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91222A8C-1F9C-4A8C-A3DE-932A12CBD063}" xr6:coauthVersionLast="47" xr6:coauthVersionMax="47" xr10:uidLastSave="{00000000-0000-0000-0000-000000000000}"/>
  <bookViews>
    <workbookView xWindow="28680" yWindow="-120" windowWidth="29040" windowHeight="15720" xr2:uid="{00000000-000D-0000-FFFF-FFFF00000000}"/>
  </bookViews>
  <sheets>
    <sheet name="Table of Contents" sheetId="1" r:id="rId1"/>
    <sheet name="Capital Formation" sheetId="7" r:id="rId2"/>
    <sheet name="ADV #" sheetId="8" r:id="rId3"/>
    <sheet name="ADV $" sheetId="6" r:id="rId4"/>
    <sheet name="Indexes &amp; Volatility" sheetId="4" r:id="rId5"/>
  </sheets>
  <definedNames>
    <definedName name="_xlnm.Print_Area" localSheetId="2">'ADV #'!$A$4:$D$15</definedName>
    <definedName name="_xlnm.Print_Area" localSheetId="3">'ADV $'!$A$4:$D$15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 i="8" l="1"/>
  <c r="H11" i="7"/>
  <c r="I11" i="7"/>
  <c r="J11" i="7"/>
  <c r="K11" i="7"/>
  <c r="L11" i="7"/>
  <c r="H12" i="7"/>
  <c r="I12" i="7"/>
  <c r="J12" i="7"/>
  <c r="K12" i="7"/>
  <c r="L12" i="7"/>
  <c r="H13" i="7"/>
  <c r="I13" i="7"/>
  <c r="J13" i="7"/>
  <c r="K13" i="7"/>
  <c r="L13" i="7"/>
  <c r="H14" i="7"/>
  <c r="I14" i="7"/>
  <c r="J14" i="7"/>
  <c r="K14" i="7"/>
  <c r="L14" i="7"/>
  <c r="H15" i="7"/>
  <c r="I15" i="7"/>
  <c r="J15" i="7"/>
  <c r="K15" i="7"/>
  <c r="L15" i="7"/>
  <c r="H16" i="7"/>
  <c r="I16" i="7"/>
  <c r="J16" i="7"/>
  <c r="K16" i="7"/>
  <c r="L16" i="7"/>
  <c r="H17" i="7"/>
  <c r="I17" i="7"/>
  <c r="J17" i="7"/>
  <c r="K17" i="7"/>
  <c r="L17" i="7"/>
  <c r="H18" i="7"/>
  <c r="I18" i="7"/>
  <c r="J18" i="7"/>
  <c r="K18" i="7"/>
  <c r="L18" i="7"/>
  <c r="H19" i="7"/>
  <c r="I19" i="7"/>
  <c r="J19" i="7"/>
  <c r="K19" i="7"/>
  <c r="L19" i="7"/>
  <c r="I20" i="7"/>
  <c r="J20" i="7"/>
  <c r="K20" i="7"/>
  <c r="L20" i="7"/>
  <c r="H20" i="7"/>
  <c r="I23" i="7"/>
  <c r="J23" i="7"/>
  <c r="K23" i="7"/>
  <c r="L23" i="7"/>
  <c r="H23" i="7"/>
  <c r="H30" i="7"/>
  <c r="I30" i="7"/>
  <c r="J30" i="7"/>
  <c r="K30" i="7"/>
  <c r="L30" i="7"/>
  <c r="H31" i="7"/>
  <c r="I31" i="7"/>
  <c r="J31" i="7"/>
  <c r="K31" i="7"/>
  <c r="L31" i="7"/>
  <c r="H32" i="7"/>
  <c r="I32" i="7"/>
  <c r="J32" i="7"/>
  <c r="K32" i="7"/>
  <c r="L32" i="7"/>
  <c r="H33" i="7"/>
  <c r="I33" i="7"/>
  <c r="J33" i="7"/>
  <c r="K33" i="7"/>
  <c r="L33" i="7"/>
  <c r="I29" i="7"/>
  <c r="J29" i="7"/>
  <c r="K29" i="7"/>
  <c r="L29" i="7"/>
  <c r="H29" i="7"/>
  <c r="N27" i="7"/>
  <c r="O27" i="7"/>
  <c r="P27" i="7"/>
  <c r="Q27" i="7"/>
  <c r="R27" i="7"/>
  <c r="N28" i="7"/>
  <c r="O28" i="7"/>
  <c r="P28" i="7"/>
  <c r="Q28" i="7"/>
  <c r="R28" i="7"/>
  <c r="N29" i="7"/>
  <c r="O29" i="7"/>
  <c r="P29" i="7"/>
  <c r="Q29" i="7"/>
  <c r="R29" i="7"/>
  <c r="N30" i="7"/>
  <c r="O30" i="7"/>
  <c r="P30" i="7"/>
  <c r="Q30" i="7"/>
  <c r="R30" i="7"/>
  <c r="N31" i="7"/>
  <c r="O31" i="7"/>
  <c r="P31" i="7"/>
  <c r="Q31" i="7"/>
  <c r="R31" i="7"/>
  <c r="N32" i="7"/>
  <c r="O32" i="7"/>
  <c r="P32" i="7"/>
  <c r="Q32" i="7"/>
  <c r="R32" i="7"/>
  <c r="N33" i="7"/>
  <c r="O33" i="7"/>
  <c r="P33" i="7"/>
  <c r="Q33" i="7"/>
  <c r="R33" i="7"/>
  <c r="O26" i="7"/>
  <c r="P26" i="7"/>
  <c r="Q26" i="7"/>
  <c r="R26" i="7"/>
  <c r="N26" i="7"/>
  <c r="I47" i="7"/>
  <c r="J47" i="7"/>
  <c r="K47" i="7"/>
  <c r="L47" i="7"/>
  <c r="H47" i="7"/>
  <c r="N36" i="7"/>
  <c r="O36" i="7"/>
  <c r="P36" i="7"/>
  <c r="Q36" i="7"/>
  <c r="R36" i="7"/>
  <c r="N37" i="7"/>
  <c r="O37" i="7"/>
  <c r="P37" i="7"/>
  <c r="Q37" i="7"/>
  <c r="R37" i="7"/>
  <c r="N38" i="7"/>
  <c r="O38" i="7"/>
  <c r="P38" i="7"/>
  <c r="Q38" i="7"/>
  <c r="R38" i="7"/>
  <c r="N39" i="7"/>
  <c r="O39" i="7"/>
  <c r="P39" i="7"/>
  <c r="Q39" i="7"/>
  <c r="R39" i="7"/>
  <c r="N40" i="7"/>
  <c r="O40" i="7"/>
  <c r="P40" i="7"/>
  <c r="Q40" i="7"/>
  <c r="R40" i="7"/>
  <c r="N41" i="7"/>
  <c r="O41" i="7"/>
  <c r="P41" i="7"/>
  <c r="Q41" i="7"/>
  <c r="R41" i="7"/>
  <c r="N42" i="7"/>
  <c r="O42" i="7"/>
  <c r="P42" i="7"/>
  <c r="Q42" i="7"/>
  <c r="R42" i="7"/>
  <c r="N43" i="7"/>
  <c r="O43" i="7"/>
  <c r="P43" i="7"/>
  <c r="Q43" i="7"/>
  <c r="R43" i="7"/>
  <c r="N44" i="7"/>
  <c r="O44" i="7"/>
  <c r="P44" i="7"/>
  <c r="Q44" i="7"/>
  <c r="R44" i="7"/>
  <c r="N45" i="7"/>
  <c r="O45" i="7"/>
  <c r="P45" i="7"/>
  <c r="Q45" i="7"/>
  <c r="R45" i="7"/>
  <c r="N46" i="7"/>
  <c r="O46" i="7"/>
  <c r="P46" i="7"/>
  <c r="Q46" i="7"/>
  <c r="R46" i="7"/>
  <c r="N47" i="7"/>
  <c r="O47" i="7"/>
  <c r="P47" i="7"/>
  <c r="Q47" i="7"/>
  <c r="R47" i="7"/>
  <c r="P47" i="4"/>
  <c r="Q47" i="4"/>
  <c r="R47" i="4"/>
  <c r="S47" i="4"/>
  <c r="T47" i="4"/>
  <c r="U47" i="4"/>
  <c r="W47" i="4"/>
  <c r="X47" i="4"/>
  <c r="Y47" i="4"/>
  <c r="Z47" i="4"/>
  <c r="AA47" i="4"/>
  <c r="AB47" i="4"/>
  <c r="AD47" i="4"/>
  <c r="AE47" i="4"/>
  <c r="AF47" i="4"/>
  <c r="AG47" i="4"/>
  <c r="AH47" i="4"/>
  <c r="AI47" i="4"/>
  <c r="AK47" i="4"/>
  <c r="AL47" i="4"/>
  <c r="AM47" i="4"/>
  <c r="AN47" i="4"/>
  <c r="AO47" i="4"/>
  <c r="AP47" i="4"/>
  <c r="N47" i="6" l="1"/>
  <c r="O47" i="6"/>
  <c r="P47" i="6"/>
  <c r="R47" i="6"/>
  <c r="S47" i="6"/>
  <c r="T47" i="6"/>
  <c r="U47" i="6"/>
  <c r="V47" i="6"/>
  <c r="X47" i="6"/>
  <c r="Z47" i="6"/>
  <c r="AA47" i="6"/>
  <c r="AB47" i="6"/>
  <c r="AD47" i="6"/>
  <c r="AE47" i="6"/>
  <c r="AF47" i="6"/>
  <c r="AG47" i="6"/>
  <c r="AH47" i="6"/>
  <c r="AJ47" i="6"/>
  <c r="N47" i="8"/>
  <c r="O47" i="8"/>
  <c r="P47" i="8"/>
  <c r="R47" i="8"/>
  <c r="S47" i="8"/>
  <c r="T47" i="8"/>
  <c r="U47" i="8"/>
  <c r="V47" i="8"/>
  <c r="X47" i="8"/>
  <c r="Z47" i="8"/>
  <c r="AA47" i="8"/>
  <c r="AB47" i="8"/>
  <c r="AD47" i="8"/>
  <c r="AE47" i="8"/>
  <c r="AF47" i="8"/>
  <c r="AG47" i="8"/>
  <c r="AH47" i="8"/>
  <c r="AJ47" i="8"/>
  <c r="P33" i="4" l="1"/>
  <c r="Q33" i="4"/>
  <c r="R33" i="4"/>
  <c r="S33" i="4"/>
  <c r="T33" i="4"/>
  <c r="U33" i="4"/>
  <c r="W33" i="4"/>
  <c r="X33" i="4"/>
  <c r="Y33" i="4"/>
  <c r="Z33" i="4"/>
  <c r="AA33" i="4"/>
  <c r="AB33" i="4"/>
  <c r="AD33" i="4"/>
  <c r="AE33" i="4"/>
  <c r="AF33" i="4"/>
  <c r="AG33" i="4"/>
  <c r="AH33" i="4"/>
  <c r="AI33" i="4"/>
  <c r="AK33" i="4"/>
  <c r="AL33" i="4"/>
  <c r="AM33" i="4"/>
  <c r="AN33" i="4"/>
  <c r="AO33" i="4"/>
  <c r="AP33" i="4"/>
  <c r="AD46" i="4"/>
  <c r="AE46" i="4"/>
  <c r="AF46" i="4"/>
  <c r="AG46" i="4"/>
  <c r="AH46" i="4"/>
  <c r="AI46" i="4"/>
  <c r="AK46" i="4"/>
  <c r="AL46" i="4"/>
  <c r="AM46" i="4"/>
  <c r="AN46" i="4"/>
  <c r="AO46" i="4"/>
  <c r="AP46" i="4"/>
  <c r="Z46" i="6" l="1"/>
  <c r="AA46" i="6"/>
  <c r="AB46" i="6"/>
  <c r="AD46" i="6"/>
  <c r="AE46" i="6"/>
  <c r="AF46" i="6"/>
  <c r="AG46" i="6"/>
  <c r="AH46" i="6"/>
  <c r="AJ46" i="6"/>
  <c r="N33" i="6"/>
  <c r="O33" i="6"/>
  <c r="P33" i="6"/>
  <c r="R33" i="6"/>
  <c r="S33" i="6"/>
  <c r="T33" i="6"/>
  <c r="U33" i="6"/>
  <c r="V33" i="6"/>
  <c r="X33" i="6"/>
  <c r="Z33" i="6"/>
  <c r="AA33" i="6"/>
  <c r="AB33" i="6"/>
  <c r="AD33" i="6"/>
  <c r="AE33" i="6"/>
  <c r="AF33" i="6"/>
  <c r="AG33" i="6"/>
  <c r="AH33" i="6"/>
  <c r="AJ33" i="6"/>
  <c r="Z46" i="8"/>
  <c r="AA46" i="8"/>
  <c r="AB46" i="8"/>
  <c r="AD46" i="8"/>
  <c r="AE46" i="8"/>
  <c r="AF46" i="8"/>
  <c r="AG46" i="8"/>
  <c r="AH46" i="8"/>
  <c r="AJ46" i="8"/>
  <c r="N33" i="8" l="1"/>
  <c r="O33" i="8"/>
  <c r="P33" i="8"/>
  <c r="R33" i="8"/>
  <c r="S33" i="8"/>
  <c r="T33" i="8"/>
  <c r="U33" i="8"/>
  <c r="V33" i="8"/>
  <c r="X33" i="8"/>
  <c r="Z33" i="8"/>
  <c r="AA33" i="8"/>
  <c r="AB33" i="8"/>
  <c r="AD33" i="8"/>
  <c r="AE33" i="8"/>
  <c r="AF33" i="8"/>
  <c r="AG33" i="8"/>
  <c r="AH33" i="8"/>
  <c r="AJ33" i="8"/>
  <c r="Z45" i="6" l="1"/>
  <c r="AA45" i="6"/>
  <c r="AB45" i="6"/>
  <c r="AD45" i="6"/>
  <c r="AE45" i="6"/>
  <c r="AF45" i="6"/>
  <c r="AG45" i="6"/>
  <c r="AH45" i="6"/>
  <c r="AJ45" i="6"/>
  <c r="Z45" i="8"/>
  <c r="AA45" i="8"/>
  <c r="AB45" i="8"/>
  <c r="AD45" i="8"/>
  <c r="AE45" i="8"/>
  <c r="AF45" i="8"/>
  <c r="AG45" i="8"/>
  <c r="AH45" i="8"/>
  <c r="AJ45" i="8"/>
  <c r="AD45" i="4" l="1"/>
  <c r="AE45" i="4"/>
  <c r="AF45" i="4"/>
  <c r="AG45" i="4"/>
  <c r="AH45" i="4"/>
  <c r="AI45" i="4"/>
  <c r="AK45" i="4"/>
  <c r="AL45" i="4"/>
  <c r="AM45" i="4"/>
  <c r="AN45" i="4"/>
  <c r="AO45" i="4"/>
  <c r="AP45" i="4"/>
  <c r="AD44" i="4"/>
  <c r="AE44" i="4"/>
  <c r="AF44" i="4"/>
  <c r="AG44" i="4"/>
  <c r="AH44" i="4"/>
  <c r="AI44" i="4"/>
  <c r="AK44" i="4"/>
  <c r="AL44" i="4"/>
  <c r="AM44" i="4"/>
  <c r="AN44" i="4"/>
  <c r="AO44" i="4"/>
  <c r="AP44" i="4"/>
  <c r="Z44" i="6"/>
  <c r="AA44" i="6"/>
  <c r="AB44" i="6"/>
  <c r="AD44" i="6"/>
  <c r="AE44" i="6"/>
  <c r="AF44" i="6"/>
  <c r="AG44" i="6"/>
  <c r="AH44" i="6"/>
  <c r="AJ44" i="6"/>
  <c r="Z44" i="8"/>
  <c r="AA44" i="8"/>
  <c r="AB44" i="8"/>
  <c r="AD44" i="8"/>
  <c r="AE44" i="8"/>
  <c r="AF44" i="8"/>
  <c r="AG44" i="8"/>
  <c r="AH44" i="8"/>
  <c r="AJ44" i="8"/>
  <c r="P32" i="4" l="1"/>
  <c r="Q32" i="4"/>
  <c r="R32" i="4"/>
  <c r="S32" i="4"/>
  <c r="T32" i="4"/>
  <c r="U32" i="4"/>
  <c r="W32" i="4"/>
  <c r="X32" i="4"/>
  <c r="Y32" i="4"/>
  <c r="Z32" i="4"/>
  <c r="AA32" i="4"/>
  <c r="AB32" i="4"/>
  <c r="AD32" i="4"/>
  <c r="AE32" i="4"/>
  <c r="AF32" i="4"/>
  <c r="AG32" i="4"/>
  <c r="AH32" i="4"/>
  <c r="AI32" i="4"/>
  <c r="AK32" i="4"/>
  <c r="AL32" i="4"/>
  <c r="AM32" i="4"/>
  <c r="AN32" i="4"/>
  <c r="AO32" i="4"/>
  <c r="AP32" i="4"/>
  <c r="AD43" i="4"/>
  <c r="AE43" i="4"/>
  <c r="AF43" i="4"/>
  <c r="AG43" i="4"/>
  <c r="AH43" i="4"/>
  <c r="AI43" i="4"/>
  <c r="AK43" i="4"/>
  <c r="AL43" i="4"/>
  <c r="AM43" i="4"/>
  <c r="AN43" i="4"/>
  <c r="AO43" i="4"/>
  <c r="AP43" i="4"/>
  <c r="Z43" i="6"/>
  <c r="AA43" i="6"/>
  <c r="AB43" i="6"/>
  <c r="AD43" i="6"/>
  <c r="AE43" i="6"/>
  <c r="AF43" i="6"/>
  <c r="AG43" i="6"/>
  <c r="AH43" i="6"/>
  <c r="AJ43" i="6"/>
  <c r="N32" i="6"/>
  <c r="O32" i="6"/>
  <c r="P32" i="6"/>
  <c r="R32" i="6"/>
  <c r="S32" i="6"/>
  <c r="T32" i="6"/>
  <c r="U32" i="6"/>
  <c r="V32" i="6"/>
  <c r="X32" i="6"/>
  <c r="Z32" i="6"/>
  <c r="AA32" i="6"/>
  <c r="AB32" i="6"/>
  <c r="AD32" i="6"/>
  <c r="AE32" i="6"/>
  <c r="AF32" i="6"/>
  <c r="AG32" i="6"/>
  <c r="AH32" i="6"/>
  <c r="AJ32" i="6"/>
  <c r="N32" i="8"/>
  <c r="O32" i="8"/>
  <c r="P32" i="8"/>
  <c r="R32" i="8"/>
  <c r="S32" i="8"/>
  <c r="T32" i="8"/>
  <c r="U32" i="8"/>
  <c r="V32" i="8"/>
  <c r="X32" i="8"/>
  <c r="Z32" i="8"/>
  <c r="AA32" i="8"/>
  <c r="AB32" i="8"/>
  <c r="AD32" i="8"/>
  <c r="AE32" i="8"/>
  <c r="AF32" i="8"/>
  <c r="AG32" i="8"/>
  <c r="AH32" i="8"/>
  <c r="AJ32" i="8"/>
  <c r="AD42" i="4" l="1"/>
  <c r="AE42" i="4"/>
  <c r="AF42" i="4"/>
  <c r="AG42" i="4"/>
  <c r="AH42" i="4"/>
  <c r="AI42" i="4"/>
  <c r="AK42" i="4"/>
  <c r="AL42" i="4"/>
  <c r="AM42" i="4"/>
  <c r="AN42" i="4"/>
  <c r="AO42" i="4"/>
  <c r="AP42" i="4"/>
  <c r="Z42" i="6" l="1"/>
  <c r="AA42" i="6"/>
  <c r="AB42" i="6"/>
  <c r="AD42" i="6"/>
  <c r="AE42" i="6"/>
  <c r="AF42" i="6"/>
  <c r="AG42" i="6"/>
  <c r="AH42" i="6"/>
  <c r="AJ42" i="6"/>
  <c r="AF43" i="8"/>
  <c r="AE43" i="8"/>
  <c r="Z43" i="8"/>
  <c r="AD43" i="8" l="1"/>
  <c r="AG43" i="8"/>
  <c r="AH43" i="8"/>
  <c r="AA43" i="8"/>
  <c r="AB43" i="8"/>
  <c r="AJ43" i="8"/>
  <c r="AD41" i="4"/>
  <c r="AE41" i="4"/>
  <c r="AF41" i="4"/>
  <c r="AG41" i="4"/>
  <c r="AH41" i="4"/>
  <c r="AI41" i="4"/>
  <c r="AK41" i="4"/>
  <c r="AL41" i="4"/>
  <c r="AM41" i="4"/>
  <c r="AN41" i="4"/>
  <c r="AO41" i="4"/>
  <c r="AP41" i="4"/>
  <c r="AD26" i="4"/>
  <c r="AE26" i="4"/>
  <c r="AF26" i="4"/>
  <c r="AG26" i="4"/>
  <c r="AH26" i="4"/>
  <c r="AI26" i="4"/>
  <c r="AK26" i="4"/>
  <c r="AL26" i="4"/>
  <c r="AM26" i="4"/>
  <c r="AN26" i="4"/>
  <c r="AO26" i="4"/>
  <c r="AP26" i="4"/>
  <c r="AD27" i="4"/>
  <c r="AE27" i="4"/>
  <c r="AF27" i="4"/>
  <c r="AG27" i="4"/>
  <c r="AH27" i="4"/>
  <c r="AI27" i="4"/>
  <c r="AK27" i="4"/>
  <c r="AL27" i="4"/>
  <c r="AM27" i="4"/>
  <c r="AN27" i="4"/>
  <c r="AO27" i="4"/>
  <c r="AP27" i="4"/>
  <c r="AD28" i="4"/>
  <c r="AE28" i="4"/>
  <c r="AF28" i="4"/>
  <c r="AG28" i="4"/>
  <c r="AH28" i="4"/>
  <c r="AI28" i="4"/>
  <c r="AK28" i="4"/>
  <c r="AL28" i="4"/>
  <c r="AM28" i="4"/>
  <c r="AN28" i="4"/>
  <c r="AO28" i="4"/>
  <c r="AP28" i="4"/>
  <c r="P29" i="4"/>
  <c r="Q29" i="4"/>
  <c r="R29" i="4"/>
  <c r="S29" i="4"/>
  <c r="T29" i="4"/>
  <c r="U29" i="4"/>
  <c r="W29" i="4"/>
  <c r="X29" i="4"/>
  <c r="Y29" i="4"/>
  <c r="Z29" i="4"/>
  <c r="AA29" i="4"/>
  <c r="AB29" i="4"/>
  <c r="AD29" i="4"/>
  <c r="AE29" i="4"/>
  <c r="AF29" i="4"/>
  <c r="AG29" i="4"/>
  <c r="AH29" i="4"/>
  <c r="AI29" i="4"/>
  <c r="AK29" i="4"/>
  <c r="AL29" i="4"/>
  <c r="AM29" i="4"/>
  <c r="AN29" i="4"/>
  <c r="AO29" i="4"/>
  <c r="AP29" i="4"/>
  <c r="P30" i="4"/>
  <c r="Q30" i="4"/>
  <c r="R30" i="4"/>
  <c r="S30" i="4"/>
  <c r="T30" i="4"/>
  <c r="U30" i="4"/>
  <c r="W30" i="4"/>
  <c r="X30" i="4"/>
  <c r="Y30" i="4"/>
  <c r="Z30" i="4"/>
  <c r="AA30" i="4"/>
  <c r="AB30" i="4"/>
  <c r="AD30" i="4"/>
  <c r="AE30" i="4"/>
  <c r="AF30" i="4"/>
  <c r="AG30" i="4"/>
  <c r="AH30" i="4"/>
  <c r="AI30" i="4"/>
  <c r="AK30" i="4"/>
  <c r="AL30" i="4"/>
  <c r="AM30" i="4"/>
  <c r="AN30" i="4"/>
  <c r="AO30" i="4"/>
  <c r="AP30" i="4"/>
  <c r="P31" i="4"/>
  <c r="Q31" i="4"/>
  <c r="R31" i="4"/>
  <c r="S31" i="4"/>
  <c r="T31" i="4"/>
  <c r="U31" i="4"/>
  <c r="W31" i="4"/>
  <c r="X31" i="4"/>
  <c r="Y31" i="4"/>
  <c r="Z31" i="4"/>
  <c r="AA31" i="4"/>
  <c r="AB31" i="4"/>
  <c r="AD31" i="4"/>
  <c r="AE31" i="4"/>
  <c r="AF31" i="4"/>
  <c r="AG31" i="4"/>
  <c r="AH31" i="4"/>
  <c r="AI31" i="4"/>
  <c r="AK31" i="4"/>
  <c r="AL31" i="4"/>
  <c r="AM31" i="4"/>
  <c r="AN31" i="4"/>
  <c r="AO31" i="4"/>
  <c r="AP31" i="4"/>
  <c r="Z42" i="8" l="1"/>
  <c r="AB42" i="8" l="1"/>
  <c r="AD42" i="8"/>
  <c r="AA42" i="8"/>
  <c r="AE42" i="8"/>
  <c r="AF42" i="8"/>
  <c r="AG42" i="8"/>
  <c r="AH41" i="8"/>
  <c r="AH42" i="8"/>
  <c r="AG41" i="8"/>
  <c r="AF41" i="8"/>
  <c r="AE41" i="8"/>
  <c r="AD41" i="8"/>
  <c r="AB41" i="8"/>
  <c r="AA41" i="8"/>
  <c r="AJ42" i="8"/>
  <c r="Z41" i="8"/>
  <c r="AJ41" i="8" l="1"/>
  <c r="P20" i="4" l="1"/>
  <c r="Q20" i="4"/>
  <c r="R20" i="4"/>
  <c r="S20" i="4"/>
  <c r="T20" i="4"/>
  <c r="U20" i="4"/>
  <c r="W20" i="4"/>
  <c r="X20" i="4"/>
  <c r="Y20" i="4"/>
  <c r="Z20" i="4"/>
  <c r="AA20" i="4"/>
  <c r="AB20" i="4"/>
  <c r="N20" i="6" l="1"/>
  <c r="O20" i="6"/>
  <c r="P20" i="6"/>
  <c r="R20" i="6"/>
  <c r="S20" i="6"/>
  <c r="T20" i="6"/>
  <c r="U20" i="6"/>
  <c r="V20" i="6"/>
  <c r="X20" i="6"/>
  <c r="N20" i="8"/>
  <c r="O20" i="8"/>
  <c r="P20" i="8"/>
  <c r="R20" i="8"/>
  <c r="S20" i="8"/>
  <c r="T20" i="8"/>
  <c r="U20" i="8"/>
  <c r="V20" i="8"/>
  <c r="X20" i="8"/>
  <c r="AD40" i="4" l="1"/>
  <c r="AE40" i="4"/>
  <c r="AF40" i="4"/>
  <c r="AG40" i="4"/>
  <c r="AH40" i="4"/>
  <c r="AI40" i="4"/>
  <c r="AK40" i="4"/>
  <c r="AL40" i="4"/>
  <c r="AM40" i="4"/>
  <c r="AN40" i="4"/>
  <c r="AO40" i="4"/>
  <c r="AP40" i="4"/>
  <c r="Z40" i="8" l="1"/>
  <c r="AA40" i="8"/>
  <c r="AB40" i="8"/>
  <c r="AD40" i="8"/>
  <c r="AE40" i="8"/>
  <c r="AF40" i="8"/>
  <c r="AG40" i="8"/>
  <c r="AH40" i="8"/>
  <c r="AJ40" i="8"/>
  <c r="Z39" i="8" l="1"/>
  <c r="AA39" i="8"/>
  <c r="AB39" i="8"/>
  <c r="AD39" i="8"/>
  <c r="AE39" i="8"/>
  <c r="AF39" i="8"/>
  <c r="AG39" i="8"/>
  <c r="AH39" i="8"/>
  <c r="AJ39" i="8"/>
  <c r="AD39" i="4" l="1"/>
  <c r="AE39" i="4"/>
  <c r="AF39" i="4"/>
  <c r="AG39" i="4"/>
  <c r="AH39" i="4"/>
  <c r="AI39" i="4"/>
  <c r="AK39" i="4"/>
  <c r="AL39" i="4"/>
  <c r="AM39" i="4"/>
  <c r="AN39" i="4"/>
  <c r="AO39" i="4"/>
  <c r="AP39" i="4"/>
  <c r="AD38" i="4" l="1"/>
  <c r="AE38" i="4"/>
  <c r="AF38" i="4"/>
  <c r="AG38" i="4"/>
  <c r="AH38" i="4"/>
  <c r="AI38" i="4"/>
  <c r="AK38" i="4"/>
  <c r="AL38" i="4"/>
  <c r="AM38" i="4"/>
  <c r="AN38" i="4"/>
  <c r="AO38" i="4"/>
  <c r="AP38" i="4"/>
  <c r="Z38" i="8"/>
  <c r="AA38" i="8"/>
  <c r="AB38" i="8"/>
  <c r="AD38" i="8"/>
  <c r="AE38" i="8"/>
  <c r="AF38" i="8"/>
  <c r="AG38" i="8"/>
  <c r="AH38" i="8"/>
  <c r="AJ38" i="8"/>
  <c r="Z37" i="8" l="1"/>
  <c r="AA37" i="8"/>
  <c r="AB37" i="8"/>
  <c r="AD37" i="8"/>
  <c r="AE37" i="8"/>
  <c r="AF37" i="8"/>
  <c r="AG37" i="8"/>
  <c r="AH37" i="8"/>
  <c r="AJ37" i="8"/>
  <c r="AD37" i="4"/>
  <c r="AE37" i="4"/>
  <c r="AF37" i="4"/>
  <c r="AG37" i="4"/>
  <c r="AH37" i="4"/>
  <c r="AI37" i="4"/>
  <c r="AK37" i="4"/>
  <c r="AL37" i="4"/>
  <c r="AM37" i="4"/>
  <c r="AN37" i="4"/>
  <c r="AO37" i="4"/>
  <c r="AP37" i="4"/>
  <c r="Z36" i="8" l="1"/>
  <c r="AA36" i="8"/>
  <c r="AB36" i="8"/>
  <c r="AD36" i="8"/>
  <c r="AE36" i="8"/>
  <c r="AF36" i="8"/>
  <c r="AG36" i="8"/>
  <c r="AH36" i="8"/>
  <c r="AJ36" i="8"/>
  <c r="AD36" i="4" l="1"/>
  <c r="AE36" i="4"/>
  <c r="AF36" i="4"/>
  <c r="AG36" i="4"/>
  <c r="AH36" i="4"/>
  <c r="AI36" i="4"/>
  <c r="AK36" i="4"/>
  <c r="AL36" i="4"/>
  <c r="AM36" i="4"/>
  <c r="AN36" i="4"/>
  <c r="AO36" i="4"/>
  <c r="AP36" i="4"/>
  <c r="P19" i="4" l="1"/>
  <c r="Q19" i="4"/>
  <c r="R19" i="4"/>
  <c r="S19" i="4"/>
  <c r="T19" i="4"/>
  <c r="U19" i="4"/>
  <c r="W19" i="4"/>
  <c r="X19" i="4"/>
  <c r="Y19" i="4"/>
  <c r="Z19" i="4"/>
  <c r="AA19" i="4"/>
  <c r="AB19" i="4"/>
  <c r="N19" i="6" l="1"/>
  <c r="O19" i="6"/>
  <c r="P19" i="6"/>
  <c r="R19" i="6"/>
  <c r="S19" i="6"/>
  <c r="T19" i="6"/>
  <c r="U19" i="6"/>
  <c r="V19" i="6"/>
  <c r="X19" i="6"/>
  <c r="N19" i="8"/>
  <c r="O19" i="8"/>
  <c r="P19" i="8"/>
  <c r="R19" i="8"/>
  <c r="S19" i="8"/>
  <c r="T19" i="8"/>
  <c r="U19" i="8"/>
  <c r="V19" i="8"/>
  <c r="X19" i="8"/>
  <c r="W23" i="4"/>
  <c r="X23" i="4" l="1"/>
  <c r="Y23" i="4"/>
  <c r="Z23" i="4"/>
  <c r="AA23" i="4"/>
  <c r="AB23" i="4"/>
  <c r="T23" i="4"/>
  <c r="Q23" i="4"/>
  <c r="R23" i="4"/>
  <c r="S23" i="4"/>
  <c r="U23" i="4"/>
  <c r="P23" i="4"/>
  <c r="X23" i="6"/>
  <c r="V23" i="6"/>
  <c r="U23" i="6"/>
  <c r="T23" i="6"/>
  <c r="S23" i="6"/>
  <c r="R23" i="6"/>
  <c r="P23" i="6"/>
  <c r="O23" i="6"/>
  <c r="N23" i="6"/>
  <c r="X23" i="8"/>
  <c r="U23" i="8"/>
  <c r="V23" i="8"/>
  <c r="T23" i="8"/>
  <c r="S23" i="8"/>
  <c r="R23" i="8"/>
  <c r="O23" i="8"/>
  <c r="P23" i="8"/>
  <c r="N23" i="8"/>
  <c r="AD31" i="8" l="1"/>
  <c r="Z26" i="8"/>
  <c r="AA26" i="8"/>
  <c r="AB26" i="8"/>
  <c r="AD26" i="8"/>
  <c r="AE26" i="8"/>
  <c r="AF26" i="8"/>
  <c r="AG26" i="8"/>
  <c r="AH26" i="8"/>
  <c r="AJ26" i="8"/>
  <c r="Z27" i="8"/>
  <c r="AA27" i="8"/>
  <c r="AB27" i="8"/>
  <c r="AD27" i="8"/>
  <c r="AE27" i="8"/>
  <c r="AF27" i="8"/>
  <c r="AG27" i="8"/>
  <c r="AH27" i="8"/>
  <c r="AJ27" i="8"/>
  <c r="Z28" i="8"/>
  <c r="AA28" i="8"/>
  <c r="AB28" i="8"/>
  <c r="AD28" i="8"/>
  <c r="AE28" i="8"/>
  <c r="AF28" i="8"/>
  <c r="AG28" i="8"/>
  <c r="AH28" i="8"/>
  <c r="AJ28" i="8"/>
  <c r="Z29" i="8"/>
  <c r="AA29" i="8"/>
  <c r="AB29" i="8"/>
  <c r="AD29" i="8"/>
  <c r="AE29" i="8"/>
  <c r="AF29" i="8"/>
  <c r="AG29" i="8"/>
  <c r="AH29" i="8"/>
  <c r="AJ29" i="8"/>
  <c r="Z30" i="8"/>
  <c r="AA30" i="8"/>
  <c r="AB30" i="8"/>
  <c r="AD30" i="8"/>
  <c r="AE30" i="8"/>
  <c r="AF30" i="8"/>
  <c r="AG30" i="8"/>
  <c r="AH30" i="8"/>
  <c r="AJ30" i="8"/>
  <c r="Z31" i="8"/>
  <c r="AA31" i="8"/>
  <c r="AB31" i="8"/>
  <c r="AE31" i="8"/>
  <c r="AF31" i="8"/>
  <c r="AG31" i="8"/>
  <c r="AH31" i="8"/>
  <c r="AJ31" i="8"/>
  <c r="V29" i="8"/>
  <c r="AJ31" i="6"/>
  <c r="AH31" i="6"/>
  <c r="AG31" i="6"/>
  <c r="AF31" i="6"/>
  <c r="AE31" i="6"/>
  <c r="AD31" i="6"/>
  <c r="AJ30" i="6"/>
  <c r="AH30" i="6"/>
  <c r="AG30" i="6"/>
  <c r="AF30" i="6"/>
  <c r="AE30" i="6"/>
  <c r="AD30" i="6"/>
  <c r="AJ29" i="6"/>
  <c r="AH29" i="6"/>
  <c r="AG29" i="6"/>
  <c r="AF29" i="6"/>
  <c r="AE29" i="6"/>
  <c r="AD29" i="6"/>
  <c r="AJ28" i="6"/>
  <c r="AH28" i="6"/>
  <c r="AG28" i="6"/>
  <c r="AF28" i="6"/>
  <c r="AE28" i="6"/>
  <c r="AD28" i="6"/>
  <c r="AJ27" i="6"/>
  <c r="AH27" i="6"/>
  <c r="AG27" i="6"/>
  <c r="AF27" i="6"/>
  <c r="AE27" i="6"/>
  <c r="AD27" i="6"/>
  <c r="AJ26" i="6"/>
  <c r="AH26" i="6"/>
  <c r="AG26" i="6"/>
  <c r="AF26" i="6"/>
  <c r="AE26" i="6"/>
  <c r="AD26" i="6"/>
  <c r="AB31" i="6"/>
  <c r="AB30" i="6"/>
  <c r="AB29" i="6"/>
  <c r="AB28" i="6"/>
  <c r="AB27" i="6"/>
  <c r="AB26" i="6"/>
  <c r="AA31" i="6"/>
  <c r="AA30" i="6"/>
  <c r="AA29" i="6"/>
  <c r="AA28" i="6"/>
  <c r="AA27" i="6"/>
  <c r="AA26" i="6"/>
  <c r="Z26" i="6"/>
  <c r="Z27" i="6"/>
  <c r="Z28" i="6"/>
  <c r="Z29" i="6"/>
  <c r="Z30" i="6"/>
  <c r="Z31" i="6"/>
  <c r="Z41" i="6"/>
  <c r="AA41" i="6"/>
  <c r="AB41" i="6"/>
  <c r="AD41" i="6"/>
  <c r="AE41" i="6"/>
  <c r="AF41" i="6"/>
  <c r="AG41" i="6"/>
  <c r="AH41" i="6"/>
  <c r="AJ41" i="6"/>
  <c r="P18" i="4" l="1"/>
  <c r="Q18" i="4"/>
  <c r="R18" i="4"/>
  <c r="S18" i="4"/>
  <c r="T18" i="4"/>
  <c r="U18" i="4"/>
  <c r="W18" i="4"/>
  <c r="X18" i="4"/>
  <c r="Y18" i="4"/>
  <c r="Z18" i="4"/>
  <c r="AA18" i="4"/>
  <c r="AB18" i="4"/>
  <c r="X31" i="8"/>
  <c r="V31" i="8"/>
  <c r="U31" i="8"/>
  <c r="T31" i="8"/>
  <c r="S31" i="8"/>
  <c r="R31" i="8"/>
  <c r="P31" i="8"/>
  <c r="O31" i="8"/>
  <c r="N31" i="8"/>
  <c r="X30" i="8"/>
  <c r="V30" i="8"/>
  <c r="U30" i="8"/>
  <c r="T30" i="8"/>
  <c r="S30" i="8"/>
  <c r="R30" i="8"/>
  <c r="P30" i="8"/>
  <c r="O30" i="8"/>
  <c r="N30" i="8"/>
  <c r="X29" i="8"/>
  <c r="U29" i="8"/>
  <c r="T29" i="8"/>
  <c r="S29" i="8"/>
  <c r="R29" i="8"/>
  <c r="P29" i="8"/>
  <c r="O29" i="8"/>
  <c r="N29" i="8"/>
  <c r="X18" i="8"/>
  <c r="V18" i="8"/>
  <c r="U18" i="8"/>
  <c r="T18" i="8"/>
  <c r="S18" i="8"/>
  <c r="R18" i="8"/>
  <c r="P18" i="8"/>
  <c r="O18" i="8"/>
  <c r="N18" i="8"/>
  <c r="X17" i="8"/>
  <c r="V17" i="8"/>
  <c r="U17" i="8"/>
  <c r="T17" i="8"/>
  <c r="S17" i="8"/>
  <c r="R17" i="8"/>
  <c r="P17" i="8"/>
  <c r="O17" i="8"/>
  <c r="N17" i="8"/>
  <c r="X16" i="8"/>
  <c r="V16" i="8"/>
  <c r="U16" i="8"/>
  <c r="T16" i="8"/>
  <c r="S16" i="8"/>
  <c r="R16" i="8"/>
  <c r="P16" i="8"/>
  <c r="O16" i="8"/>
  <c r="N16" i="8"/>
  <c r="X15" i="8"/>
  <c r="V15" i="8"/>
  <c r="T15" i="8"/>
  <c r="S15" i="8"/>
  <c r="R15" i="8"/>
  <c r="P15" i="8"/>
  <c r="O15" i="8"/>
  <c r="N15" i="8"/>
  <c r="X14" i="8"/>
  <c r="V14" i="8"/>
  <c r="T14" i="8"/>
  <c r="S14" i="8"/>
  <c r="R14" i="8"/>
  <c r="P14" i="8"/>
  <c r="O14" i="8"/>
  <c r="N14" i="8"/>
  <c r="X13" i="8"/>
  <c r="V13" i="8"/>
  <c r="T13" i="8"/>
  <c r="S13" i="8"/>
  <c r="R13" i="8"/>
  <c r="P13" i="8"/>
  <c r="O13" i="8"/>
  <c r="N13" i="8"/>
  <c r="X12" i="8"/>
  <c r="V12" i="8"/>
  <c r="T12" i="8"/>
  <c r="S12" i="8"/>
  <c r="R12" i="8"/>
  <c r="P12" i="8"/>
  <c r="O12" i="8"/>
  <c r="N12" i="8"/>
  <c r="X11" i="8"/>
  <c r="V11" i="8"/>
  <c r="T11" i="8"/>
  <c r="S11" i="8"/>
  <c r="R11" i="8"/>
  <c r="P11" i="8"/>
  <c r="O11" i="8"/>
  <c r="N11" i="8"/>
  <c r="Z36" i="6"/>
  <c r="AA36" i="6"/>
  <c r="AB36" i="6"/>
  <c r="AD36" i="6"/>
  <c r="AE36" i="6"/>
  <c r="AF36" i="6"/>
  <c r="AG36" i="6"/>
  <c r="AH36" i="6"/>
  <c r="AJ36" i="6"/>
  <c r="Z37" i="6"/>
  <c r="AA37" i="6"/>
  <c r="AB37" i="6"/>
  <c r="AD37" i="6"/>
  <c r="AE37" i="6"/>
  <c r="AF37" i="6"/>
  <c r="AG37" i="6"/>
  <c r="AH37" i="6"/>
  <c r="AJ37" i="6"/>
  <c r="Z38" i="6"/>
  <c r="AA38" i="6"/>
  <c r="AB38" i="6"/>
  <c r="AD38" i="6"/>
  <c r="AE38" i="6"/>
  <c r="AF38" i="6"/>
  <c r="AG38" i="6"/>
  <c r="AH38" i="6"/>
  <c r="AJ38" i="6"/>
  <c r="Z39" i="6"/>
  <c r="AA39" i="6"/>
  <c r="AB39" i="6"/>
  <c r="AD39" i="6"/>
  <c r="AE39" i="6"/>
  <c r="AF39" i="6"/>
  <c r="AG39" i="6"/>
  <c r="AH39" i="6"/>
  <c r="AJ39" i="6"/>
  <c r="Z40" i="6"/>
  <c r="AA40" i="6"/>
  <c r="AB40" i="6"/>
  <c r="AD40" i="6"/>
  <c r="AE40" i="6"/>
  <c r="AF40" i="6"/>
  <c r="AG40" i="6"/>
  <c r="AH40" i="6"/>
  <c r="AJ40" i="6"/>
  <c r="N29" i="6"/>
  <c r="O29" i="6"/>
  <c r="P29" i="6"/>
  <c r="R29" i="6"/>
  <c r="S29" i="6"/>
  <c r="T29" i="6"/>
  <c r="U29" i="6"/>
  <c r="V29" i="6"/>
  <c r="X29" i="6"/>
  <c r="N30" i="6"/>
  <c r="O30" i="6"/>
  <c r="P30" i="6"/>
  <c r="R30" i="6"/>
  <c r="S30" i="6"/>
  <c r="T30" i="6"/>
  <c r="U30" i="6"/>
  <c r="V30" i="6"/>
  <c r="X30" i="6"/>
  <c r="N31" i="6"/>
  <c r="O31" i="6"/>
  <c r="P31" i="6"/>
  <c r="R31" i="6"/>
  <c r="S31" i="6"/>
  <c r="T31" i="6"/>
  <c r="U31" i="6"/>
  <c r="V31" i="6"/>
  <c r="X31" i="6"/>
  <c r="U15" i="6"/>
  <c r="X18" i="6"/>
  <c r="V18" i="6"/>
  <c r="U18" i="6"/>
  <c r="T18" i="6"/>
  <c r="S18" i="6"/>
  <c r="R18" i="6"/>
  <c r="X17" i="6"/>
  <c r="V17" i="6"/>
  <c r="U17" i="6"/>
  <c r="T17" i="6"/>
  <c r="S17" i="6"/>
  <c r="R17" i="6"/>
  <c r="X16" i="6"/>
  <c r="V16" i="6"/>
  <c r="U16" i="6"/>
  <c r="T16" i="6"/>
  <c r="S16" i="6"/>
  <c r="R16" i="6"/>
  <c r="X15" i="6"/>
  <c r="V15" i="6"/>
  <c r="T15" i="6"/>
  <c r="S15" i="6"/>
  <c r="R15" i="6"/>
  <c r="X14" i="6"/>
  <c r="V14" i="6"/>
  <c r="T14" i="6"/>
  <c r="S14" i="6"/>
  <c r="R14" i="6"/>
  <c r="X13" i="6"/>
  <c r="V13" i="6"/>
  <c r="T13" i="6"/>
  <c r="S13" i="6"/>
  <c r="R13" i="6"/>
  <c r="X12" i="6"/>
  <c r="V12" i="6"/>
  <c r="T12" i="6"/>
  <c r="S12" i="6"/>
  <c r="R12" i="6"/>
  <c r="X11" i="6"/>
  <c r="V11" i="6"/>
  <c r="T11" i="6"/>
  <c r="S11" i="6"/>
  <c r="R11" i="6"/>
  <c r="N11" i="6"/>
  <c r="O11" i="6"/>
  <c r="P11" i="6"/>
  <c r="N12" i="6"/>
  <c r="O12" i="6"/>
  <c r="P12" i="6"/>
  <c r="N13" i="6"/>
  <c r="O13" i="6"/>
  <c r="P13" i="6"/>
  <c r="N14" i="6"/>
  <c r="O14" i="6"/>
  <c r="P14" i="6"/>
  <c r="N15" i="6"/>
  <c r="O15" i="6"/>
  <c r="P15" i="6"/>
  <c r="N16" i="6"/>
  <c r="O16" i="6"/>
  <c r="P16" i="6"/>
  <c r="N17" i="6"/>
  <c r="O17" i="6"/>
  <c r="P17" i="6"/>
  <c r="N18" i="6"/>
  <c r="O18" i="6"/>
  <c r="P18" i="6"/>
  <c r="AB17" i="4" l="1"/>
  <c r="AA17" i="4"/>
  <c r="Z17" i="4"/>
  <c r="Y17" i="4"/>
  <c r="X17" i="4"/>
  <c r="W17" i="4"/>
  <c r="AB16" i="4"/>
  <c r="AA16" i="4"/>
  <c r="Z16" i="4"/>
  <c r="Y16" i="4"/>
  <c r="X16" i="4"/>
  <c r="W16" i="4"/>
  <c r="AB15" i="4"/>
  <c r="AA15" i="4"/>
  <c r="Z15" i="4"/>
  <c r="Y15" i="4"/>
  <c r="X15" i="4"/>
  <c r="W15" i="4"/>
  <c r="AB14" i="4"/>
  <c r="AA14" i="4"/>
  <c r="Z14" i="4"/>
  <c r="Y14" i="4"/>
  <c r="X14" i="4"/>
  <c r="W14" i="4"/>
  <c r="AB13" i="4"/>
  <c r="AA13" i="4"/>
  <c r="Z13" i="4"/>
  <c r="Y13" i="4"/>
  <c r="X13" i="4"/>
  <c r="W13" i="4"/>
  <c r="AB12" i="4"/>
  <c r="AA12" i="4"/>
  <c r="Z12" i="4"/>
  <c r="Y12" i="4"/>
  <c r="X12" i="4"/>
  <c r="W12" i="4"/>
  <c r="AB11" i="4"/>
  <c r="AA11" i="4"/>
  <c r="Z11" i="4"/>
  <c r="Y11" i="4"/>
  <c r="X11" i="4"/>
  <c r="W11" i="4"/>
  <c r="P11" i="4"/>
  <c r="Q11" i="4"/>
  <c r="R11" i="4"/>
  <c r="S11" i="4"/>
  <c r="T11" i="4"/>
  <c r="U11"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B7" i="1"/>
  <c r="B8" i="1" s="1"/>
  <c r="B9" i="1" s="1"/>
  <c r="E7" i="1"/>
  <c r="E8" i="1" s="1"/>
  <c r="E9" i="1" s="1"/>
</calcChain>
</file>

<file path=xl/sharedStrings.xml><?xml version="1.0" encoding="utf-8"?>
<sst xmlns="http://schemas.openxmlformats.org/spreadsheetml/2006/main" count="1320" uniqueCount="81">
  <si>
    <t>Description</t>
  </si>
  <si>
    <t>A, M</t>
  </si>
  <si>
    <t>Contact</t>
  </si>
  <si>
    <t>Preferred Stock</t>
  </si>
  <si>
    <t>Secondaries</t>
  </si>
  <si>
    <t>S&amp;P 500</t>
  </si>
  <si>
    <t>NYSE</t>
  </si>
  <si>
    <t>A, Q, M</t>
  </si>
  <si>
    <t>IPOs</t>
  </si>
  <si>
    <t>research@sifma.org</t>
  </si>
  <si>
    <t>Total Equity</t>
  </si>
  <si>
    <t>Nasdaq</t>
  </si>
  <si>
    <t>Cboe</t>
  </si>
  <si>
    <t>ICE</t>
  </si>
  <si>
    <t>Other</t>
  </si>
  <si>
    <t>Market</t>
  </si>
  <si>
    <t>Off Exchange</t>
  </si>
  <si>
    <t>Tape A</t>
  </si>
  <si>
    <t>Tape B</t>
  </si>
  <si>
    <t>Tape C</t>
  </si>
  <si>
    <t>DJIA</t>
  </si>
  <si>
    <t>Russell 2000</t>
  </si>
  <si>
    <t>Total CS</t>
  </si>
  <si>
    <t>End of Period</t>
  </si>
  <si>
    <t>US Equities: Capital Formation</t>
  </si>
  <si>
    <t>US Equities: Market Index Prices &amp; Volatility</t>
  </si>
  <si>
    <t>Average for the Period</t>
  </si>
  <si>
    <t>Tab</t>
  </si>
  <si>
    <t>SIFMA Research</t>
  </si>
  <si>
    <t>Frequency</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</si>
  <si>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</si>
  <si>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</si>
  <si>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</si>
  <si>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</si>
  <si>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</si>
  <si>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</si>
  <si>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VIX</t>
  </si>
  <si>
    <t>EOP Y/Y Change</t>
  </si>
  <si>
    <t>Avg. Y/Y Change</t>
  </si>
  <si>
    <t>If using this data in a published report, please cite SIFMA as the source</t>
  </si>
  <si>
    <t>Security:</t>
  </si>
  <si>
    <t>Units:</t>
  </si>
  <si>
    <t>$ Billion</t>
  </si>
  <si>
    <t>Series:</t>
  </si>
  <si>
    <t>2Q21</t>
  </si>
  <si>
    <t>3Q21</t>
  </si>
  <si>
    <t>4Q21</t>
  </si>
  <si>
    <t>Cboe Exchange, Inc.</t>
  </si>
  <si>
    <t>Source:</t>
  </si>
  <si>
    <t>Note:</t>
  </si>
  <si>
    <t>Total</t>
  </si>
  <si>
    <t>Average Daily Trading Share Volume</t>
  </si>
  <si>
    <t>Average Daily Trading Dollar Volume</t>
  </si>
  <si>
    <t>ADV  = average daily trading volume. Tape A = NYSE listed stocks, Tape C = Nasdaq listed stocks, Tape B = formerly regionals, now mostly NYSE ARCA. ICE = Intercontinental Exchange = NYSE, Arca, National, Chicago, American; Nasdaq = Nasdaq, BX, PHLX; Cboe = BZX, BYX, EDGX, EDGA; Other = 2008-2010 International Securities Exchange (ISE), 2016-2019 IEX, 2020+ IEX, MIAX, MEMX.</t>
  </si>
  <si>
    <t>Market Index Prices &amp; Volatility</t>
  </si>
  <si>
    <t>Bloomberg</t>
  </si>
  <si>
    <t>Dealogic</t>
  </si>
  <si>
    <t>By Tape</t>
  </si>
  <si>
    <t>By Exchange</t>
  </si>
  <si>
    <t>US Equities: Dollar Market Volume</t>
  </si>
  <si>
    <t>US Equities: Share Market Volume</t>
  </si>
  <si>
    <t>Capital Formation</t>
  </si>
  <si>
    <t>US Equities: Capital Formation, Market Volume, Index Prices &amp; Volatility</t>
  </si>
  <si>
    <t>US Equity</t>
  </si>
  <si>
    <t>$, #</t>
  </si>
  <si>
    <t># Million</t>
  </si>
  <si>
    <t>M/M or Q/Q Change</t>
  </si>
  <si>
    <t>EOP M/M or Q/Q Change</t>
  </si>
  <si>
    <t>Avg. M/M or Q/Q Change</t>
  </si>
  <si>
    <t>Total CS = common stock = IPOs + Secondaries. Excludes BDCs, SPACs, ETFs, CLEFs &amp; rights offers.</t>
  </si>
  <si>
    <t>YTD 2022</t>
  </si>
  <si>
    <t>1Q22</t>
  </si>
  <si>
    <t>2Q22</t>
  </si>
  <si>
    <t>3Q22</t>
  </si>
  <si>
    <t>4Q22</t>
  </si>
  <si>
    <t>YTD 2023</t>
  </si>
  <si>
    <t>1Q23</t>
  </si>
  <si>
    <t>2Q23</t>
  </si>
  <si>
    <t>This workbook is subject to the Terms of Use applicable to SIFMA’s website, available at http://www.sifma.org/legal. Copyright © 2023</t>
  </si>
  <si>
    <t>August 2023</t>
  </si>
  <si>
    <t>3Q23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</si>
</sst>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409]mmm\-yy;@"/>
    <numFmt numFmtId="168" formatCode="#,##0.00000"/>
    <numFmt numFmtId="169" formatCode="m/d/yy;@"/>
  </numFmts>
  <fonts count="73">
    <font>
      <sz val="11"/>
      <color theme="1"/>
      <name val="Arial"/>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10"/>
      <color theme="5"/>
      <name val="Arial"/>
      <family val="2"/>
    </font>
    <font>
      <sz val="8"/>
      <color theme="5"/>
      <name val="Arial"/>
      <family val="2"/>
    </font>
    <font>
      <b/>
      <sz val="9"/>
      <name val="Arial"/>
      <family val="2"/>
    </font>
    <font>
      <sz val="9"/>
      <name val="Arial"/>
      <family val="2"/>
    </font>
    <font>
      <b/>
      <sz val="9"/>
      <color indexed="8"/>
      <name val="Arial"/>
      <family val="2"/>
    </font>
    <font>
      <b/>
      <sz val="10"/>
      <color theme="5"/>
      <name val="Arial"/>
      <family val="2"/>
    </font>
    <font>
      <b/>
      <sz val="9"/>
      <color theme="1"/>
      <name val="Arial"/>
      <family val="2"/>
    </font>
    <font>
      <b/>
      <i/>
      <sz val="9"/>
      <color theme="1"/>
      <name val="Arial"/>
      <family val="2"/>
    </font>
    <font>
      <u/>
      <sz val="10"/>
      <color theme="10"/>
      <name val="Arial"/>
      <family val="2"/>
      <scheme val="major"/>
    </font>
    <font>
      <u/>
      <sz val="10"/>
      <color theme="10"/>
      <name val="Arial"/>
      <family val="2"/>
      <scheme val="minor"/>
    </font>
    <font>
      <u/>
      <sz val="10"/>
      <color rgb="FF7030A0"/>
      <name val="Arial"/>
      <family val="2"/>
      <scheme val="minor"/>
    </font>
    <font>
      <sz val="8"/>
      <name val="Arial"/>
      <family val="2"/>
      <scheme val="minor"/>
    </font>
    <font>
      <sz val="10"/>
      <color theme="4"/>
      <name val="Arial"/>
      <family val="2"/>
    </font>
    <font>
      <sz val="8"/>
      <color theme="4"/>
      <name val="Arial"/>
      <family val="2"/>
    </font>
    <font>
      <sz val="9"/>
      <color theme="4"/>
      <name val="Arial"/>
      <family val="2"/>
    </font>
    <font>
      <b/>
      <sz val="9"/>
      <color theme="4"/>
      <name val="Arial"/>
      <family val="2"/>
    </font>
    <font>
      <b/>
      <sz val="10"/>
      <color theme="4"/>
      <name val="Arial"/>
      <family val="2"/>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thin">
        <color indexed="64"/>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13">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6"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7"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20"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8"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9"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20"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5"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6"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1"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44" fillId="51" borderId="23"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4"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cellStyleXfs>
  <cellXfs count="121">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65"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168" fontId="55" fillId="57" borderId="0" xfId="0" applyNumberFormat="1" applyFont="1" applyFill="1" applyAlignment="1">
      <alignment horizontal="left" vertical="center"/>
    </xf>
    <xf numFmtId="166" fontId="55" fillId="57" borderId="0" xfId="356" applyNumberFormat="1" applyFont="1" applyFill="1" applyAlignment="1">
      <alignment horizontal="center"/>
    </xf>
    <xf numFmtId="0" fontId="57" fillId="57" borderId="0" xfId="0" applyFont="1" applyFill="1"/>
    <xf numFmtId="0" fontId="57" fillId="57" borderId="0" xfId="0" applyFont="1" applyFill="1" applyAlignment="1">
      <alignment horizontal="left" vertical="center"/>
    </xf>
    <xf numFmtId="49" fontId="48" fillId="57" borderId="0" xfId="337" quotePrefix="1" applyNumberFormat="1" applyFont="1" applyFill="1" applyAlignment="1">
      <alignment horizontal="left"/>
    </xf>
    <xf numFmtId="0" fontId="49" fillId="57" borderId="0" xfId="0" applyFont="1" applyFill="1"/>
    <xf numFmtId="0" fontId="53" fillId="57" borderId="0" xfId="0" applyFont="1" applyFill="1" applyAlignment="1">
      <alignment horizontal="center"/>
    </xf>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29" fillId="57" borderId="0" xfId="0" applyFont="1" applyFill="1" applyAlignment="1">
      <alignment horizontal="left" vertical="center"/>
    </xf>
    <xf numFmtId="0" fontId="58" fillId="57" borderId="15" xfId="0" applyFont="1" applyFill="1" applyBorder="1" applyAlignment="1">
      <alignment horizontal="center" vertical="center"/>
    </xf>
    <xf numFmtId="0" fontId="29" fillId="57" borderId="13" xfId="0" applyFont="1" applyFill="1" applyBorder="1" applyAlignment="1">
      <alignment horizontal="left"/>
    </xf>
    <xf numFmtId="0" fontId="60" fillId="57" borderId="13" xfId="0" applyFont="1" applyFill="1" applyBorder="1" applyAlignment="1">
      <alignment horizontal="center"/>
    </xf>
    <xf numFmtId="166" fontId="59" fillId="57" borderId="0" xfId="356" applyNumberFormat="1" applyFont="1" applyFill="1" applyAlignment="1">
      <alignment horizontal="center"/>
    </xf>
    <xf numFmtId="0" fontId="59" fillId="57" borderId="0" xfId="0" applyFont="1" applyFill="1" applyAlignment="1">
      <alignment horizontal="left" vertical="center"/>
    </xf>
    <xf numFmtId="167" fontId="59" fillId="57" borderId="0" xfId="326" applyNumberFormat="1" applyFont="1" applyFill="1" applyAlignment="1">
      <alignment horizontal="left"/>
    </xf>
    <xf numFmtId="0" fontId="61" fillId="57" borderId="0" xfId="0" applyFont="1" applyFill="1"/>
    <xf numFmtId="0" fontId="60" fillId="57" borderId="13" xfId="0" applyFont="1" applyFill="1" applyBorder="1" applyAlignment="1">
      <alignment horizontal="center" wrapText="1"/>
    </xf>
    <xf numFmtId="168" fontId="53" fillId="57" borderId="0" xfId="0" applyNumberFormat="1" applyFont="1" applyFill="1" applyAlignment="1">
      <alignment horizontal="left" vertical="center"/>
    </xf>
    <xf numFmtId="0" fontId="58" fillId="57" borderId="0" xfId="0" applyFont="1" applyFill="1" applyAlignment="1">
      <alignment vertical="center"/>
    </xf>
    <xf numFmtId="4" fontId="53" fillId="57" borderId="0" xfId="0" applyNumberFormat="1" applyFont="1" applyFill="1" applyAlignment="1">
      <alignment horizontal="center" vertical="center"/>
    </xf>
    <xf numFmtId="2" fontId="53" fillId="57" borderId="0" xfId="0" applyNumberFormat="1" applyFont="1" applyFill="1" applyAlignment="1">
      <alignment horizontal="center"/>
    </xf>
    <xf numFmtId="4" fontId="53" fillId="57" borderId="0" xfId="0" applyNumberFormat="1" applyFont="1" applyFill="1" applyAlignment="1">
      <alignment horizontal="center"/>
    </xf>
    <xf numFmtId="0" fontId="59" fillId="57" borderId="0" xfId="0" applyFont="1" applyFill="1" applyAlignment="1">
      <alignment horizontal="center" vertical="center"/>
    </xf>
    <xf numFmtId="0" fontId="58" fillId="57" borderId="14" xfId="0" applyFont="1" applyFill="1" applyBorder="1" applyAlignment="1">
      <alignment horizontal="center"/>
    </xf>
    <xf numFmtId="0" fontId="58" fillId="57" borderId="14" xfId="0" applyFont="1" applyFill="1" applyBorder="1" applyAlignment="1">
      <alignment horizontal="center" wrapText="1"/>
    </xf>
    <xf numFmtId="0" fontId="59" fillId="57" borderId="0" xfId="0" applyFont="1" applyFill="1" applyAlignment="1">
      <alignment horizontal="left"/>
    </xf>
    <xf numFmtId="0" fontId="59" fillId="57" borderId="0" xfId="340" applyFont="1" applyFill="1" applyAlignment="1">
      <alignment horizontal="left"/>
    </xf>
    <xf numFmtId="166" fontId="59" fillId="57" borderId="0" xfId="340" applyNumberFormat="1" applyFont="1" applyFill="1" applyAlignment="1">
      <alignment horizontal="center"/>
    </xf>
    <xf numFmtId="164" fontId="59" fillId="57" borderId="0" xfId="340" applyNumberFormat="1" applyFont="1" applyFill="1" applyAlignment="1">
      <alignment horizontal="center"/>
    </xf>
    <xf numFmtId="0" fontId="59" fillId="57" borderId="0" xfId="340" applyFont="1" applyFill="1" applyAlignment="1">
      <alignment horizontal="center"/>
    </xf>
    <xf numFmtId="165" fontId="59" fillId="57" borderId="0" xfId="392" applyNumberFormat="1" applyFont="1" applyFill="1" applyAlignment="1">
      <alignment horizontal="center"/>
    </xf>
    <xf numFmtId="167" fontId="53" fillId="57" borderId="0" xfId="0" quotePrefix="1" applyNumberFormat="1" applyFont="1" applyFill="1" applyAlignment="1">
      <alignment horizontal="left"/>
    </xf>
    <xf numFmtId="164" fontId="59" fillId="57" borderId="0" xfId="0" applyNumberFormat="1" applyFont="1" applyFill="1" applyAlignment="1">
      <alignment horizontal="center" vertical="center"/>
    </xf>
    <xf numFmtId="0" fontId="58" fillId="57" borderId="0" xfId="0" applyFont="1" applyFill="1" applyAlignment="1">
      <alignment horizontal="left" vertical="center"/>
    </xf>
    <xf numFmtId="169" fontId="48" fillId="57" borderId="0" xfId="337" applyNumberFormat="1" applyFont="1" applyFill="1" applyAlignment="1">
      <alignment horizontal="left"/>
    </xf>
    <xf numFmtId="0" fontId="64" fillId="57" borderId="0" xfId="312" applyFont="1" applyFill="1" applyAlignment="1" applyProtection="1"/>
    <xf numFmtId="0" fontId="56" fillId="57" borderId="0" xfId="0" applyFont="1" applyFill="1"/>
    <xf numFmtId="0" fontId="28" fillId="57" borderId="0" xfId="340" applyFont="1" applyFill="1" applyAlignment="1">
      <alignment horizontal="left" vertical="top" wrapText="1"/>
    </xf>
    <xf numFmtId="0" fontId="65" fillId="57" borderId="0" xfId="312" applyFill="1" applyAlignment="1" applyProtection="1"/>
    <xf numFmtId="0" fontId="63" fillId="57" borderId="13" xfId="0" applyFont="1" applyFill="1" applyBorder="1" applyAlignment="1">
      <alignment horizontal="left"/>
    </xf>
    <xf numFmtId="3" fontId="59" fillId="57" borderId="0" xfId="356" applyNumberFormat="1" applyFont="1" applyFill="1" applyAlignment="1">
      <alignment horizontal="center"/>
    </xf>
    <xf numFmtId="2" fontId="59" fillId="57" borderId="0" xfId="0" applyNumberFormat="1" applyFont="1" applyFill="1" applyAlignment="1">
      <alignment horizontal="center" vertical="center"/>
    </xf>
    <xf numFmtId="2" fontId="59" fillId="57" borderId="0" xfId="0" applyNumberFormat="1" applyFont="1" applyFill="1" applyAlignment="1">
      <alignment horizontal="left" vertical="center"/>
    </xf>
    <xf numFmtId="164" fontId="53" fillId="57" borderId="0" xfId="0" applyNumberFormat="1" applyFont="1" applyFill="1" applyAlignment="1">
      <alignment horizontal="center"/>
    </xf>
    <xf numFmtId="0" fontId="68" fillId="57" borderId="0" xfId="0" applyFont="1" applyFill="1" applyAlignment="1">
      <alignment horizontal="center"/>
    </xf>
    <xf numFmtId="0" fontId="69" fillId="57" borderId="0" xfId="0" applyFont="1" applyFill="1" applyAlignment="1">
      <alignment horizontal="center"/>
    </xf>
    <xf numFmtId="0" fontId="70" fillId="57" borderId="0" xfId="0" applyFont="1" applyFill="1" applyAlignment="1">
      <alignment horizontal="center"/>
    </xf>
    <xf numFmtId="0" fontId="70" fillId="57" borderId="0" xfId="0" applyFont="1" applyFill="1" applyAlignment="1">
      <alignment horizontal="center" vertical="center"/>
    </xf>
    <xf numFmtId="0" fontId="71" fillId="57" borderId="14" xfId="0" applyFont="1" applyFill="1" applyBorder="1" applyAlignment="1">
      <alignment horizontal="center" wrapText="1"/>
    </xf>
    <xf numFmtId="0" fontId="70" fillId="57" borderId="0" xfId="0" applyFont="1" applyFill="1" applyAlignment="1">
      <alignment horizontal="center" wrapText="1"/>
    </xf>
    <xf numFmtId="165" fontId="70" fillId="57" borderId="0" xfId="356" applyNumberFormat="1" applyFont="1" applyFill="1" applyAlignment="1">
      <alignment horizontal="center"/>
    </xf>
    <xf numFmtId="165" fontId="70" fillId="57" borderId="0" xfId="0" applyNumberFormat="1" applyFont="1" applyFill="1" applyAlignment="1">
      <alignment horizontal="center" vertical="center"/>
    </xf>
    <xf numFmtId="165" fontId="70" fillId="57" borderId="0" xfId="392" applyNumberFormat="1" applyFont="1" applyFill="1" applyAlignment="1">
      <alignment horizontal="center" vertical="center"/>
    </xf>
    <xf numFmtId="165" fontId="70" fillId="57" borderId="0" xfId="0" applyNumberFormat="1" applyFont="1" applyFill="1" applyAlignment="1">
      <alignment horizontal="left" vertical="center"/>
    </xf>
    <xf numFmtId="165" fontId="70" fillId="57" borderId="0" xfId="392" applyNumberFormat="1" applyFont="1" applyFill="1" applyAlignment="1">
      <alignment horizontal="center"/>
    </xf>
    <xf numFmtId="165" fontId="70" fillId="57" borderId="0" xfId="0" applyNumberFormat="1" applyFont="1" applyFill="1" applyAlignment="1">
      <alignment horizontal="center"/>
    </xf>
    <xf numFmtId="165" fontId="70" fillId="57" borderId="0" xfId="0" applyNumberFormat="1" applyFont="1" applyFill="1"/>
    <xf numFmtId="2" fontId="70" fillId="57" borderId="0" xfId="0" applyNumberFormat="1" applyFont="1" applyFill="1" applyAlignment="1">
      <alignment horizontal="center" vertical="center"/>
    </xf>
    <xf numFmtId="0" fontId="59" fillId="58" borderId="0" xfId="0" applyFont="1" applyFill="1" applyAlignment="1">
      <alignment horizontal="left" vertical="center"/>
    </xf>
    <xf numFmtId="164" fontId="59" fillId="58" borderId="0" xfId="340" applyNumberFormat="1" applyFont="1" applyFill="1" applyAlignment="1">
      <alignment horizontal="center"/>
    </xf>
    <xf numFmtId="165" fontId="70" fillId="58" borderId="0" xfId="392" applyNumberFormat="1" applyFont="1" applyFill="1" applyAlignment="1">
      <alignment horizontal="center" vertical="center"/>
    </xf>
    <xf numFmtId="165" fontId="70" fillId="58" borderId="0" xfId="0" applyNumberFormat="1" applyFont="1" applyFill="1" applyAlignment="1">
      <alignment horizontal="center" vertical="center"/>
    </xf>
    <xf numFmtId="165" fontId="70" fillId="58" borderId="0" xfId="356" applyNumberFormat="1" applyFont="1" applyFill="1" applyAlignment="1">
      <alignment horizontal="center"/>
    </xf>
    <xf numFmtId="0" fontId="72" fillId="57" borderId="0" xfId="0" applyFont="1" applyFill="1"/>
    <xf numFmtId="0" fontId="72" fillId="57" borderId="0" xfId="0" applyFont="1" applyFill="1" applyAlignment="1">
      <alignment vertical="center"/>
    </xf>
    <xf numFmtId="0" fontId="72" fillId="57" borderId="0" xfId="0" applyFont="1" applyFill="1" applyAlignment="1">
      <alignment horizontal="center"/>
    </xf>
    <xf numFmtId="0" fontId="69" fillId="57" borderId="0" xfId="0" applyFont="1" applyFill="1"/>
    <xf numFmtId="0" fontId="69" fillId="57" borderId="0" xfId="0" applyFont="1" applyFill="1" applyAlignment="1">
      <alignment horizontal="center" vertical="center"/>
    </xf>
    <xf numFmtId="0" fontId="69" fillId="57" borderId="0" xfId="0" applyFont="1" applyFill="1" applyAlignment="1">
      <alignment horizontal="left" vertical="center"/>
    </xf>
    <xf numFmtId="0" fontId="70" fillId="57" borderId="0" xfId="0" applyFont="1" applyFill="1"/>
    <xf numFmtId="0" fontId="70" fillId="57" borderId="0" xfId="0" applyFont="1" applyFill="1" applyAlignment="1">
      <alignment horizontal="left" vertical="center"/>
    </xf>
    <xf numFmtId="0" fontId="71" fillId="57" borderId="13" xfId="0" applyFont="1" applyFill="1" applyBorder="1" applyAlignment="1">
      <alignment horizontal="center"/>
    </xf>
    <xf numFmtId="0" fontId="70" fillId="57" borderId="0" xfId="0" applyFont="1" applyFill="1" applyAlignment="1">
      <alignment horizontal="left"/>
    </xf>
    <xf numFmtId="0" fontId="71" fillId="57" borderId="13" xfId="0" applyFont="1" applyFill="1" applyBorder="1" applyAlignment="1">
      <alignment horizontal="center" wrapText="1"/>
    </xf>
    <xf numFmtId="166" fontId="70" fillId="57" borderId="0" xfId="356" applyNumberFormat="1" applyFont="1" applyFill="1" applyAlignment="1">
      <alignment horizontal="center"/>
    </xf>
    <xf numFmtId="168" fontId="70" fillId="57" borderId="0" xfId="0" applyNumberFormat="1" applyFont="1" applyFill="1" applyAlignment="1">
      <alignment horizontal="left" vertical="center"/>
    </xf>
    <xf numFmtId="166" fontId="59" fillId="58" borderId="0" xfId="356" applyNumberFormat="1" applyFont="1" applyFill="1" applyAlignment="1">
      <alignment horizontal="center"/>
    </xf>
    <xf numFmtId="168" fontId="53" fillId="58" borderId="0" xfId="0" applyNumberFormat="1" applyFont="1" applyFill="1" applyAlignment="1">
      <alignment horizontal="left" vertical="center"/>
    </xf>
    <xf numFmtId="0" fontId="70" fillId="58" borderId="0" xfId="0" applyFont="1" applyFill="1"/>
    <xf numFmtId="168" fontId="70" fillId="58" borderId="0" xfId="0" applyNumberFormat="1" applyFont="1" applyFill="1" applyAlignment="1">
      <alignment horizontal="left" vertical="center"/>
    </xf>
    <xf numFmtId="166" fontId="70" fillId="58" borderId="0" xfId="356" applyNumberFormat="1" applyFont="1" applyFill="1" applyAlignment="1">
      <alignment horizontal="center"/>
    </xf>
    <xf numFmtId="168" fontId="55" fillId="58" borderId="0" xfId="0" applyNumberFormat="1" applyFont="1" applyFill="1" applyAlignment="1">
      <alignment horizontal="left" vertical="center"/>
    </xf>
    <xf numFmtId="0" fontId="68" fillId="57" borderId="0" xfId="0" applyFont="1" applyFill="1"/>
    <xf numFmtId="4" fontId="59" fillId="58" borderId="0" xfId="356" applyNumberFormat="1" applyFont="1" applyFill="1" applyAlignment="1">
      <alignment horizontal="center"/>
    </xf>
    <xf numFmtId="0" fontId="55" fillId="58" borderId="0" xfId="0" applyFont="1" applyFill="1"/>
    <xf numFmtId="4" fontId="53" fillId="58" borderId="0" xfId="0" applyNumberFormat="1" applyFont="1" applyFill="1" applyAlignment="1">
      <alignment horizontal="center" vertical="center"/>
    </xf>
    <xf numFmtId="2" fontId="53" fillId="58" borderId="0" xfId="0" applyNumberFormat="1" applyFont="1" applyFill="1" applyAlignment="1">
      <alignment horizontal="center"/>
    </xf>
    <xf numFmtId="0" fontId="49" fillId="57" borderId="0" xfId="337" applyFont="1" applyFill="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0" fontId="71" fillId="57" borderId="15" xfId="0" applyFont="1" applyFill="1" applyBorder="1" applyAlignment="1">
      <alignment horizontal="center" vertical="center"/>
    </xf>
    <xf numFmtId="0" fontId="58" fillId="57" borderId="15" xfId="0" applyFont="1" applyFill="1" applyBorder="1" applyAlignment="1">
      <alignment horizontal="center" vertical="center"/>
    </xf>
    <xf numFmtId="0" fontId="62" fillId="57" borderId="15" xfId="0" applyFont="1" applyFill="1" applyBorder="1" applyAlignment="1">
      <alignment horizontal="center"/>
    </xf>
  </cellXfs>
  <cellStyles count="413">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13</xdr:row>
      <xdr:rowOff>0</xdr:rowOff>
    </xdr:from>
    <xdr:to>
      <xdr:col>5</xdr:col>
      <xdr:colOff>0</xdr:colOff>
      <xdr:row>17</xdr:row>
      <xdr:rowOff>95250</xdr:rowOff>
    </xdr:to>
    <xdr:pic>
      <xdr:nvPicPr>
        <xdr:cNvPr id="4" name="Picture 3">
          <a:extLst>
            <a:ext uri="{FF2B5EF4-FFF2-40B4-BE49-F238E27FC236}">
              <a16:creationId xmlns:a16="http://schemas.microsoft.com/office/drawing/2014/main" id="{FC189883-810E-D617-C5DC-18945F6B2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00625" y="2105025"/>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4"/>
  <sheetViews>
    <sheetView tabSelected="1" workbookViewId="0">
      <selection activeCell="E9" sqref="E9"/>
    </sheetView>
  </sheetViews>
  <sheetFormatPr defaultColWidth="9.125" defaultRowHeight="12.75"/>
  <cols>
    <col min="1" max="1" width="5.125" style="1" customWidth="1"/>
    <col min="2" max="2" width="13.875" style="1" customWidth="1"/>
    <col min="3" max="3" width="44.625" style="1" customWidth="1"/>
    <col min="4" max="4" width="10.875" style="1" customWidth="1"/>
    <col min="5" max="5" width="13.625" style="5" customWidth="1"/>
    <col min="6" max="16384" width="9.125" style="1"/>
  </cols>
  <sheetData>
    <row r="1" spans="2:5">
      <c r="B1" s="115" t="s">
        <v>62</v>
      </c>
      <c r="C1" s="115"/>
      <c r="D1" s="115"/>
      <c r="E1" s="115"/>
    </row>
    <row r="2" spans="2:5">
      <c r="B2" s="1" t="s">
        <v>31</v>
      </c>
      <c r="C2" s="62">
        <v>45170</v>
      </c>
      <c r="D2" s="2"/>
      <c r="E2" s="2"/>
    </row>
    <row r="5" spans="2:5">
      <c r="B5" s="2" t="s">
        <v>27</v>
      </c>
      <c r="C5" s="2" t="s">
        <v>0</v>
      </c>
      <c r="D5" s="2" t="s">
        <v>29</v>
      </c>
      <c r="E5" s="3" t="s">
        <v>30</v>
      </c>
    </row>
    <row r="6" spans="2:5">
      <c r="B6" s="19">
        <v>1</v>
      </c>
      <c r="C6" s="66" t="s">
        <v>24</v>
      </c>
      <c r="D6" s="1" t="s">
        <v>7</v>
      </c>
      <c r="E6" s="30" t="s">
        <v>79</v>
      </c>
    </row>
    <row r="7" spans="2:5">
      <c r="B7" s="19">
        <f>B6+1</f>
        <v>2</v>
      </c>
      <c r="C7" s="63" t="s">
        <v>60</v>
      </c>
      <c r="D7" s="1" t="s">
        <v>1</v>
      </c>
      <c r="E7" s="5" t="str">
        <f>E6</f>
        <v>August 2023</v>
      </c>
    </row>
    <row r="8" spans="2:5">
      <c r="B8" s="19">
        <f>B7+1</f>
        <v>3</v>
      </c>
      <c r="C8" s="63" t="s">
        <v>59</v>
      </c>
      <c r="D8" s="1" t="s">
        <v>1</v>
      </c>
      <c r="E8" s="5" t="str">
        <f>E7</f>
        <v>August 2023</v>
      </c>
    </row>
    <row r="9" spans="2:5">
      <c r="B9" s="19">
        <f>B8+1</f>
        <v>4</v>
      </c>
      <c r="C9" s="63" t="s">
        <v>25</v>
      </c>
      <c r="D9" s="1" t="s">
        <v>1</v>
      </c>
      <c r="E9" s="5" t="str">
        <f>E8</f>
        <v>August 2023</v>
      </c>
    </row>
    <row r="10" spans="2:5">
      <c r="E10" s="30"/>
    </row>
    <row r="12" spans="2:5">
      <c r="B12" s="20" t="s">
        <v>39</v>
      </c>
    </row>
    <row r="14" spans="2:5">
      <c r="C14" s="7"/>
    </row>
    <row r="15" spans="2:5">
      <c r="B15" s="2" t="s">
        <v>2</v>
      </c>
      <c r="E15" s="6"/>
    </row>
    <row r="16" spans="2:5">
      <c r="B16" s="1" t="s">
        <v>28</v>
      </c>
      <c r="C16" s="4" t="s">
        <v>9</v>
      </c>
    </row>
    <row r="20" spans="2:10" s="12" customFormat="1" ht="33.75" customHeight="1">
      <c r="B20" s="116" t="s">
        <v>35</v>
      </c>
      <c r="C20" s="116"/>
      <c r="D20" s="116"/>
      <c r="E20" s="116"/>
      <c r="F20" s="11"/>
      <c r="G20" s="11"/>
      <c r="H20" s="11"/>
      <c r="I20" s="11"/>
      <c r="J20" s="11"/>
    </row>
    <row r="21" spans="2:10" s="12" customFormat="1" ht="11.25" customHeight="1">
      <c r="B21" s="65"/>
      <c r="C21" s="65"/>
      <c r="D21" s="65"/>
      <c r="E21" s="65"/>
      <c r="F21" s="13"/>
      <c r="G21" s="13"/>
      <c r="H21" s="13"/>
      <c r="I21" s="13"/>
      <c r="J21" s="13"/>
    </row>
    <row r="22" spans="2:10" s="12" customFormat="1" ht="67.5" customHeight="1">
      <c r="B22" s="117" t="s">
        <v>34</v>
      </c>
      <c r="C22" s="117"/>
      <c r="D22" s="117"/>
      <c r="E22" s="117"/>
      <c r="F22" s="13"/>
      <c r="G22" s="13"/>
      <c r="H22" s="13"/>
      <c r="I22" s="13"/>
      <c r="J22" s="13"/>
    </row>
    <row r="23" spans="2:10" s="12" customFormat="1" ht="11.25" customHeight="1">
      <c r="B23" s="65"/>
      <c r="C23" s="65"/>
      <c r="D23" s="65"/>
      <c r="E23" s="65"/>
      <c r="F23" s="13"/>
      <c r="G23" s="13"/>
      <c r="H23" s="13"/>
      <c r="I23" s="13"/>
      <c r="J23" s="13"/>
    </row>
    <row r="24" spans="2:10" s="12" customFormat="1" ht="11.25">
      <c r="B24" s="117" t="s">
        <v>78</v>
      </c>
      <c r="C24" s="117"/>
      <c r="D24" s="117"/>
      <c r="E24" s="117"/>
    </row>
  </sheetData>
  <mergeCells count="4">
    <mergeCell ref="B1:E1"/>
    <mergeCell ref="B20:E20"/>
    <mergeCell ref="B22:E22"/>
    <mergeCell ref="B24:E24"/>
  </mergeCells>
  <phoneticPr fontId="27" type="noConversion"/>
  <hyperlinks>
    <hyperlink ref="C16" r:id="rId1" xr:uid="{00000000-0004-0000-0000-000000000000}"/>
    <hyperlink ref="C6" location="'Capital Formation'!A1" display="US Equities: Capital Formation" xr:uid="{00000000-0004-0000-0000-000001000000}"/>
    <hyperlink ref="C9" location="'Indexes &amp; Volatility'!A1" display="US Equities: Market Index Prices &amp; Volatility" xr:uid="{00000000-0004-0000-0000-000002000000}"/>
    <hyperlink ref="C8" location="'ADV $'!A1" display="US Equities: Market Volume by Tape" xr:uid="{00000000-0004-0000-0000-000003000000}"/>
    <hyperlink ref="C7" location="'ADV #'!A1" display="US Equities: Market Volume by Exchange" xr:uid="{00000000-0004-0000-0000-000004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5"/>
  <sheetViews>
    <sheetView zoomScaleNormal="100" workbookViewId="0">
      <pane xSplit="1" ySplit="9" topLeftCell="B10" activePane="bottomRight" state="frozen"/>
      <selection pane="topRight" activeCell="B1" sqref="B1"/>
      <selection pane="bottomLeft" activeCell="A10" sqref="A10"/>
      <selection pane="bottomRight" activeCell="F33" sqref="A33:F33"/>
    </sheetView>
  </sheetViews>
  <sheetFormatPr defaultColWidth="9.125" defaultRowHeight="12"/>
  <cols>
    <col min="1" max="1" width="8.125" style="61" customWidth="1"/>
    <col min="2" max="6" width="9.625" style="50" customWidth="1"/>
    <col min="7" max="7" width="2.625" style="41" customWidth="1"/>
    <col min="8" max="12" width="9.625" style="75" customWidth="1"/>
    <col min="13" max="13" width="1.625" style="75" customWidth="1"/>
    <col min="14" max="18" width="9.625" style="75" customWidth="1"/>
    <col min="19" max="19" width="2.625" style="41" customWidth="1"/>
    <col min="20" max="16384" width="9.125" style="41"/>
  </cols>
  <sheetData>
    <row r="1" spans="1:18" s="10" customFormat="1" ht="12.75">
      <c r="A1" s="31" t="s">
        <v>40</v>
      </c>
      <c r="B1" s="8" t="s">
        <v>63</v>
      </c>
      <c r="E1" s="9"/>
      <c r="F1" s="9"/>
      <c r="H1" s="72"/>
      <c r="I1" s="72"/>
      <c r="J1" s="72"/>
      <c r="K1" s="72"/>
      <c r="L1" s="72"/>
      <c r="M1" s="72"/>
      <c r="N1" s="72"/>
      <c r="O1" s="72"/>
      <c r="P1" s="72"/>
      <c r="Q1" s="72"/>
      <c r="R1" s="72"/>
    </row>
    <row r="2" spans="1:18" s="10" customFormat="1" ht="12.75">
      <c r="A2" s="31" t="s">
        <v>43</v>
      </c>
      <c r="B2" s="8" t="s">
        <v>61</v>
      </c>
      <c r="E2" s="9"/>
      <c r="F2" s="9"/>
      <c r="H2" s="72"/>
      <c r="I2" s="72"/>
      <c r="J2" s="72"/>
      <c r="K2" s="72"/>
      <c r="L2" s="72"/>
      <c r="M2" s="72"/>
      <c r="N2" s="72"/>
      <c r="O2" s="72"/>
      <c r="P2" s="72"/>
      <c r="Q2" s="72"/>
      <c r="R2" s="72"/>
    </row>
    <row r="3" spans="1:18" s="10" customFormat="1" ht="12.75">
      <c r="A3" s="8" t="s">
        <v>41</v>
      </c>
      <c r="B3" s="8" t="s">
        <v>42</v>
      </c>
      <c r="E3" s="9"/>
      <c r="F3" s="9"/>
      <c r="H3" s="72"/>
      <c r="I3" s="72"/>
      <c r="J3" s="72"/>
      <c r="K3" s="72"/>
      <c r="L3" s="72"/>
      <c r="M3" s="72"/>
      <c r="N3" s="72"/>
      <c r="O3" s="72"/>
      <c r="P3" s="72"/>
      <c r="Q3" s="72"/>
      <c r="R3" s="72"/>
    </row>
    <row r="4" spans="1:18" s="14" customFormat="1" ht="11.25">
      <c r="A4" s="17" t="s">
        <v>48</v>
      </c>
      <c r="B4" s="17" t="s">
        <v>56</v>
      </c>
      <c r="E4" s="18"/>
      <c r="F4" s="18"/>
      <c r="H4" s="73"/>
      <c r="I4" s="73"/>
      <c r="J4" s="73"/>
      <c r="K4" s="73"/>
      <c r="L4" s="73"/>
      <c r="M4" s="73"/>
      <c r="N4" s="73"/>
      <c r="O4" s="73"/>
      <c r="P4" s="73"/>
      <c r="Q4" s="73"/>
      <c r="R4" s="73"/>
    </row>
    <row r="5" spans="1:18" s="14" customFormat="1" ht="11.25">
      <c r="A5" s="15" t="s">
        <v>49</v>
      </c>
      <c r="B5" s="16" t="s">
        <v>69</v>
      </c>
      <c r="E5" s="18"/>
      <c r="F5" s="18"/>
      <c r="H5" s="73"/>
      <c r="I5" s="73"/>
      <c r="J5" s="73"/>
      <c r="K5" s="73"/>
      <c r="L5" s="73"/>
      <c r="M5" s="73"/>
      <c r="N5" s="73"/>
      <c r="O5" s="73"/>
      <c r="P5" s="73"/>
      <c r="Q5" s="73"/>
      <c r="R5" s="73"/>
    </row>
    <row r="6" spans="1:18" s="33" customFormat="1">
      <c r="A6" s="41"/>
      <c r="B6" s="32"/>
      <c r="D6" s="32"/>
      <c r="E6" s="32"/>
      <c r="F6" s="32"/>
      <c r="H6" s="74"/>
      <c r="I6" s="74"/>
      <c r="J6" s="74"/>
      <c r="K6" s="74"/>
      <c r="L6" s="74"/>
      <c r="M6" s="74"/>
      <c r="N6" s="74"/>
      <c r="O6" s="74"/>
      <c r="P6" s="74"/>
      <c r="Q6" s="74"/>
      <c r="R6" s="74"/>
    </row>
    <row r="7" spans="1:18" s="33" customFormat="1">
      <c r="A7" s="41"/>
      <c r="B7" s="32"/>
      <c r="D7" s="32"/>
      <c r="E7" s="32"/>
      <c r="F7" s="32"/>
      <c r="H7" s="74"/>
      <c r="I7" s="74"/>
      <c r="J7" s="74"/>
      <c r="K7" s="74"/>
      <c r="L7" s="74"/>
      <c r="M7" s="74"/>
      <c r="N7" s="74"/>
      <c r="O7" s="74"/>
      <c r="P7" s="74"/>
      <c r="Q7" s="74"/>
      <c r="R7" s="74"/>
    </row>
    <row r="8" spans="1:18">
      <c r="A8" s="41"/>
      <c r="H8" s="118" t="s">
        <v>32</v>
      </c>
      <c r="I8" s="118"/>
      <c r="J8" s="118"/>
      <c r="K8" s="118"/>
      <c r="L8" s="118"/>
      <c r="N8" s="118" t="s">
        <v>66</v>
      </c>
      <c r="O8" s="118"/>
      <c r="P8" s="118"/>
      <c r="Q8" s="118"/>
      <c r="R8" s="118"/>
    </row>
    <row r="9" spans="1:18" s="53" customFormat="1" ht="24.75" thickBot="1">
      <c r="A9" s="67"/>
      <c r="B9" s="51" t="s">
        <v>8</v>
      </c>
      <c r="C9" s="52" t="s">
        <v>4</v>
      </c>
      <c r="D9" s="51" t="s">
        <v>22</v>
      </c>
      <c r="E9" s="52" t="s">
        <v>3</v>
      </c>
      <c r="F9" s="52" t="s">
        <v>10</v>
      </c>
      <c r="H9" s="76" t="s">
        <v>8</v>
      </c>
      <c r="I9" s="76" t="s">
        <v>4</v>
      </c>
      <c r="J9" s="76" t="s">
        <v>22</v>
      </c>
      <c r="K9" s="76" t="s">
        <v>3</v>
      </c>
      <c r="L9" s="76" t="s">
        <v>10</v>
      </c>
      <c r="M9" s="77"/>
      <c r="N9" s="76" t="s">
        <v>8</v>
      </c>
      <c r="O9" s="76" t="s">
        <v>4</v>
      </c>
      <c r="P9" s="76" t="s">
        <v>22</v>
      </c>
      <c r="Q9" s="76" t="s">
        <v>3</v>
      </c>
      <c r="R9" s="76" t="s">
        <v>10</v>
      </c>
    </row>
    <row r="10" spans="1:18" ht="12.75" thickTop="1">
      <c r="A10" s="54">
        <v>2012</v>
      </c>
      <c r="B10" s="55">
        <v>46.246620000000007</v>
      </c>
      <c r="C10" s="55">
        <v>183.71599000000003</v>
      </c>
      <c r="D10" s="55">
        <v>229.96261000000004</v>
      </c>
      <c r="E10" s="55">
        <v>34.615450000000003</v>
      </c>
      <c r="F10" s="55">
        <v>264.57806000000005</v>
      </c>
      <c r="H10" s="78" t="s">
        <v>33</v>
      </c>
      <c r="I10" s="78" t="s">
        <v>33</v>
      </c>
      <c r="J10" s="78" t="s">
        <v>33</v>
      </c>
      <c r="K10" s="78" t="s">
        <v>33</v>
      </c>
      <c r="L10" s="78" t="s">
        <v>33</v>
      </c>
      <c r="M10" s="79"/>
      <c r="N10" s="78" t="s">
        <v>33</v>
      </c>
      <c r="O10" s="78" t="s">
        <v>33</v>
      </c>
      <c r="P10" s="78" t="s">
        <v>33</v>
      </c>
      <c r="Q10" s="78" t="s">
        <v>33</v>
      </c>
      <c r="R10" s="78" t="s">
        <v>33</v>
      </c>
    </row>
    <row r="11" spans="1:18">
      <c r="A11" s="54">
        <v>2013</v>
      </c>
      <c r="B11" s="55">
        <v>59.986969999999999</v>
      </c>
      <c r="C11" s="55">
        <v>194.81815</v>
      </c>
      <c r="D11" s="55">
        <v>254.80511999999999</v>
      </c>
      <c r="E11" s="55">
        <v>30.153079999999999</v>
      </c>
      <c r="F11" s="55">
        <v>284.95819999999998</v>
      </c>
      <c r="H11" s="80">
        <f t="shared" ref="H11:H19" si="0">IFERROR(B11/B10-1,"n/a")</f>
        <v>0.29711036179508876</v>
      </c>
      <c r="I11" s="80">
        <f t="shared" ref="I11:I19" si="1">IFERROR(C11/C10-1,"n/a")</f>
        <v>6.0431103465735214E-2</v>
      </c>
      <c r="J11" s="80">
        <f t="shared" ref="J11:J19" si="2">IFERROR(D11/D10-1,"n/a")</f>
        <v>0.10802847471595456</v>
      </c>
      <c r="K11" s="80">
        <f t="shared" ref="K11:K19" si="3">IFERROR(E11/E10-1,"n/a")</f>
        <v>-0.12891266760940567</v>
      </c>
      <c r="L11" s="80">
        <f t="shared" ref="L11:L19" si="4">IFERROR(F11/F10-1,"n/a")</f>
        <v>7.7028836026690639E-2</v>
      </c>
      <c r="M11" s="79"/>
      <c r="N11" s="78" t="s">
        <v>33</v>
      </c>
      <c r="O11" s="78" t="s">
        <v>33</v>
      </c>
      <c r="P11" s="78" t="s">
        <v>33</v>
      </c>
      <c r="Q11" s="78" t="s">
        <v>33</v>
      </c>
      <c r="R11" s="78" t="s">
        <v>33</v>
      </c>
    </row>
    <row r="12" spans="1:18">
      <c r="A12" s="54">
        <v>2014</v>
      </c>
      <c r="B12" s="55">
        <v>93.511709999999994</v>
      </c>
      <c r="C12" s="55">
        <v>171.93165999999999</v>
      </c>
      <c r="D12" s="55">
        <v>265.44336999999996</v>
      </c>
      <c r="E12" s="55">
        <v>38.541849999999997</v>
      </c>
      <c r="F12" s="55">
        <v>303.98521999999997</v>
      </c>
      <c r="H12" s="80">
        <f t="shared" si="0"/>
        <v>0.558867033957541</v>
      </c>
      <c r="I12" s="80">
        <f t="shared" si="1"/>
        <v>-0.11747616944314487</v>
      </c>
      <c r="J12" s="80">
        <f t="shared" si="2"/>
        <v>4.17505346831335E-2</v>
      </c>
      <c r="K12" s="80">
        <f t="shared" si="3"/>
        <v>0.27820607380738549</v>
      </c>
      <c r="L12" s="80">
        <f t="shared" si="4"/>
        <v>6.6771266803341556E-2</v>
      </c>
      <c r="M12" s="79"/>
      <c r="N12" s="78" t="s">
        <v>33</v>
      </c>
      <c r="O12" s="78" t="s">
        <v>33</v>
      </c>
      <c r="P12" s="78" t="s">
        <v>33</v>
      </c>
      <c r="Q12" s="78" t="s">
        <v>33</v>
      </c>
      <c r="R12" s="78" t="s">
        <v>33</v>
      </c>
    </row>
    <row r="13" spans="1:18">
      <c r="A13" s="54">
        <v>2015</v>
      </c>
      <c r="B13" s="56">
        <v>32.152459999999998</v>
      </c>
      <c r="C13" s="55">
        <v>184.53340000000003</v>
      </c>
      <c r="D13" s="55">
        <v>216.68586000000002</v>
      </c>
      <c r="E13" s="56">
        <v>32.136950000000006</v>
      </c>
      <c r="F13" s="55">
        <v>248.82281000000003</v>
      </c>
      <c r="H13" s="80">
        <f t="shared" si="0"/>
        <v>-0.65616648439002989</v>
      </c>
      <c r="I13" s="80">
        <f t="shared" si="1"/>
        <v>7.3295052231799662E-2</v>
      </c>
      <c r="J13" s="80">
        <f t="shared" si="2"/>
        <v>-0.18368328431032177</v>
      </c>
      <c r="K13" s="80">
        <f t="shared" si="3"/>
        <v>-0.16618039870945456</v>
      </c>
      <c r="L13" s="80">
        <f t="shared" si="4"/>
        <v>-0.18146411855155309</v>
      </c>
      <c r="M13" s="79"/>
      <c r="N13" s="78" t="s">
        <v>33</v>
      </c>
      <c r="O13" s="78" t="s">
        <v>33</v>
      </c>
      <c r="P13" s="78" t="s">
        <v>33</v>
      </c>
      <c r="Q13" s="78" t="s">
        <v>33</v>
      </c>
      <c r="R13" s="78" t="s">
        <v>33</v>
      </c>
    </row>
    <row r="14" spans="1:18">
      <c r="A14" s="54">
        <v>2016</v>
      </c>
      <c r="B14" s="56">
        <v>20.73423</v>
      </c>
      <c r="C14" s="56">
        <v>157.33391999999998</v>
      </c>
      <c r="D14" s="55">
        <v>178.06814999999997</v>
      </c>
      <c r="E14" s="56">
        <v>24.95458</v>
      </c>
      <c r="F14" s="55">
        <v>203.02272999999997</v>
      </c>
      <c r="H14" s="80">
        <f t="shared" si="0"/>
        <v>-0.35512772584119534</v>
      </c>
      <c r="I14" s="80">
        <f t="shared" si="1"/>
        <v>-0.14739597276157079</v>
      </c>
      <c r="J14" s="80">
        <f t="shared" si="2"/>
        <v>-0.17821979708320623</v>
      </c>
      <c r="K14" s="80">
        <f t="shared" si="3"/>
        <v>-0.22349258408156358</v>
      </c>
      <c r="L14" s="80">
        <f t="shared" si="4"/>
        <v>-0.1840670475508257</v>
      </c>
      <c r="M14" s="79"/>
      <c r="N14" s="78" t="s">
        <v>33</v>
      </c>
      <c r="O14" s="78" t="s">
        <v>33</v>
      </c>
      <c r="P14" s="78" t="s">
        <v>33</v>
      </c>
      <c r="Q14" s="78" t="s">
        <v>33</v>
      </c>
      <c r="R14" s="78" t="s">
        <v>33</v>
      </c>
    </row>
    <row r="15" spans="1:18">
      <c r="A15" s="54">
        <v>2017</v>
      </c>
      <c r="B15" s="56">
        <v>39.222639999999998</v>
      </c>
      <c r="C15" s="56">
        <v>154.77422000000001</v>
      </c>
      <c r="D15" s="55">
        <v>193.99686000000003</v>
      </c>
      <c r="E15" s="56">
        <v>25.791</v>
      </c>
      <c r="F15" s="55">
        <v>219.78786000000002</v>
      </c>
      <c r="H15" s="80">
        <f t="shared" si="0"/>
        <v>0.89168539174109673</v>
      </c>
      <c r="I15" s="80">
        <f t="shared" si="1"/>
        <v>-1.6269218996132317E-2</v>
      </c>
      <c r="J15" s="80">
        <f t="shared" si="2"/>
        <v>8.9452886437018986E-2</v>
      </c>
      <c r="K15" s="80">
        <f t="shared" si="3"/>
        <v>3.3517694948181909E-2</v>
      </c>
      <c r="L15" s="80">
        <f t="shared" si="4"/>
        <v>8.2577601040041415E-2</v>
      </c>
      <c r="M15" s="79"/>
      <c r="N15" s="78" t="s">
        <v>33</v>
      </c>
      <c r="O15" s="78" t="s">
        <v>33</v>
      </c>
      <c r="P15" s="78" t="s">
        <v>33</v>
      </c>
      <c r="Q15" s="78" t="s">
        <v>33</v>
      </c>
      <c r="R15" s="78" t="s">
        <v>33</v>
      </c>
    </row>
    <row r="16" spans="1:18">
      <c r="A16" s="54">
        <v>2018</v>
      </c>
      <c r="B16" s="56">
        <v>49.858020000000003</v>
      </c>
      <c r="C16" s="56">
        <v>154.62206</v>
      </c>
      <c r="D16" s="56">
        <v>204.48008000000002</v>
      </c>
      <c r="E16" s="56">
        <v>17.154999999999998</v>
      </c>
      <c r="F16" s="56">
        <v>221.63508000000002</v>
      </c>
      <c r="H16" s="80">
        <f t="shared" si="0"/>
        <v>0.27115410895340042</v>
      </c>
      <c r="I16" s="80">
        <f t="shared" si="1"/>
        <v>-9.831094609942248E-4</v>
      </c>
      <c r="J16" s="80">
        <f t="shared" si="2"/>
        <v>5.4038091131990429E-2</v>
      </c>
      <c r="K16" s="80">
        <f t="shared" si="3"/>
        <v>-0.33484548873638098</v>
      </c>
      <c r="L16" s="80">
        <f t="shared" si="4"/>
        <v>8.4045588323213849E-3</v>
      </c>
      <c r="M16" s="79"/>
      <c r="N16" s="78" t="s">
        <v>33</v>
      </c>
      <c r="O16" s="78" t="s">
        <v>33</v>
      </c>
      <c r="P16" s="78" t="s">
        <v>33</v>
      </c>
      <c r="Q16" s="78" t="s">
        <v>33</v>
      </c>
      <c r="R16" s="78" t="s">
        <v>33</v>
      </c>
    </row>
    <row r="17" spans="1:37">
      <c r="A17" s="54">
        <v>2019</v>
      </c>
      <c r="B17" s="56">
        <v>48.798090000000009</v>
      </c>
      <c r="C17" s="56">
        <v>145.32177999999996</v>
      </c>
      <c r="D17" s="56">
        <v>194.11986999999996</v>
      </c>
      <c r="E17" s="56">
        <v>33.975000000000001</v>
      </c>
      <c r="F17" s="56">
        <v>228.09486999999996</v>
      </c>
      <c r="H17" s="80">
        <f t="shared" si="0"/>
        <v>-2.1258966962586889E-2</v>
      </c>
      <c r="I17" s="80">
        <f t="shared" si="1"/>
        <v>-6.0148467818887164E-2</v>
      </c>
      <c r="J17" s="80">
        <f t="shared" si="2"/>
        <v>-5.066610889432388E-2</v>
      </c>
      <c r="K17" s="80">
        <f t="shared" si="3"/>
        <v>0.98047216554940286</v>
      </c>
      <c r="L17" s="80">
        <f t="shared" si="4"/>
        <v>2.9146062978838705E-2</v>
      </c>
      <c r="M17" s="79"/>
      <c r="N17" s="78" t="s">
        <v>33</v>
      </c>
      <c r="O17" s="78" t="s">
        <v>33</v>
      </c>
      <c r="P17" s="78" t="s">
        <v>33</v>
      </c>
      <c r="Q17" s="78" t="s">
        <v>33</v>
      </c>
      <c r="R17" s="78" t="s">
        <v>33</v>
      </c>
    </row>
    <row r="18" spans="1:37">
      <c r="A18" s="54">
        <v>2020</v>
      </c>
      <c r="B18" s="56">
        <v>85.442250000000001</v>
      </c>
      <c r="C18" s="56">
        <v>258.29291000000001</v>
      </c>
      <c r="D18" s="56">
        <v>343.73516000000001</v>
      </c>
      <c r="E18" s="56">
        <v>46.584299999999999</v>
      </c>
      <c r="F18" s="56">
        <v>390.31945999999999</v>
      </c>
      <c r="H18" s="80">
        <f t="shared" si="0"/>
        <v>0.75093430910922909</v>
      </c>
      <c r="I18" s="80">
        <f t="shared" si="1"/>
        <v>0.77738608761880057</v>
      </c>
      <c r="J18" s="80">
        <f t="shared" si="2"/>
        <v>0.77073660723139814</v>
      </c>
      <c r="K18" s="80">
        <f t="shared" si="3"/>
        <v>0.37113465783664457</v>
      </c>
      <c r="L18" s="80">
        <f t="shared" si="4"/>
        <v>0.71121542540610427</v>
      </c>
      <c r="M18" s="79"/>
      <c r="N18" s="78" t="s">
        <v>33</v>
      </c>
      <c r="O18" s="78" t="s">
        <v>33</v>
      </c>
      <c r="P18" s="78" t="s">
        <v>33</v>
      </c>
      <c r="Q18" s="78" t="s">
        <v>33</v>
      </c>
      <c r="R18" s="78" t="s">
        <v>33</v>
      </c>
    </row>
    <row r="19" spans="1:37">
      <c r="A19" s="54">
        <v>2021</v>
      </c>
      <c r="B19" s="56">
        <v>153.57734000000002</v>
      </c>
      <c r="C19" s="56">
        <v>223.12647999999999</v>
      </c>
      <c r="D19" s="56">
        <v>376.70382000000001</v>
      </c>
      <c r="E19" s="56">
        <v>58.033159999999995</v>
      </c>
      <c r="F19" s="56">
        <v>434.73698000000002</v>
      </c>
      <c r="H19" s="80">
        <f t="shared" si="0"/>
        <v>0.79744025935646623</v>
      </c>
      <c r="I19" s="80">
        <f t="shared" si="1"/>
        <v>-0.13614942043898925</v>
      </c>
      <c r="J19" s="80">
        <f t="shared" si="2"/>
        <v>9.5912969741006382E-2</v>
      </c>
      <c r="K19" s="80">
        <f t="shared" si="3"/>
        <v>0.24576649214434898</v>
      </c>
      <c r="L19" s="80">
        <f t="shared" si="4"/>
        <v>0.11379786188472396</v>
      </c>
      <c r="M19" s="79"/>
      <c r="N19" s="78" t="s">
        <v>33</v>
      </c>
      <c r="O19" s="78" t="s">
        <v>33</v>
      </c>
      <c r="P19" s="78" t="s">
        <v>33</v>
      </c>
      <c r="Q19" s="78" t="s">
        <v>33</v>
      </c>
      <c r="R19" s="78" t="s">
        <v>33</v>
      </c>
    </row>
    <row r="20" spans="1:37">
      <c r="A20" s="54">
        <v>2022</v>
      </c>
      <c r="B20" s="56">
        <v>8.5404599999999995</v>
      </c>
      <c r="C20" s="56">
        <v>78.537000000000006</v>
      </c>
      <c r="D20" s="56">
        <v>87.077460000000002</v>
      </c>
      <c r="E20" s="56">
        <v>12.3536</v>
      </c>
      <c r="F20" s="56">
        <v>99.431060000000002</v>
      </c>
      <c r="H20" s="80">
        <f>IFERROR(B20/B19-1,"n/a")</f>
        <v>-0.9443898429286508</v>
      </c>
      <c r="I20" s="80">
        <f t="shared" ref="I20:L20" si="5">IFERROR(C20/C19-1,"n/a")</f>
        <v>-0.64801578010821481</v>
      </c>
      <c r="J20" s="80">
        <f t="shared" si="5"/>
        <v>-0.76884370325737605</v>
      </c>
      <c r="K20" s="80">
        <f t="shared" si="5"/>
        <v>-0.78712860026922538</v>
      </c>
      <c r="L20" s="80">
        <f t="shared" si="5"/>
        <v>-0.77128455922935291</v>
      </c>
      <c r="M20" s="79"/>
      <c r="N20" s="78" t="s">
        <v>33</v>
      </c>
      <c r="O20" s="78" t="s">
        <v>33</v>
      </c>
      <c r="P20" s="78" t="s">
        <v>33</v>
      </c>
      <c r="Q20" s="78" t="s">
        <v>33</v>
      </c>
      <c r="R20" s="78" t="s">
        <v>33</v>
      </c>
    </row>
    <row r="21" spans="1:37">
      <c r="A21" s="54"/>
      <c r="B21" s="56"/>
      <c r="C21" s="56"/>
      <c r="D21" s="56"/>
      <c r="E21" s="56"/>
      <c r="F21" s="56"/>
      <c r="H21" s="80"/>
      <c r="I21" s="80"/>
      <c r="J21" s="80"/>
      <c r="K21" s="80"/>
      <c r="L21" s="80"/>
      <c r="M21" s="79"/>
      <c r="N21" s="78"/>
      <c r="O21" s="78"/>
      <c r="P21" s="78"/>
      <c r="Q21" s="78"/>
      <c r="R21" s="78"/>
    </row>
    <row r="22" spans="1:37">
      <c r="A22" s="86" t="s">
        <v>70</v>
      </c>
      <c r="B22" s="87">
        <v>5.1397499999999994</v>
      </c>
      <c r="C22" s="87">
        <v>53.730229999999999</v>
      </c>
      <c r="D22" s="87">
        <v>58.869979999999998</v>
      </c>
      <c r="E22" s="87">
        <v>11.073600000000001</v>
      </c>
      <c r="F22" s="87">
        <v>69.943580000000011</v>
      </c>
      <c r="G22" s="86"/>
      <c r="H22" s="88"/>
      <c r="I22" s="88"/>
      <c r="J22" s="88"/>
      <c r="K22" s="88"/>
      <c r="L22" s="88"/>
      <c r="M22" s="89"/>
      <c r="N22" s="90"/>
      <c r="O22" s="90"/>
      <c r="P22" s="90"/>
      <c r="Q22" s="90"/>
      <c r="R22" s="90"/>
    </row>
    <row r="23" spans="1:37">
      <c r="A23" s="86" t="s">
        <v>75</v>
      </c>
      <c r="B23" s="87">
        <v>10.2532</v>
      </c>
      <c r="C23" s="87">
        <v>65.228129999999993</v>
      </c>
      <c r="D23" s="87">
        <v>75.48133</v>
      </c>
      <c r="E23" s="87">
        <v>9.68</v>
      </c>
      <c r="F23" s="87">
        <v>85.161330000000007</v>
      </c>
      <c r="G23" s="86"/>
      <c r="H23" s="88">
        <f>IFERROR(B23/B22-1,"n/a")</f>
        <v>0.994883019602121</v>
      </c>
      <c r="I23" s="88">
        <f t="shared" ref="I23:L23" si="6">IFERROR(C23/C22-1,"n/a")</f>
        <v>0.21399312826317685</v>
      </c>
      <c r="J23" s="88">
        <f t="shared" si="6"/>
        <v>0.28217013153393289</v>
      </c>
      <c r="K23" s="88">
        <f t="shared" si="6"/>
        <v>-0.12584886577084242</v>
      </c>
      <c r="L23" s="88">
        <f t="shared" si="6"/>
        <v>0.21757179143532523</v>
      </c>
      <c r="M23" s="89"/>
      <c r="N23" s="90" t="s">
        <v>33</v>
      </c>
      <c r="O23" s="90" t="s">
        <v>33</v>
      </c>
      <c r="P23" s="90" t="s">
        <v>33</v>
      </c>
      <c r="Q23" s="90" t="s">
        <v>33</v>
      </c>
      <c r="R23" s="90" t="s">
        <v>33</v>
      </c>
    </row>
    <row r="24" spans="1:37">
      <c r="A24" s="54"/>
      <c r="B24" s="57"/>
      <c r="C24" s="57"/>
      <c r="D24" s="57"/>
      <c r="E24" s="57"/>
      <c r="F24" s="58"/>
      <c r="H24" s="79"/>
      <c r="I24" s="79"/>
      <c r="J24" s="79"/>
      <c r="K24" s="79"/>
      <c r="L24" s="79"/>
      <c r="M24" s="79"/>
      <c r="N24" s="79"/>
      <c r="O24" s="79"/>
      <c r="P24" s="79"/>
      <c r="Q24" s="79"/>
      <c r="R24" s="79"/>
    </row>
    <row r="25" spans="1:37" s="33" customFormat="1" ht="12.75" customHeight="1">
      <c r="A25" s="41" t="s">
        <v>45</v>
      </c>
      <c r="B25" s="40">
        <v>30.437529999999995</v>
      </c>
      <c r="C25" s="40">
        <v>52.333600000000004</v>
      </c>
      <c r="D25" s="40">
        <v>82.771129999999999</v>
      </c>
      <c r="E25" s="40">
        <v>11.620000000000001</v>
      </c>
      <c r="F25" s="40">
        <v>94.391130000000004</v>
      </c>
      <c r="G25" s="40"/>
      <c r="H25" s="78" t="s">
        <v>33</v>
      </c>
      <c r="I25" s="78" t="s">
        <v>33</v>
      </c>
      <c r="J25" s="78" t="s">
        <v>33</v>
      </c>
      <c r="K25" s="78" t="s">
        <v>33</v>
      </c>
      <c r="L25" s="78" t="s">
        <v>33</v>
      </c>
      <c r="M25" s="81"/>
      <c r="N25" s="78" t="s">
        <v>33</v>
      </c>
      <c r="O25" s="78" t="s">
        <v>33</v>
      </c>
      <c r="P25" s="78" t="s">
        <v>33</v>
      </c>
      <c r="Q25" s="78" t="s">
        <v>33</v>
      </c>
      <c r="R25" s="78" t="s">
        <v>33</v>
      </c>
      <c r="S25" s="27"/>
      <c r="T25" s="27"/>
      <c r="U25" s="27"/>
      <c r="V25" s="27"/>
      <c r="W25" s="21"/>
      <c r="X25" s="27"/>
      <c r="Y25" s="26"/>
      <c r="Z25" s="27"/>
      <c r="AA25" s="27"/>
      <c r="AB25" s="27"/>
      <c r="AC25" s="21"/>
      <c r="AD25" s="27"/>
      <c r="AE25" s="27"/>
      <c r="AF25" s="27"/>
      <c r="AG25" s="27"/>
      <c r="AH25" s="27"/>
      <c r="AI25" s="21"/>
      <c r="AJ25" s="27"/>
      <c r="AK25" s="26"/>
    </row>
    <row r="26" spans="1:37" s="33" customFormat="1" ht="12.75" customHeight="1">
      <c r="A26" s="41" t="s">
        <v>46</v>
      </c>
      <c r="B26" s="40">
        <v>35.782269999999997</v>
      </c>
      <c r="C26" s="40">
        <v>40.701640000000005</v>
      </c>
      <c r="D26" s="40">
        <v>76.483910000000009</v>
      </c>
      <c r="E26" s="40">
        <v>13.758479999999999</v>
      </c>
      <c r="F26" s="40">
        <v>90.24239</v>
      </c>
      <c r="G26" s="40"/>
      <c r="H26" s="78" t="s">
        <v>33</v>
      </c>
      <c r="I26" s="78" t="s">
        <v>33</v>
      </c>
      <c r="J26" s="78" t="s">
        <v>33</v>
      </c>
      <c r="K26" s="78" t="s">
        <v>33</v>
      </c>
      <c r="L26" s="78" t="s">
        <v>33</v>
      </c>
      <c r="M26" s="81"/>
      <c r="N26" s="82">
        <f>IFERROR(B26/B25-1,"n/a")</f>
        <v>0.17559703431914486</v>
      </c>
      <c r="O26" s="82">
        <f t="shared" ref="O26:R26" si="7">IFERROR(C26/C25-1,"n/a")</f>
        <v>-0.2222656190286928</v>
      </c>
      <c r="P26" s="82">
        <f t="shared" si="7"/>
        <v>-7.5959093466526184E-2</v>
      </c>
      <c r="Q26" s="82">
        <f t="shared" si="7"/>
        <v>0.1840344234079172</v>
      </c>
      <c r="R26" s="82">
        <f t="shared" si="7"/>
        <v>-4.3952646821793562E-2</v>
      </c>
      <c r="S26" s="27"/>
      <c r="T26" s="27"/>
      <c r="U26" s="27"/>
      <c r="V26" s="27"/>
      <c r="W26" s="21"/>
      <c r="X26" s="27"/>
      <c r="Y26" s="26"/>
      <c r="Z26" s="27"/>
      <c r="AA26" s="27"/>
      <c r="AB26" s="27"/>
      <c r="AC26" s="21"/>
      <c r="AD26" s="27"/>
      <c r="AE26" s="27"/>
      <c r="AF26" s="27"/>
      <c r="AG26" s="27"/>
      <c r="AH26" s="27"/>
      <c r="AI26" s="21"/>
      <c r="AJ26" s="27"/>
      <c r="AK26" s="26"/>
    </row>
    <row r="27" spans="1:37" s="33" customFormat="1" ht="12.75" customHeight="1">
      <c r="A27" s="41" t="s">
        <v>71</v>
      </c>
      <c r="B27" s="40">
        <v>2.3748799999999997</v>
      </c>
      <c r="C27" s="40">
        <v>22.406550000000003</v>
      </c>
      <c r="D27" s="40">
        <v>24.781430000000004</v>
      </c>
      <c r="E27" s="40">
        <v>4.2050000000000001</v>
      </c>
      <c r="F27" s="40">
        <v>28.986430000000006</v>
      </c>
      <c r="G27" s="40"/>
      <c r="H27" s="78" t="s">
        <v>33</v>
      </c>
      <c r="I27" s="78" t="s">
        <v>33</v>
      </c>
      <c r="J27" s="78" t="s">
        <v>33</v>
      </c>
      <c r="K27" s="78" t="s">
        <v>33</v>
      </c>
      <c r="L27" s="78" t="s">
        <v>33</v>
      </c>
      <c r="M27" s="81"/>
      <c r="N27" s="82">
        <f t="shared" ref="N27:N33" si="8">IFERROR(B27/B26-1,"n/a")</f>
        <v>-0.93362969984855626</v>
      </c>
      <c r="O27" s="82">
        <f t="shared" ref="O27:O33" si="9">IFERROR(C27/C26-1,"n/a")</f>
        <v>-0.44949269857430807</v>
      </c>
      <c r="P27" s="82">
        <f t="shared" ref="P27:P33" si="10">IFERROR(D27/D26-1,"n/a")</f>
        <v>-0.67599159091108185</v>
      </c>
      <c r="Q27" s="82">
        <f t="shared" ref="Q27:Q33" si="11">IFERROR(E27/E26-1,"n/a")</f>
        <v>-0.69437030834801516</v>
      </c>
      <c r="R27" s="82">
        <f t="shared" ref="R27:R33" si="12">IFERROR(F27/F26-1,"n/a")</f>
        <v>-0.67879363567387774</v>
      </c>
      <c r="S27" s="27"/>
      <c r="T27" s="27"/>
      <c r="U27" s="27"/>
      <c r="V27" s="27"/>
      <c r="W27" s="21"/>
      <c r="X27" s="27"/>
      <c r="Y27" s="26"/>
      <c r="Z27" s="27"/>
      <c r="AA27" s="27"/>
      <c r="AB27" s="27"/>
      <c r="AC27" s="21"/>
      <c r="AD27" s="27"/>
      <c r="AE27" s="27"/>
      <c r="AF27" s="27"/>
      <c r="AG27" s="27"/>
      <c r="AH27" s="27"/>
      <c r="AI27" s="21"/>
      <c r="AJ27" s="27"/>
      <c r="AK27" s="26"/>
    </row>
    <row r="28" spans="1:37" s="33" customFormat="1" ht="12.75" customHeight="1">
      <c r="A28" s="41" t="s">
        <v>72</v>
      </c>
      <c r="B28" s="40">
        <v>2.3127900000000001</v>
      </c>
      <c r="C28" s="40">
        <v>18.550750000000001</v>
      </c>
      <c r="D28" s="40">
        <v>20.86354</v>
      </c>
      <c r="E28" s="40">
        <v>3.5036</v>
      </c>
      <c r="F28" s="40">
        <v>24.367139999999999</v>
      </c>
      <c r="G28" s="40"/>
      <c r="H28" s="78" t="s">
        <v>33</v>
      </c>
      <c r="I28" s="78" t="s">
        <v>33</v>
      </c>
      <c r="J28" s="78" t="s">
        <v>33</v>
      </c>
      <c r="K28" s="78" t="s">
        <v>33</v>
      </c>
      <c r="L28" s="78" t="s">
        <v>33</v>
      </c>
      <c r="M28" s="81"/>
      <c r="N28" s="82">
        <f t="shared" si="8"/>
        <v>-2.6144478878932675E-2</v>
      </c>
      <c r="O28" s="82">
        <f t="shared" si="9"/>
        <v>-0.17208360948026369</v>
      </c>
      <c r="P28" s="82">
        <f t="shared" si="10"/>
        <v>-0.15809781759971087</v>
      </c>
      <c r="Q28" s="82">
        <f t="shared" si="11"/>
        <v>-0.16680142687277055</v>
      </c>
      <c r="R28" s="82">
        <f t="shared" si="12"/>
        <v>-0.15936043176065506</v>
      </c>
      <c r="S28" s="24"/>
      <c r="T28" s="24"/>
      <c r="U28" s="24"/>
      <c r="V28" s="24"/>
      <c r="W28" s="24"/>
      <c r="X28" s="24"/>
      <c r="Y28" s="26"/>
      <c r="Z28" s="27"/>
      <c r="AA28" s="27"/>
      <c r="AB28" s="27"/>
      <c r="AC28" s="21"/>
      <c r="AD28" s="27"/>
      <c r="AE28" s="27"/>
      <c r="AF28" s="27"/>
      <c r="AG28" s="27"/>
      <c r="AH28" s="27"/>
      <c r="AI28" s="21"/>
      <c r="AJ28" s="27"/>
      <c r="AK28" s="26"/>
    </row>
    <row r="29" spans="1:37" s="33" customFormat="1" ht="12.75" customHeight="1">
      <c r="A29" s="41" t="s">
        <v>73</v>
      </c>
      <c r="B29" s="40">
        <v>2.4106199999999998</v>
      </c>
      <c r="C29" s="40">
        <v>17.632179999999998</v>
      </c>
      <c r="D29" s="40">
        <v>20.0428</v>
      </c>
      <c r="E29" s="40">
        <v>3.6450000000000005</v>
      </c>
      <c r="F29" s="40">
        <v>23.687799999999999</v>
      </c>
      <c r="G29" s="40"/>
      <c r="H29" s="80">
        <f>IFERROR(B29/B25-1,"n/a")</f>
        <v>-0.92080106368683656</v>
      </c>
      <c r="I29" s="80">
        <f t="shared" ref="I29:L29" si="13">IFERROR(C29/C25-1,"n/a")</f>
        <v>-0.66308107984163145</v>
      </c>
      <c r="J29" s="80">
        <f t="shared" si="13"/>
        <v>-0.75785276822969561</v>
      </c>
      <c r="K29" s="80">
        <f t="shared" si="13"/>
        <v>-0.6863166953528399</v>
      </c>
      <c r="L29" s="80">
        <f t="shared" si="13"/>
        <v>-0.74904633518001118</v>
      </c>
      <c r="M29" s="81"/>
      <c r="N29" s="82">
        <f t="shared" si="8"/>
        <v>4.2299560271360503E-2</v>
      </c>
      <c r="O29" s="82">
        <f t="shared" si="9"/>
        <v>-4.9516596364028498E-2</v>
      </c>
      <c r="P29" s="82">
        <f t="shared" si="10"/>
        <v>-3.9338482347674453E-2</v>
      </c>
      <c r="Q29" s="82">
        <f t="shared" si="11"/>
        <v>4.0358488411919247E-2</v>
      </c>
      <c r="R29" s="82">
        <f t="shared" si="12"/>
        <v>-2.7879348992126296E-2</v>
      </c>
      <c r="S29" s="24"/>
      <c r="T29" s="24"/>
      <c r="U29" s="24"/>
      <c r="V29" s="24"/>
      <c r="W29" s="24"/>
      <c r="X29" s="24"/>
      <c r="Y29" s="26"/>
      <c r="Z29" s="27"/>
      <c r="AA29" s="27"/>
      <c r="AB29" s="27"/>
      <c r="AC29" s="21"/>
      <c r="AD29" s="27"/>
      <c r="AE29" s="27"/>
      <c r="AF29" s="27"/>
      <c r="AG29" s="27"/>
      <c r="AH29" s="27"/>
      <c r="AI29" s="21"/>
      <c r="AJ29" s="27"/>
      <c r="AK29" s="26"/>
    </row>
    <row r="30" spans="1:37" s="33" customFormat="1" ht="12.75" customHeight="1">
      <c r="A30" s="41" t="s">
        <v>74</v>
      </c>
      <c r="B30" s="40">
        <v>1.4421700000000002</v>
      </c>
      <c r="C30" s="40">
        <v>19.947519999999997</v>
      </c>
      <c r="D30" s="40">
        <v>21.389689999999998</v>
      </c>
      <c r="E30" s="40">
        <v>1</v>
      </c>
      <c r="F30" s="40">
        <v>22.389689999999998</v>
      </c>
      <c r="G30" s="40"/>
      <c r="H30" s="80">
        <f t="shared" ref="H30:H33" si="14">IFERROR(B30/B26-1,"n/a")</f>
        <v>-0.9596959611561815</v>
      </c>
      <c r="I30" s="80">
        <f t="shared" ref="I30:I33" si="15">IFERROR(C30/C26-1,"n/a")</f>
        <v>-0.50990869163994379</v>
      </c>
      <c r="J30" s="80">
        <f t="shared" ref="J30:J33" si="16">IFERROR(D30/D26-1,"n/a")</f>
        <v>-0.72033738860892449</v>
      </c>
      <c r="K30" s="80">
        <f t="shared" ref="K30:K33" si="17">IFERROR(E30/E26-1,"n/a")</f>
        <v>-0.92731755252033654</v>
      </c>
      <c r="L30" s="80">
        <f t="shared" ref="L30:L33" si="18">IFERROR(F30/F26-1,"n/a")</f>
        <v>-0.75189387160512933</v>
      </c>
      <c r="M30" s="81"/>
      <c r="N30" s="82">
        <f t="shared" si="8"/>
        <v>-0.4017431200272128</v>
      </c>
      <c r="O30" s="82">
        <f t="shared" si="9"/>
        <v>0.13131331463267726</v>
      </c>
      <c r="P30" s="82">
        <f t="shared" si="10"/>
        <v>6.7200690522282169E-2</v>
      </c>
      <c r="Q30" s="82">
        <f t="shared" si="11"/>
        <v>-0.72565157750342935</v>
      </c>
      <c r="R30" s="82">
        <f t="shared" si="12"/>
        <v>-5.4800783525696839E-2</v>
      </c>
      <c r="S30" s="24"/>
      <c r="T30" s="24"/>
      <c r="U30" s="24"/>
      <c r="V30" s="24"/>
      <c r="W30" s="24"/>
      <c r="X30" s="24"/>
      <c r="Y30" s="26"/>
      <c r="Z30" s="27"/>
      <c r="AA30" s="27"/>
      <c r="AB30" s="27"/>
      <c r="AC30" s="21"/>
      <c r="AD30" s="27"/>
      <c r="AE30" s="27"/>
      <c r="AF30" s="27"/>
      <c r="AG30" s="27"/>
      <c r="AH30" s="27"/>
      <c r="AI30" s="21"/>
      <c r="AJ30" s="27"/>
      <c r="AK30" s="26"/>
    </row>
    <row r="31" spans="1:37" s="33" customFormat="1" ht="12.75" customHeight="1">
      <c r="A31" s="41" t="s">
        <v>76</v>
      </c>
      <c r="B31" s="40">
        <v>2.2255099999999999</v>
      </c>
      <c r="C31" s="40">
        <v>21.04787</v>
      </c>
      <c r="D31" s="40">
        <v>23.27338</v>
      </c>
      <c r="E31" s="40">
        <v>3.8549999999999995</v>
      </c>
      <c r="F31" s="40">
        <v>27.12838</v>
      </c>
      <c r="G31" s="40"/>
      <c r="H31" s="80">
        <f t="shared" si="14"/>
        <v>-6.2895809472478525E-2</v>
      </c>
      <c r="I31" s="80">
        <f t="shared" si="15"/>
        <v>-6.0637626051311067E-2</v>
      </c>
      <c r="J31" s="80">
        <f t="shared" si="16"/>
        <v>-6.0854034654174716E-2</v>
      </c>
      <c r="K31" s="80">
        <f t="shared" si="17"/>
        <v>-8.3234244946492342E-2</v>
      </c>
      <c r="L31" s="80">
        <f t="shared" si="18"/>
        <v>-6.4100684354713722E-2</v>
      </c>
      <c r="M31" s="81"/>
      <c r="N31" s="82">
        <f t="shared" si="8"/>
        <v>0.54316758773237517</v>
      </c>
      <c r="O31" s="82">
        <f t="shared" si="9"/>
        <v>5.5162245732802928E-2</v>
      </c>
      <c r="P31" s="82">
        <f t="shared" si="10"/>
        <v>8.8065324929907929E-2</v>
      </c>
      <c r="Q31" s="82">
        <f t="shared" si="11"/>
        <v>2.8549999999999995</v>
      </c>
      <c r="R31" s="82">
        <f t="shared" si="12"/>
        <v>0.21164607459951434</v>
      </c>
      <c r="S31" s="24"/>
      <c r="T31" s="24"/>
      <c r="U31" s="24"/>
      <c r="V31" s="24"/>
      <c r="W31" s="24"/>
      <c r="X31" s="24"/>
      <c r="Y31" s="26"/>
      <c r="Z31" s="27"/>
      <c r="AA31" s="27"/>
      <c r="AB31" s="27"/>
      <c r="AC31" s="21"/>
      <c r="AD31" s="27"/>
      <c r="AE31" s="27"/>
      <c r="AF31" s="27"/>
      <c r="AG31" s="27"/>
      <c r="AH31" s="27"/>
      <c r="AI31" s="21"/>
      <c r="AJ31" s="27"/>
      <c r="AK31" s="26"/>
    </row>
    <row r="32" spans="1:37" s="33" customFormat="1" ht="12.75" customHeight="1">
      <c r="A32" s="41" t="s">
        <v>77</v>
      </c>
      <c r="B32" s="40">
        <v>6.8791000000000002</v>
      </c>
      <c r="C32" s="40">
        <v>31.179369999999999</v>
      </c>
      <c r="D32" s="40">
        <v>38.05847</v>
      </c>
      <c r="E32" s="40">
        <v>2.6</v>
      </c>
      <c r="F32" s="40">
        <v>40.658470000000001</v>
      </c>
      <c r="G32" s="40"/>
      <c r="H32" s="80">
        <f t="shared" si="14"/>
        <v>1.9743729435011392</v>
      </c>
      <c r="I32" s="80">
        <f t="shared" si="15"/>
        <v>0.68076061614759498</v>
      </c>
      <c r="J32" s="80">
        <f t="shared" si="16"/>
        <v>0.82416167150924524</v>
      </c>
      <c r="K32" s="80">
        <f t="shared" si="17"/>
        <v>-0.25790615367051029</v>
      </c>
      <c r="L32" s="80">
        <f t="shared" si="18"/>
        <v>0.66857784705139811</v>
      </c>
      <c r="M32" s="81"/>
      <c r="N32" s="82">
        <f t="shared" si="8"/>
        <v>2.0910218331977841</v>
      </c>
      <c r="O32" s="82">
        <f t="shared" si="9"/>
        <v>0.48135512049437779</v>
      </c>
      <c r="P32" s="82">
        <f t="shared" si="10"/>
        <v>0.63527901834628242</v>
      </c>
      <c r="Q32" s="82">
        <f t="shared" si="11"/>
        <v>-0.325551232166018</v>
      </c>
      <c r="R32" s="82">
        <f t="shared" si="12"/>
        <v>0.49874301377376762</v>
      </c>
      <c r="S32" s="24"/>
      <c r="T32" s="24"/>
      <c r="U32" s="24"/>
      <c r="V32" s="24"/>
      <c r="W32" s="24"/>
      <c r="X32" s="24"/>
      <c r="Y32" s="26"/>
      <c r="Z32" s="27"/>
      <c r="AA32" s="27"/>
      <c r="AB32" s="27"/>
      <c r="AC32" s="21"/>
      <c r="AD32" s="27"/>
      <c r="AE32" s="27"/>
      <c r="AF32" s="27"/>
      <c r="AG32" s="27"/>
      <c r="AH32" s="27"/>
      <c r="AI32" s="21"/>
      <c r="AJ32" s="27"/>
      <c r="AK32" s="26"/>
    </row>
    <row r="33" spans="1:37" s="33" customFormat="1" ht="12.75" customHeight="1">
      <c r="A33" s="41" t="s">
        <v>80</v>
      </c>
      <c r="B33" s="40">
        <v>1.1485899999999998</v>
      </c>
      <c r="C33" s="40">
        <v>13.00089</v>
      </c>
      <c r="D33" s="40">
        <v>14.149480000000001</v>
      </c>
      <c r="E33" s="40">
        <v>3.2250000000000001</v>
      </c>
      <c r="F33" s="40">
        <v>17.374480000000002</v>
      </c>
      <c r="G33" s="40"/>
      <c r="H33" s="80">
        <f t="shared" si="14"/>
        <v>-0.52352921655009921</v>
      </c>
      <c r="I33" s="80">
        <f t="shared" si="15"/>
        <v>-0.26266122510092338</v>
      </c>
      <c r="J33" s="80">
        <f t="shared" si="16"/>
        <v>-0.29403676133075218</v>
      </c>
      <c r="K33" s="80">
        <f t="shared" si="17"/>
        <v>-0.11522633744855981</v>
      </c>
      <c r="L33" s="80">
        <f t="shared" si="18"/>
        <v>-0.26652200710914464</v>
      </c>
      <c r="M33" s="81"/>
      <c r="N33" s="82">
        <f t="shared" si="8"/>
        <v>-0.83303193731738168</v>
      </c>
      <c r="O33" s="82">
        <f t="shared" si="9"/>
        <v>-0.58302909904850542</v>
      </c>
      <c r="P33" s="82">
        <f t="shared" si="10"/>
        <v>-0.62821731929843738</v>
      </c>
      <c r="Q33" s="82">
        <f t="shared" si="11"/>
        <v>0.24038461538461542</v>
      </c>
      <c r="R33" s="82">
        <f t="shared" si="12"/>
        <v>-0.57267255752614399</v>
      </c>
      <c r="S33" s="24"/>
      <c r="T33" s="24"/>
      <c r="U33" s="24"/>
      <c r="V33" s="24"/>
      <c r="W33" s="24"/>
      <c r="X33" s="24"/>
      <c r="Y33" s="26"/>
      <c r="Z33" s="27"/>
      <c r="AA33" s="27"/>
      <c r="AB33" s="27"/>
      <c r="AC33" s="21"/>
      <c r="AD33" s="27"/>
      <c r="AE33" s="27"/>
      <c r="AF33" s="27"/>
      <c r="AG33" s="27"/>
      <c r="AH33" s="27"/>
      <c r="AI33" s="21"/>
      <c r="AJ33" s="27"/>
      <c r="AK33" s="26"/>
    </row>
    <row r="34" spans="1:37" s="33" customFormat="1" ht="12.75" customHeight="1">
      <c r="A34" s="41"/>
      <c r="B34" s="40"/>
      <c r="C34" s="40"/>
      <c r="D34" s="40"/>
      <c r="E34" s="26"/>
      <c r="F34" s="32"/>
      <c r="G34" s="32"/>
      <c r="H34" s="83"/>
      <c r="I34" s="83"/>
      <c r="J34" s="84"/>
      <c r="K34" s="81"/>
      <c r="L34" s="84"/>
      <c r="M34" s="84"/>
      <c r="N34" s="79"/>
      <c r="O34" s="79"/>
      <c r="P34" s="79"/>
      <c r="Q34" s="84"/>
      <c r="R34" s="81"/>
      <c r="S34" s="22"/>
      <c r="T34" s="22"/>
      <c r="U34" s="22"/>
      <c r="V34" s="22"/>
      <c r="W34" s="21"/>
      <c r="X34" s="22"/>
      <c r="Y34" s="26"/>
      <c r="Z34" s="25"/>
      <c r="AA34" s="25"/>
      <c r="AB34" s="25"/>
      <c r="AC34" s="21"/>
      <c r="AD34" s="22"/>
      <c r="AE34" s="22"/>
      <c r="AF34" s="22"/>
      <c r="AG34" s="22"/>
      <c r="AH34" s="22"/>
      <c r="AI34" s="21"/>
      <c r="AJ34" s="22"/>
      <c r="AK34" s="26"/>
    </row>
    <row r="35" spans="1:37">
      <c r="A35" s="59">
        <v>44804</v>
      </c>
      <c r="B35" s="60">
        <v>0.2341</v>
      </c>
      <c r="C35" s="60">
        <v>9.8066499999999994</v>
      </c>
      <c r="D35" s="60">
        <v>10.040749999999999</v>
      </c>
      <c r="E35" s="60">
        <v>2.3650000000000002</v>
      </c>
      <c r="F35" s="55">
        <v>12.405749999999999</v>
      </c>
      <c r="H35" s="78" t="s">
        <v>33</v>
      </c>
      <c r="I35" s="78" t="s">
        <v>33</v>
      </c>
      <c r="J35" s="78" t="s">
        <v>33</v>
      </c>
      <c r="K35" s="78" t="s">
        <v>33</v>
      </c>
      <c r="L35" s="78" t="s">
        <v>33</v>
      </c>
      <c r="M35" s="79"/>
      <c r="N35" s="78" t="s">
        <v>33</v>
      </c>
      <c r="O35" s="78" t="s">
        <v>33</v>
      </c>
      <c r="P35" s="78" t="s">
        <v>33</v>
      </c>
      <c r="Q35" s="78" t="s">
        <v>33</v>
      </c>
      <c r="R35" s="78" t="s">
        <v>33</v>
      </c>
    </row>
    <row r="36" spans="1:37">
      <c r="A36" s="59">
        <v>44834</v>
      </c>
      <c r="B36" s="60">
        <v>1.9585399999999999</v>
      </c>
      <c r="C36" s="60">
        <v>4.8592500000000003</v>
      </c>
      <c r="D36" s="60">
        <v>6.8177900000000005</v>
      </c>
      <c r="E36" s="60">
        <v>0.28000000000000003</v>
      </c>
      <c r="F36" s="55">
        <v>7.0977900000000007</v>
      </c>
      <c r="H36" s="78" t="s">
        <v>33</v>
      </c>
      <c r="I36" s="78" t="s">
        <v>33</v>
      </c>
      <c r="J36" s="78" t="s">
        <v>33</v>
      </c>
      <c r="K36" s="78" t="s">
        <v>33</v>
      </c>
      <c r="L36" s="78" t="s">
        <v>33</v>
      </c>
      <c r="M36" s="79"/>
      <c r="N36" s="80">
        <f t="shared" ref="N36:N47" si="19">IFERROR(B36/B35-1,"n/a")</f>
        <v>7.3662537377189228</v>
      </c>
      <c r="O36" s="80">
        <f t="shared" ref="O36:O47" si="20">IFERROR(C36/C35-1,"n/a")</f>
        <v>-0.5044943992087001</v>
      </c>
      <c r="P36" s="80">
        <f t="shared" ref="P36:P47" si="21">IFERROR(D36/D35-1,"n/a")</f>
        <v>-0.32098797400592571</v>
      </c>
      <c r="Q36" s="80">
        <f t="shared" ref="Q36:Q47" si="22">IFERROR(E36/E35-1,"n/a")</f>
        <v>-0.88160676532769555</v>
      </c>
      <c r="R36" s="80">
        <f t="shared" ref="R36:R47" si="23">IFERROR(F36/F35-1,"n/a")</f>
        <v>-0.4278628861616588</v>
      </c>
    </row>
    <row r="37" spans="1:37">
      <c r="A37" s="59">
        <v>44865</v>
      </c>
      <c r="B37" s="60">
        <v>1.1894100000000001</v>
      </c>
      <c r="C37" s="60">
        <v>4.2685200000000005</v>
      </c>
      <c r="D37" s="60">
        <v>5.4579300000000011</v>
      </c>
      <c r="E37" s="60">
        <v>0</v>
      </c>
      <c r="F37" s="55">
        <v>5.4579300000000011</v>
      </c>
      <c r="H37" s="78" t="s">
        <v>33</v>
      </c>
      <c r="I37" s="78" t="s">
        <v>33</v>
      </c>
      <c r="J37" s="78" t="s">
        <v>33</v>
      </c>
      <c r="K37" s="78" t="s">
        <v>33</v>
      </c>
      <c r="L37" s="78" t="s">
        <v>33</v>
      </c>
      <c r="M37" s="79"/>
      <c r="N37" s="80">
        <f t="shared" si="19"/>
        <v>-0.39270579104843395</v>
      </c>
      <c r="O37" s="80">
        <f t="shared" si="20"/>
        <v>-0.12156814323198017</v>
      </c>
      <c r="P37" s="80">
        <f t="shared" si="21"/>
        <v>-0.19945759549648778</v>
      </c>
      <c r="Q37" s="80">
        <f t="shared" si="22"/>
        <v>-1</v>
      </c>
      <c r="R37" s="80">
        <f t="shared" si="23"/>
        <v>-0.23103811186298828</v>
      </c>
    </row>
    <row r="38" spans="1:37">
      <c r="A38" s="59">
        <v>44895</v>
      </c>
      <c r="B38" s="60">
        <v>0.18740999999999999</v>
      </c>
      <c r="C38" s="60">
        <v>9.4153899999999986</v>
      </c>
      <c r="D38" s="60">
        <v>9.6027999999999984</v>
      </c>
      <c r="E38" s="60">
        <v>1</v>
      </c>
      <c r="F38" s="55">
        <v>10.602799999999998</v>
      </c>
      <c r="H38" s="78" t="s">
        <v>33</v>
      </c>
      <c r="I38" s="78" t="s">
        <v>33</v>
      </c>
      <c r="J38" s="78" t="s">
        <v>33</v>
      </c>
      <c r="K38" s="78" t="s">
        <v>33</v>
      </c>
      <c r="L38" s="78" t="s">
        <v>33</v>
      </c>
      <c r="M38" s="79"/>
      <c r="N38" s="80">
        <f t="shared" si="19"/>
        <v>-0.84243448432416068</v>
      </c>
      <c r="O38" s="80">
        <f t="shared" si="20"/>
        <v>1.2057738982129633</v>
      </c>
      <c r="P38" s="80">
        <f t="shared" si="21"/>
        <v>0.75942161222294846</v>
      </c>
      <c r="Q38" s="80" t="str">
        <f t="shared" si="22"/>
        <v>n/a</v>
      </c>
      <c r="R38" s="80">
        <f t="shared" si="23"/>
        <v>0.94264125776622198</v>
      </c>
    </row>
    <row r="39" spans="1:37">
      <c r="A39" s="59">
        <v>44926</v>
      </c>
      <c r="B39" s="60">
        <v>6.5349999999999991E-2</v>
      </c>
      <c r="C39" s="60">
        <v>6.2636099999999999</v>
      </c>
      <c r="D39" s="60">
        <v>6.3289599999999995</v>
      </c>
      <c r="E39" s="60">
        <v>0</v>
      </c>
      <c r="F39" s="55">
        <v>6.3289599999999995</v>
      </c>
      <c r="H39" s="78" t="s">
        <v>33</v>
      </c>
      <c r="I39" s="78" t="s">
        <v>33</v>
      </c>
      <c r="J39" s="78" t="s">
        <v>33</v>
      </c>
      <c r="K39" s="78" t="s">
        <v>33</v>
      </c>
      <c r="L39" s="78" t="s">
        <v>33</v>
      </c>
      <c r="M39" s="79"/>
      <c r="N39" s="80">
        <f t="shared" si="19"/>
        <v>-0.65129929032602318</v>
      </c>
      <c r="O39" s="80">
        <f t="shared" si="20"/>
        <v>-0.33474768437632418</v>
      </c>
      <c r="P39" s="80">
        <f t="shared" si="21"/>
        <v>-0.34092556337734825</v>
      </c>
      <c r="Q39" s="80">
        <f t="shared" si="22"/>
        <v>-1</v>
      </c>
      <c r="R39" s="80">
        <f t="shared" si="23"/>
        <v>-0.40308597728901796</v>
      </c>
    </row>
    <row r="40" spans="1:37">
      <c r="A40" s="59">
        <v>44957</v>
      </c>
      <c r="B40" s="60">
        <v>0.35069</v>
      </c>
      <c r="C40" s="60">
        <v>5.1620200000000001</v>
      </c>
      <c r="D40" s="60">
        <v>5.5127100000000002</v>
      </c>
      <c r="E40" s="60">
        <v>6.5000000000000002E-2</v>
      </c>
      <c r="F40" s="55">
        <v>5.5777100000000006</v>
      </c>
      <c r="H40" s="78" t="s">
        <v>33</v>
      </c>
      <c r="I40" s="78" t="s">
        <v>33</v>
      </c>
      <c r="J40" s="78" t="s">
        <v>33</v>
      </c>
      <c r="K40" s="78" t="s">
        <v>33</v>
      </c>
      <c r="L40" s="78" t="s">
        <v>33</v>
      </c>
      <c r="M40" s="79"/>
      <c r="N40" s="80">
        <f t="shared" si="19"/>
        <v>4.3663351185921968</v>
      </c>
      <c r="O40" s="80">
        <f t="shared" si="20"/>
        <v>-0.17587142239060216</v>
      </c>
      <c r="P40" s="80">
        <f t="shared" si="21"/>
        <v>-0.12897063656588115</v>
      </c>
      <c r="Q40" s="80" t="str">
        <f t="shared" si="22"/>
        <v>n/a</v>
      </c>
      <c r="R40" s="80">
        <f t="shared" si="23"/>
        <v>-0.11870038679340666</v>
      </c>
    </row>
    <row r="41" spans="1:37">
      <c r="A41" s="59">
        <v>44985</v>
      </c>
      <c r="B41" s="60">
        <v>1.38683</v>
      </c>
      <c r="C41" s="60">
        <v>7.5166700000000004</v>
      </c>
      <c r="D41" s="60">
        <v>8.9035000000000011</v>
      </c>
      <c r="E41" s="60">
        <v>3.1749999999999998</v>
      </c>
      <c r="F41" s="56">
        <v>12.078500000000002</v>
      </c>
      <c r="H41" s="78" t="s">
        <v>33</v>
      </c>
      <c r="I41" s="78" t="s">
        <v>33</v>
      </c>
      <c r="J41" s="78" t="s">
        <v>33</v>
      </c>
      <c r="K41" s="78" t="s">
        <v>33</v>
      </c>
      <c r="L41" s="78" t="s">
        <v>33</v>
      </c>
      <c r="M41" s="79"/>
      <c r="N41" s="80">
        <f t="shared" si="19"/>
        <v>2.95457526590436</v>
      </c>
      <c r="O41" s="80">
        <f t="shared" si="20"/>
        <v>0.45614894944227258</v>
      </c>
      <c r="P41" s="80">
        <f t="shared" si="21"/>
        <v>0.61508586520967024</v>
      </c>
      <c r="Q41" s="80">
        <f t="shared" si="22"/>
        <v>47.84615384615384</v>
      </c>
      <c r="R41" s="80">
        <f t="shared" si="23"/>
        <v>1.1654944412671151</v>
      </c>
    </row>
    <row r="42" spans="1:37">
      <c r="A42" s="59">
        <v>45016</v>
      </c>
      <c r="B42" s="60">
        <v>0.48799000000000003</v>
      </c>
      <c r="C42" s="60">
        <v>8.3691800000000001</v>
      </c>
      <c r="D42" s="60">
        <v>8.85717</v>
      </c>
      <c r="E42" s="60">
        <v>0.61499999999999999</v>
      </c>
      <c r="F42" s="60">
        <v>9.4721700000000002</v>
      </c>
      <c r="H42" s="78" t="s">
        <v>33</v>
      </c>
      <c r="I42" s="78" t="s">
        <v>33</v>
      </c>
      <c r="J42" s="78" t="s">
        <v>33</v>
      </c>
      <c r="K42" s="78" t="s">
        <v>33</v>
      </c>
      <c r="L42" s="78" t="s">
        <v>33</v>
      </c>
      <c r="M42" s="79"/>
      <c r="N42" s="80">
        <f t="shared" si="19"/>
        <v>-0.64812558136181075</v>
      </c>
      <c r="O42" s="80">
        <f t="shared" si="20"/>
        <v>0.11341591422797581</v>
      </c>
      <c r="P42" s="80">
        <f t="shared" si="21"/>
        <v>-5.2035716291347622E-3</v>
      </c>
      <c r="Q42" s="80">
        <f t="shared" si="22"/>
        <v>-0.80629921259842519</v>
      </c>
      <c r="R42" s="80">
        <f t="shared" si="23"/>
        <v>-0.21578258889762814</v>
      </c>
    </row>
    <row r="43" spans="1:37">
      <c r="A43" s="59">
        <v>45046</v>
      </c>
      <c r="B43" s="60">
        <v>0.14884999999999998</v>
      </c>
      <c r="C43" s="60">
        <v>1.5072099999999999</v>
      </c>
      <c r="D43" s="60">
        <v>1.6560599999999999</v>
      </c>
      <c r="E43" s="60">
        <v>0</v>
      </c>
      <c r="F43" s="60">
        <v>1.6560599999999999</v>
      </c>
      <c r="H43" s="78" t="s">
        <v>33</v>
      </c>
      <c r="I43" s="78" t="s">
        <v>33</v>
      </c>
      <c r="J43" s="78" t="s">
        <v>33</v>
      </c>
      <c r="K43" s="78" t="s">
        <v>33</v>
      </c>
      <c r="L43" s="78" t="s">
        <v>33</v>
      </c>
      <c r="M43" s="79"/>
      <c r="N43" s="80">
        <f t="shared" si="19"/>
        <v>-0.69497325764872242</v>
      </c>
      <c r="O43" s="80">
        <f t="shared" si="20"/>
        <v>-0.81990947739205033</v>
      </c>
      <c r="P43" s="80">
        <f t="shared" si="21"/>
        <v>-0.81302605685563223</v>
      </c>
      <c r="Q43" s="80">
        <f t="shared" si="22"/>
        <v>-1</v>
      </c>
      <c r="R43" s="80">
        <f t="shared" si="23"/>
        <v>-0.82516572232128438</v>
      </c>
    </row>
    <row r="44" spans="1:37">
      <c r="A44" s="59">
        <v>45077</v>
      </c>
      <c r="B44" s="60">
        <v>5.3186999999999998</v>
      </c>
      <c r="C44" s="60">
        <v>16.742139999999999</v>
      </c>
      <c r="D44" s="60">
        <v>22.060839999999999</v>
      </c>
      <c r="E44" s="60">
        <v>0.6</v>
      </c>
      <c r="F44" s="60">
        <v>22.66084</v>
      </c>
      <c r="H44" s="78" t="s">
        <v>33</v>
      </c>
      <c r="I44" s="78" t="s">
        <v>33</v>
      </c>
      <c r="J44" s="78" t="s">
        <v>33</v>
      </c>
      <c r="K44" s="78" t="s">
        <v>33</v>
      </c>
      <c r="L44" s="78" t="s">
        <v>33</v>
      </c>
      <c r="M44" s="79"/>
      <c r="N44" s="80">
        <f t="shared" si="19"/>
        <v>34.731944910984218</v>
      </c>
      <c r="O44" s="80">
        <f t="shared" si="20"/>
        <v>10.10803404966793</v>
      </c>
      <c r="P44" s="80">
        <f t="shared" si="21"/>
        <v>12.321280629928868</v>
      </c>
      <c r="Q44" s="80" t="str">
        <f t="shared" si="22"/>
        <v>n/a</v>
      </c>
      <c r="R44" s="80">
        <f t="shared" si="23"/>
        <v>12.683586343489971</v>
      </c>
    </row>
    <row r="45" spans="1:37">
      <c r="A45" s="59">
        <v>45107</v>
      </c>
      <c r="B45" s="60">
        <v>1.4115499999999999</v>
      </c>
      <c r="C45" s="60">
        <v>12.930020000000001</v>
      </c>
      <c r="D45" s="60">
        <v>14.341570000000001</v>
      </c>
      <c r="E45" s="60">
        <v>2</v>
      </c>
      <c r="F45" s="56">
        <v>16.341570000000001</v>
      </c>
      <c r="H45" s="78" t="s">
        <v>33</v>
      </c>
      <c r="I45" s="78" t="s">
        <v>33</v>
      </c>
      <c r="J45" s="78" t="s">
        <v>33</v>
      </c>
      <c r="K45" s="78" t="s">
        <v>33</v>
      </c>
      <c r="L45" s="78" t="s">
        <v>33</v>
      </c>
      <c r="M45" s="79"/>
      <c r="N45" s="80">
        <f t="shared" si="19"/>
        <v>-0.73460620076334449</v>
      </c>
      <c r="O45" s="80">
        <f t="shared" si="20"/>
        <v>-0.22769610097633863</v>
      </c>
      <c r="P45" s="80">
        <f t="shared" si="21"/>
        <v>-0.34990825372016654</v>
      </c>
      <c r="Q45" s="80">
        <f t="shared" si="22"/>
        <v>2.3333333333333335</v>
      </c>
      <c r="R45" s="80">
        <f t="shared" si="23"/>
        <v>-0.27886300772610373</v>
      </c>
    </row>
    <row r="46" spans="1:37">
      <c r="A46" s="59">
        <v>45138</v>
      </c>
      <c r="B46" s="60">
        <v>1.0718699999999999</v>
      </c>
      <c r="C46" s="60">
        <v>3.4099499999999998</v>
      </c>
      <c r="D46" s="60">
        <v>4.4818199999999999</v>
      </c>
      <c r="E46" s="60">
        <v>1.7250000000000001</v>
      </c>
      <c r="F46" s="60">
        <v>6.2068200000000004</v>
      </c>
      <c r="H46" s="78" t="s">
        <v>33</v>
      </c>
      <c r="I46" s="78" t="s">
        <v>33</v>
      </c>
      <c r="J46" s="78" t="s">
        <v>33</v>
      </c>
      <c r="K46" s="78" t="s">
        <v>33</v>
      </c>
      <c r="L46" s="78" t="s">
        <v>33</v>
      </c>
      <c r="M46" s="79"/>
      <c r="N46" s="80">
        <f t="shared" si="19"/>
        <v>-0.24064326449647555</v>
      </c>
      <c r="O46" s="80">
        <f t="shared" si="20"/>
        <v>-0.73627651001313232</v>
      </c>
      <c r="P46" s="80">
        <f t="shared" si="21"/>
        <v>-0.68749446538977255</v>
      </c>
      <c r="Q46" s="80">
        <f t="shared" si="22"/>
        <v>-0.13749999999999996</v>
      </c>
      <c r="R46" s="80">
        <f t="shared" si="23"/>
        <v>-0.62018214896120749</v>
      </c>
    </row>
    <row r="47" spans="1:37">
      <c r="A47" s="59">
        <v>45169</v>
      </c>
      <c r="B47" s="60">
        <v>7.6719999999999997E-2</v>
      </c>
      <c r="C47" s="60">
        <v>9.5909399999999998</v>
      </c>
      <c r="D47" s="60">
        <v>9.6676599999999997</v>
      </c>
      <c r="E47" s="60">
        <v>1.5</v>
      </c>
      <c r="F47" s="60">
        <v>11.16766</v>
      </c>
      <c r="H47" s="80">
        <f>IFERROR(B47/B35-1,"n/a")</f>
        <v>-0.6722768047842802</v>
      </c>
      <c r="I47" s="80">
        <f t="shared" ref="I47:L47" si="24">IFERROR(C47/C35-1,"n/a")</f>
        <v>-2.1996298430146832E-2</v>
      </c>
      <c r="J47" s="80">
        <f t="shared" si="24"/>
        <v>-3.7157582849886683E-2</v>
      </c>
      <c r="K47" s="80">
        <f t="shared" si="24"/>
        <v>-0.36575052854122625</v>
      </c>
      <c r="L47" s="80">
        <f t="shared" si="24"/>
        <v>-9.9799689660036606E-2</v>
      </c>
      <c r="M47" s="79"/>
      <c r="N47" s="80">
        <f t="shared" si="19"/>
        <v>-0.92842415591442995</v>
      </c>
      <c r="O47" s="80">
        <f t="shared" si="20"/>
        <v>1.8126336163286854</v>
      </c>
      <c r="P47" s="80">
        <f t="shared" si="21"/>
        <v>1.1570835062541556</v>
      </c>
      <c r="Q47" s="80">
        <f t="shared" si="22"/>
        <v>-0.13043478260869568</v>
      </c>
      <c r="R47" s="80">
        <f t="shared" si="23"/>
        <v>0.79925630193883479</v>
      </c>
    </row>
    <row r="49" spans="1:18">
      <c r="A49" s="59"/>
      <c r="B49" s="60"/>
      <c r="C49" s="60"/>
      <c r="D49" s="60"/>
      <c r="E49" s="60"/>
      <c r="F49" s="55"/>
    </row>
    <row r="51" spans="1:18">
      <c r="B51" s="69"/>
      <c r="C51" s="69"/>
      <c r="D51" s="69"/>
      <c r="E51" s="69"/>
      <c r="F51" s="69"/>
      <c r="G51" s="70"/>
      <c r="H51" s="85"/>
      <c r="I51" s="85"/>
      <c r="J51" s="85"/>
      <c r="K51" s="85"/>
      <c r="L51" s="85"/>
      <c r="M51" s="85"/>
      <c r="N51" s="85"/>
      <c r="O51" s="85"/>
      <c r="P51" s="85"/>
      <c r="Q51" s="85"/>
      <c r="R51" s="85"/>
    </row>
    <row r="52" spans="1:18">
      <c r="B52" s="69"/>
      <c r="C52" s="69"/>
      <c r="D52" s="69"/>
      <c r="E52" s="69"/>
      <c r="F52" s="69"/>
      <c r="G52" s="70"/>
      <c r="H52" s="85"/>
      <c r="I52" s="85"/>
      <c r="J52" s="85"/>
      <c r="K52" s="85"/>
      <c r="L52" s="85"/>
      <c r="M52" s="85"/>
      <c r="N52" s="85"/>
      <c r="O52" s="85"/>
      <c r="P52" s="85"/>
      <c r="Q52" s="85"/>
      <c r="R52" s="85"/>
    </row>
    <row r="53" spans="1:18">
      <c r="B53" s="69"/>
      <c r="C53" s="69"/>
      <c r="D53" s="69"/>
      <c r="E53" s="69"/>
      <c r="F53" s="69"/>
      <c r="G53" s="70"/>
      <c r="H53" s="85"/>
      <c r="I53" s="85"/>
      <c r="J53" s="85"/>
      <c r="K53" s="85"/>
      <c r="L53" s="85"/>
      <c r="M53" s="85"/>
      <c r="N53" s="85"/>
      <c r="O53" s="85"/>
      <c r="P53" s="85"/>
      <c r="Q53" s="85"/>
      <c r="R53" s="85"/>
    </row>
    <row r="54" spans="1:18">
      <c r="B54" s="69"/>
      <c r="C54" s="69"/>
      <c r="D54" s="69"/>
      <c r="E54" s="69"/>
      <c r="F54" s="69"/>
      <c r="G54" s="70"/>
      <c r="H54" s="85"/>
      <c r="I54" s="85"/>
      <c r="J54" s="85"/>
      <c r="K54" s="85"/>
      <c r="L54" s="85"/>
      <c r="M54" s="85"/>
      <c r="N54" s="85"/>
      <c r="O54" s="85"/>
      <c r="P54" s="85"/>
      <c r="Q54" s="85"/>
      <c r="R54" s="85"/>
    </row>
    <row r="55" spans="1:18">
      <c r="B55" s="69"/>
      <c r="C55" s="69"/>
      <c r="D55" s="69"/>
      <c r="E55" s="69"/>
      <c r="F55" s="69"/>
      <c r="G55" s="70"/>
      <c r="H55" s="85"/>
      <c r="I55" s="85"/>
      <c r="J55" s="85"/>
      <c r="K55" s="85"/>
      <c r="L55" s="85"/>
      <c r="M55" s="85"/>
      <c r="N55" s="85"/>
      <c r="O55" s="85"/>
      <c r="P55" s="85"/>
      <c r="Q55" s="85"/>
      <c r="R55" s="85"/>
    </row>
    <row r="56" spans="1:18">
      <c r="B56" s="69"/>
      <c r="C56" s="69"/>
      <c r="D56" s="69"/>
      <c r="E56" s="69"/>
      <c r="F56" s="69"/>
      <c r="G56" s="70"/>
      <c r="H56" s="85"/>
      <c r="I56" s="85"/>
      <c r="J56" s="85"/>
      <c r="K56" s="85"/>
      <c r="L56" s="85"/>
      <c r="M56" s="85"/>
      <c r="N56" s="85"/>
      <c r="O56" s="85"/>
      <c r="P56" s="85"/>
      <c r="Q56" s="85"/>
      <c r="R56" s="85"/>
    </row>
    <row r="57" spans="1:18">
      <c r="B57" s="69"/>
      <c r="C57" s="69"/>
      <c r="D57" s="69"/>
      <c r="E57" s="69"/>
      <c r="F57" s="69"/>
      <c r="G57" s="70"/>
      <c r="H57" s="85"/>
      <c r="I57" s="85"/>
      <c r="J57" s="85"/>
      <c r="K57" s="85"/>
      <c r="L57" s="85"/>
      <c r="M57" s="85"/>
      <c r="N57" s="85"/>
      <c r="O57" s="85"/>
      <c r="P57" s="85"/>
      <c r="Q57" s="85"/>
      <c r="R57" s="85"/>
    </row>
    <row r="58" spans="1:18">
      <c r="B58" s="69"/>
      <c r="C58" s="69"/>
      <c r="D58" s="69"/>
      <c r="E58" s="69"/>
      <c r="F58" s="69"/>
      <c r="G58" s="70"/>
      <c r="H58" s="85"/>
      <c r="I58" s="85"/>
      <c r="J58" s="85"/>
      <c r="K58" s="85"/>
      <c r="L58" s="85"/>
      <c r="M58" s="85"/>
      <c r="N58" s="85"/>
      <c r="O58" s="85"/>
      <c r="P58" s="85"/>
      <c r="Q58" s="85"/>
      <c r="R58" s="85"/>
    </row>
    <row r="59" spans="1:18">
      <c r="B59" s="69"/>
      <c r="C59" s="69"/>
      <c r="D59" s="69"/>
      <c r="E59" s="69"/>
      <c r="F59" s="69"/>
      <c r="G59" s="70"/>
      <c r="H59" s="85"/>
      <c r="I59" s="85"/>
      <c r="J59" s="85"/>
      <c r="K59" s="85"/>
      <c r="L59" s="85"/>
      <c r="M59" s="85"/>
      <c r="N59" s="85"/>
      <c r="O59" s="85"/>
      <c r="P59" s="85"/>
      <c r="Q59" s="85"/>
      <c r="R59" s="85"/>
    </row>
    <row r="60" spans="1:18">
      <c r="B60" s="69"/>
      <c r="C60" s="69"/>
      <c r="D60" s="69"/>
      <c r="E60" s="69"/>
      <c r="F60" s="69"/>
      <c r="G60" s="70"/>
      <c r="H60" s="85"/>
      <c r="I60" s="85"/>
      <c r="J60" s="85"/>
      <c r="K60" s="85"/>
      <c r="L60" s="85"/>
      <c r="M60" s="85"/>
      <c r="N60" s="85"/>
      <c r="O60" s="85"/>
      <c r="P60" s="85"/>
      <c r="Q60" s="85"/>
      <c r="R60" s="85"/>
    </row>
    <row r="61" spans="1:18">
      <c r="B61" s="69"/>
      <c r="C61" s="69"/>
      <c r="D61" s="69"/>
      <c r="E61" s="69"/>
      <c r="F61" s="69"/>
      <c r="G61" s="70"/>
      <c r="H61" s="85"/>
      <c r="I61" s="85"/>
      <c r="J61" s="85"/>
      <c r="K61" s="85"/>
      <c r="L61" s="85"/>
      <c r="M61" s="85"/>
      <c r="N61" s="85"/>
      <c r="O61" s="85"/>
      <c r="P61" s="85"/>
      <c r="Q61" s="85"/>
      <c r="R61" s="85"/>
    </row>
    <row r="62" spans="1:18">
      <c r="B62" s="69"/>
      <c r="C62" s="69"/>
      <c r="D62" s="69"/>
      <c r="E62" s="69"/>
      <c r="F62" s="69"/>
      <c r="G62" s="70"/>
      <c r="H62" s="85"/>
      <c r="I62" s="85"/>
      <c r="J62" s="85"/>
      <c r="K62" s="85"/>
      <c r="L62" s="85"/>
      <c r="M62" s="85"/>
      <c r="N62" s="85"/>
      <c r="O62" s="85"/>
      <c r="P62" s="85"/>
      <c r="Q62" s="85"/>
      <c r="R62" s="85"/>
    </row>
    <row r="63" spans="1:18">
      <c r="B63" s="69"/>
      <c r="C63" s="69"/>
      <c r="D63" s="69"/>
      <c r="E63" s="69"/>
      <c r="F63" s="69"/>
      <c r="G63" s="70"/>
      <c r="H63" s="85"/>
      <c r="I63" s="85"/>
      <c r="J63" s="85"/>
      <c r="K63" s="85"/>
      <c r="L63" s="85"/>
      <c r="M63" s="85"/>
      <c r="N63" s="85"/>
      <c r="O63" s="85"/>
      <c r="P63" s="85"/>
      <c r="Q63" s="85"/>
      <c r="R63" s="85"/>
    </row>
    <row r="64" spans="1:18">
      <c r="B64" s="69"/>
      <c r="C64" s="69"/>
      <c r="D64" s="69"/>
      <c r="E64" s="69"/>
      <c r="F64" s="69"/>
      <c r="G64" s="70"/>
      <c r="H64" s="85"/>
      <c r="I64" s="85"/>
      <c r="J64" s="85"/>
      <c r="K64" s="85"/>
      <c r="L64" s="85"/>
      <c r="M64" s="85"/>
      <c r="N64" s="85"/>
      <c r="O64" s="85"/>
      <c r="P64" s="85"/>
      <c r="Q64" s="85"/>
      <c r="R64" s="85"/>
    </row>
    <row r="65" spans="2:18">
      <c r="B65" s="69"/>
      <c r="C65" s="69"/>
      <c r="D65" s="69"/>
      <c r="E65" s="69"/>
      <c r="F65" s="69"/>
      <c r="G65" s="70"/>
      <c r="H65" s="85"/>
      <c r="I65" s="85"/>
      <c r="J65" s="85"/>
      <c r="K65" s="85"/>
      <c r="L65" s="85"/>
      <c r="M65" s="85"/>
      <c r="N65" s="85"/>
      <c r="O65" s="85"/>
      <c r="P65" s="85"/>
      <c r="Q65" s="85"/>
      <c r="R65" s="85"/>
    </row>
    <row r="66" spans="2:18">
      <c r="B66" s="69"/>
      <c r="C66" s="69"/>
      <c r="D66" s="69"/>
      <c r="E66" s="69"/>
      <c r="F66" s="69"/>
      <c r="G66" s="70"/>
      <c r="H66" s="85"/>
      <c r="I66" s="85"/>
      <c r="J66" s="85"/>
      <c r="K66" s="85"/>
      <c r="L66" s="85"/>
      <c r="M66" s="85"/>
      <c r="N66" s="85"/>
      <c r="O66" s="85"/>
      <c r="P66" s="85"/>
      <c r="Q66" s="85"/>
      <c r="R66" s="85"/>
    </row>
    <row r="67" spans="2:18">
      <c r="B67" s="69"/>
      <c r="C67" s="69"/>
      <c r="D67" s="69"/>
      <c r="E67" s="69"/>
      <c r="F67" s="69"/>
      <c r="G67" s="70"/>
      <c r="H67" s="85"/>
      <c r="I67" s="85"/>
      <c r="J67" s="85"/>
      <c r="K67" s="85"/>
      <c r="L67" s="85"/>
      <c r="M67" s="85"/>
      <c r="N67" s="85"/>
      <c r="O67" s="85"/>
      <c r="P67" s="85"/>
      <c r="Q67" s="85"/>
      <c r="R67" s="85"/>
    </row>
    <row r="68" spans="2:18">
      <c r="B68" s="69"/>
      <c r="C68" s="69"/>
      <c r="D68" s="69"/>
      <c r="E68" s="69"/>
      <c r="F68" s="69"/>
      <c r="G68" s="70"/>
      <c r="H68" s="85"/>
      <c r="I68" s="85"/>
      <c r="J68" s="85"/>
      <c r="K68" s="85"/>
      <c r="L68" s="85"/>
      <c r="M68" s="85"/>
      <c r="N68" s="85"/>
      <c r="O68" s="85"/>
      <c r="P68" s="85"/>
      <c r="Q68" s="85"/>
      <c r="R68" s="85"/>
    </row>
    <row r="69" spans="2:18">
      <c r="B69" s="69"/>
      <c r="C69" s="69"/>
      <c r="D69" s="69"/>
      <c r="E69" s="69"/>
      <c r="F69" s="69"/>
      <c r="G69" s="70"/>
      <c r="H69" s="85"/>
      <c r="I69" s="85"/>
      <c r="J69" s="85"/>
      <c r="K69" s="85"/>
      <c r="L69" s="85"/>
      <c r="M69" s="85"/>
      <c r="N69" s="85"/>
      <c r="O69" s="85"/>
      <c r="P69" s="85"/>
      <c r="Q69" s="85"/>
      <c r="R69" s="85"/>
    </row>
    <row r="70" spans="2:18">
      <c r="B70" s="69"/>
      <c r="C70" s="69"/>
      <c r="D70" s="69"/>
      <c r="E70" s="69"/>
      <c r="F70" s="69"/>
      <c r="G70" s="70"/>
      <c r="H70" s="85"/>
      <c r="I70" s="85"/>
      <c r="J70" s="85"/>
      <c r="K70" s="85"/>
      <c r="L70" s="85"/>
      <c r="M70" s="85"/>
      <c r="N70" s="85"/>
      <c r="O70" s="85"/>
      <c r="P70" s="85"/>
      <c r="Q70" s="85"/>
      <c r="R70" s="85"/>
    </row>
    <row r="71" spans="2:18">
      <c r="B71" s="69"/>
      <c r="C71" s="69"/>
      <c r="D71" s="69"/>
      <c r="E71" s="69"/>
      <c r="F71" s="69"/>
      <c r="G71" s="70"/>
      <c r="H71" s="85"/>
      <c r="I71" s="85"/>
      <c r="J71" s="85"/>
      <c r="K71" s="85"/>
      <c r="L71" s="85"/>
      <c r="M71" s="85"/>
      <c r="N71" s="85"/>
      <c r="O71" s="85"/>
      <c r="P71" s="85"/>
      <c r="Q71" s="85"/>
      <c r="R71" s="85"/>
    </row>
    <row r="72" spans="2:18">
      <c r="B72" s="69"/>
      <c r="C72" s="69"/>
      <c r="D72" s="69"/>
      <c r="E72" s="69"/>
      <c r="F72" s="69"/>
      <c r="G72" s="70"/>
      <c r="H72" s="85"/>
      <c r="I72" s="85"/>
      <c r="J72" s="85"/>
      <c r="K72" s="85"/>
      <c r="L72" s="85"/>
      <c r="M72" s="85"/>
      <c r="N72" s="85"/>
      <c r="O72" s="85"/>
      <c r="P72" s="85"/>
      <c r="Q72" s="85"/>
      <c r="R72" s="85"/>
    </row>
    <row r="73" spans="2:18">
      <c r="B73" s="69"/>
      <c r="C73" s="69"/>
      <c r="D73" s="69"/>
      <c r="E73" s="69"/>
      <c r="F73" s="69"/>
      <c r="G73" s="70"/>
      <c r="H73" s="85"/>
      <c r="I73" s="85"/>
      <c r="J73" s="85"/>
      <c r="K73" s="85"/>
      <c r="L73" s="85"/>
      <c r="M73" s="85"/>
      <c r="N73" s="85"/>
      <c r="O73" s="85"/>
      <c r="P73" s="85"/>
      <c r="Q73" s="85"/>
      <c r="R73" s="85"/>
    </row>
    <row r="74" spans="2:18">
      <c r="B74" s="69"/>
      <c r="C74" s="69"/>
      <c r="D74" s="69"/>
      <c r="E74" s="69"/>
      <c r="F74" s="69"/>
      <c r="G74" s="70"/>
      <c r="H74" s="85"/>
      <c r="I74" s="85"/>
      <c r="J74" s="85"/>
      <c r="K74" s="85"/>
      <c r="L74" s="85"/>
      <c r="M74" s="85"/>
      <c r="N74" s="85"/>
      <c r="O74" s="85"/>
      <c r="P74" s="85"/>
      <c r="Q74" s="85"/>
      <c r="R74" s="85"/>
    </row>
    <row r="75" spans="2:18">
      <c r="B75" s="69"/>
      <c r="C75" s="69"/>
      <c r="D75" s="69"/>
      <c r="E75" s="69"/>
      <c r="F75" s="69"/>
      <c r="G75" s="70"/>
      <c r="H75" s="85"/>
      <c r="I75" s="85"/>
      <c r="J75" s="85"/>
      <c r="K75" s="85"/>
      <c r="L75" s="85"/>
      <c r="M75" s="85"/>
      <c r="N75" s="85"/>
      <c r="O75" s="85"/>
      <c r="P75" s="85"/>
      <c r="Q75" s="85"/>
      <c r="R75" s="85"/>
    </row>
  </sheetData>
  <mergeCells count="2">
    <mergeCell ref="H8:L8"/>
    <mergeCell ref="N8:R8"/>
  </mergeCells>
  <phoneticPr fontId="67" type="noConversion"/>
  <pageMargins left="0.7" right="0.7" top="1.25" bottom="0.75" header="0.3" footer="0.3"/>
  <pageSetup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AK68"/>
  <sheetViews>
    <sheetView zoomScaleNormal="100" workbookViewId="0">
      <pane xSplit="1" ySplit="9" topLeftCell="B17" activePane="bottomRight" state="frozen"/>
      <selection pane="topRight" activeCell="B1" sqref="B1"/>
      <selection pane="bottomLeft" activeCell="A9" sqref="A9"/>
      <selection pane="bottomRight" activeCell="A25" sqref="A25:L33"/>
    </sheetView>
  </sheetViews>
  <sheetFormatPr defaultColWidth="9.125" defaultRowHeight="12"/>
  <cols>
    <col min="1" max="1" width="8.125" style="34" customWidth="1"/>
    <col min="2" max="4" width="7.625" style="33" customWidth="1"/>
    <col min="5" max="5" width="1.625" style="21" customWidth="1"/>
    <col min="6" max="9" width="7.625" style="32" customWidth="1"/>
    <col min="10" max="10" width="7.625" style="33" customWidth="1"/>
    <col min="11" max="11" width="1.625" style="21" customWidth="1"/>
    <col min="12" max="12" width="7.625" style="33" customWidth="1"/>
    <col min="13" max="13" width="2.625" style="33" customWidth="1"/>
    <col min="14" max="16" width="7.625" style="74" customWidth="1"/>
    <col min="17" max="17" width="1.625" style="97" customWidth="1"/>
    <col min="18" max="22" width="7.625" style="97" customWidth="1"/>
    <col min="23" max="23" width="1.625" style="97" customWidth="1"/>
    <col min="24" max="24" width="7.625" style="97" customWidth="1"/>
    <col min="25" max="25" width="1.625" style="97" customWidth="1"/>
    <col min="26" max="28" width="7.625" style="74" customWidth="1"/>
    <col min="29" max="29" width="1.625" style="97" customWidth="1"/>
    <col min="30" max="34" width="7.625" style="97" customWidth="1"/>
    <col min="35" max="35" width="1.625" style="97" customWidth="1"/>
    <col min="36" max="36" width="7.625" style="97" customWidth="1"/>
    <col min="37" max="37" width="2.625" style="21" customWidth="1"/>
    <col min="38" max="16384" width="9.125" style="33"/>
  </cols>
  <sheetData>
    <row r="1" spans="1:37" s="31" customFormat="1" ht="12.75">
      <c r="A1" s="31" t="s">
        <v>40</v>
      </c>
      <c r="B1" s="31" t="s">
        <v>63</v>
      </c>
      <c r="E1" s="43"/>
      <c r="F1" s="9"/>
      <c r="G1" s="9"/>
      <c r="H1" s="9"/>
      <c r="I1" s="9"/>
      <c r="J1" s="10"/>
      <c r="K1" s="43"/>
      <c r="L1" s="10"/>
      <c r="M1" s="10"/>
      <c r="N1" s="91"/>
      <c r="O1" s="91"/>
      <c r="P1" s="91"/>
      <c r="Q1" s="91"/>
      <c r="R1" s="91"/>
      <c r="S1" s="91"/>
      <c r="T1" s="91"/>
      <c r="U1" s="91"/>
      <c r="V1" s="91"/>
      <c r="W1" s="91"/>
      <c r="X1" s="91"/>
      <c r="Y1" s="91"/>
      <c r="Z1" s="91"/>
      <c r="AA1" s="91"/>
      <c r="AB1" s="91"/>
      <c r="AC1" s="91"/>
      <c r="AD1" s="91"/>
      <c r="AE1" s="91"/>
      <c r="AF1" s="91"/>
      <c r="AG1" s="91"/>
      <c r="AH1" s="91"/>
      <c r="AI1" s="91"/>
      <c r="AJ1" s="91"/>
      <c r="AK1" s="43"/>
    </row>
    <row r="2" spans="1:37" s="31" customFormat="1" ht="12.75">
      <c r="A2" s="31" t="s">
        <v>43</v>
      </c>
      <c r="B2" s="31" t="s">
        <v>51</v>
      </c>
      <c r="E2" s="43"/>
      <c r="F2" s="10"/>
      <c r="G2" s="10"/>
      <c r="H2" s="10"/>
      <c r="I2" s="10"/>
      <c r="J2" s="10"/>
      <c r="K2" s="43"/>
      <c r="L2" s="10"/>
      <c r="M2" s="10"/>
      <c r="N2" s="91"/>
      <c r="O2" s="91"/>
      <c r="P2" s="91"/>
      <c r="Q2" s="91"/>
      <c r="R2" s="92"/>
      <c r="S2" s="92"/>
      <c r="T2" s="92"/>
      <c r="U2" s="92"/>
      <c r="V2" s="92"/>
      <c r="W2" s="92"/>
      <c r="X2" s="92"/>
      <c r="Y2" s="91"/>
      <c r="Z2" s="91"/>
      <c r="AA2" s="91"/>
      <c r="AB2" s="91"/>
      <c r="AC2" s="91"/>
      <c r="AD2" s="92"/>
      <c r="AE2" s="92"/>
      <c r="AF2" s="92"/>
      <c r="AG2" s="92"/>
      <c r="AH2" s="92"/>
      <c r="AI2" s="92"/>
      <c r="AJ2" s="92"/>
      <c r="AK2" s="43"/>
    </row>
    <row r="3" spans="1:37" s="31" customFormat="1" ht="12.75">
      <c r="A3" s="8" t="s">
        <v>41</v>
      </c>
      <c r="B3" s="8" t="s">
        <v>65</v>
      </c>
      <c r="E3" s="43"/>
      <c r="F3" s="10"/>
      <c r="G3" s="10"/>
      <c r="H3" s="10"/>
      <c r="I3" s="10"/>
      <c r="J3" s="10"/>
      <c r="K3" s="43"/>
      <c r="L3" s="10"/>
      <c r="M3" s="10"/>
      <c r="N3" s="93"/>
      <c r="O3" s="93"/>
      <c r="P3" s="93"/>
      <c r="Q3" s="91"/>
      <c r="R3" s="91"/>
      <c r="S3" s="91"/>
      <c r="T3" s="91"/>
      <c r="U3" s="91"/>
      <c r="V3" s="91"/>
      <c r="W3" s="91"/>
      <c r="X3" s="91"/>
      <c r="Y3" s="91"/>
      <c r="Z3" s="93"/>
      <c r="AA3" s="93"/>
      <c r="AB3" s="93"/>
      <c r="AC3" s="91"/>
      <c r="AD3" s="91"/>
      <c r="AE3" s="91"/>
      <c r="AF3" s="91"/>
      <c r="AG3" s="91"/>
      <c r="AH3" s="91"/>
      <c r="AI3" s="91"/>
      <c r="AJ3" s="91"/>
      <c r="AK3" s="43"/>
    </row>
    <row r="4" spans="1:37" s="14" customFormat="1" ht="11.25">
      <c r="A4" s="17" t="s">
        <v>48</v>
      </c>
      <c r="B4" s="14" t="s">
        <v>47</v>
      </c>
      <c r="E4" s="28"/>
      <c r="K4" s="28"/>
      <c r="N4" s="73"/>
      <c r="O4" s="73"/>
      <c r="P4" s="73"/>
      <c r="Q4" s="94"/>
      <c r="R4" s="94"/>
      <c r="S4" s="94"/>
      <c r="T4" s="94"/>
      <c r="U4" s="94"/>
      <c r="V4" s="94"/>
      <c r="W4" s="94"/>
      <c r="X4" s="94"/>
      <c r="Y4" s="94"/>
      <c r="Z4" s="73"/>
      <c r="AA4" s="73"/>
      <c r="AB4" s="73"/>
      <c r="AC4" s="94"/>
      <c r="AD4" s="94"/>
      <c r="AE4" s="94"/>
      <c r="AF4" s="94"/>
      <c r="AG4" s="94"/>
      <c r="AH4" s="94"/>
      <c r="AI4" s="94"/>
      <c r="AJ4" s="94"/>
      <c r="AK4" s="28"/>
    </row>
    <row r="5" spans="1:37" s="14" customFormat="1" ht="11.25">
      <c r="A5" s="15" t="s">
        <v>49</v>
      </c>
      <c r="B5" s="14" t="s">
        <v>53</v>
      </c>
      <c r="E5" s="29"/>
      <c r="F5" s="15"/>
      <c r="G5" s="15"/>
      <c r="H5" s="15"/>
      <c r="I5" s="15"/>
      <c r="J5" s="15"/>
      <c r="K5" s="29"/>
      <c r="L5" s="15"/>
      <c r="M5" s="15"/>
      <c r="N5" s="95"/>
      <c r="O5" s="95"/>
      <c r="P5" s="95"/>
      <c r="Q5" s="94"/>
      <c r="R5" s="96"/>
      <c r="S5" s="96"/>
      <c r="T5" s="96"/>
      <c r="U5" s="96"/>
      <c r="V5" s="96"/>
      <c r="W5" s="94"/>
      <c r="X5" s="96"/>
      <c r="Y5" s="96"/>
      <c r="Z5" s="95"/>
      <c r="AA5" s="95"/>
      <c r="AB5" s="95"/>
      <c r="AC5" s="94"/>
      <c r="AD5" s="96"/>
      <c r="AE5" s="96"/>
      <c r="AF5" s="96"/>
      <c r="AG5" s="96"/>
      <c r="AH5" s="96"/>
      <c r="AI5" s="94"/>
      <c r="AJ5" s="96"/>
      <c r="AK5" s="29"/>
    </row>
    <row r="6" spans="1:37">
      <c r="A6" s="35"/>
      <c r="E6" s="22"/>
      <c r="F6" s="35"/>
      <c r="G6" s="35"/>
      <c r="H6" s="35"/>
      <c r="I6" s="35"/>
      <c r="J6" s="35"/>
      <c r="K6" s="22"/>
      <c r="L6" s="35"/>
      <c r="M6" s="35"/>
      <c r="N6" s="75"/>
      <c r="O6" s="75"/>
      <c r="P6" s="75"/>
      <c r="R6" s="98"/>
      <c r="S6" s="98"/>
      <c r="T6" s="98"/>
      <c r="U6" s="98"/>
      <c r="V6" s="98"/>
      <c r="X6" s="98"/>
      <c r="Y6" s="98"/>
      <c r="Z6" s="75"/>
      <c r="AA6" s="75"/>
      <c r="AB6" s="75"/>
      <c r="AD6" s="98"/>
      <c r="AE6" s="98"/>
      <c r="AF6" s="98"/>
      <c r="AG6" s="98"/>
      <c r="AH6" s="98"/>
      <c r="AJ6" s="98"/>
      <c r="AK6" s="22"/>
    </row>
    <row r="7" spans="1:37">
      <c r="F7" s="33"/>
      <c r="G7" s="33"/>
      <c r="H7" s="33"/>
      <c r="I7" s="33"/>
    </row>
    <row r="8" spans="1:37" s="35" customFormat="1">
      <c r="A8" s="36"/>
      <c r="B8" s="119" t="s">
        <v>57</v>
      </c>
      <c r="C8" s="119"/>
      <c r="D8" s="119"/>
      <c r="E8" s="22"/>
      <c r="F8" s="119" t="s">
        <v>58</v>
      </c>
      <c r="G8" s="119"/>
      <c r="H8" s="119"/>
      <c r="I8" s="119"/>
      <c r="J8" s="119"/>
      <c r="K8" s="46"/>
      <c r="L8" s="37" t="s">
        <v>50</v>
      </c>
      <c r="N8" s="118" t="s">
        <v>32</v>
      </c>
      <c r="O8" s="118"/>
      <c r="P8" s="118"/>
      <c r="Q8" s="118"/>
      <c r="R8" s="118"/>
      <c r="S8" s="118"/>
      <c r="T8" s="118"/>
      <c r="U8" s="118"/>
      <c r="V8" s="118"/>
      <c r="W8" s="118"/>
      <c r="X8" s="118"/>
      <c r="Y8" s="98"/>
      <c r="Z8" s="118" t="s">
        <v>66</v>
      </c>
      <c r="AA8" s="118"/>
      <c r="AB8" s="118"/>
      <c r="AC8" s="118"/>
      <c r="AD8" s="118"/>
      <c r="AE8" s="118"/>
      <c r="AF8" s="118"/>
      <c r="AG8" s="118"/>
      <c r="AH8" s="118"/>
      <c r="AI8" s="118"/>
      <c r="AJ8" s="118"/>
      <c r="AK8" s="22"/>
    </row>
    <row r="9" spans="1:37" s="34" customFormat="1" ht="36.75" thickBot="1">
      <c r="A9" s="38"/>
      <c r="B9" s="39" t="s">
        <v>17</v>
      </c>
      <c r="C9" s="39" t="s">
        <v>18</v>
      </c>
      <c r="D9" s="39" t="s">
        <v>19</v>
      </c>
      <c r="E9" s="23"/>
      <c r="F9" s="39" t="s">
        <v>13</v>
      </c>
      <c r="G9" s="39" t="s">
        <v>11</v>
      </c>
      <c r="H9" s="39" t="s">
        <v>12</v>
      </c>
      <c r="I9" s="39" t="s">
        <v>14</v>
      </c>
      <c r="J9" s="44" t="s">
        <v>16</v>
      </c>
      <c r="K9" s="23"/>
      <c r="L9" s="39" t="s">
        <v>15</v>
      </c>
      <c r="N9" s="99" t="s">
        <v>17</v>
      </c>
      <c r="O9" s="99" t="s">
        <v>18</v>
      </c>
      <c r="P9" s="99" t="s">
        <v>19</v>
      </c>
      <c r="Q9" s="100"/>
      <c r="R9" s="101" t="s">
        <v>13</v>
      </c>
      <c r="S9" s="101" t="s">
        <v>11</v>
      </c>
      <c r="T9" s="101" t="s">
        <v>12</v>
      </c>
      <c r="U9" s="101" t="s">
        <v>14</v>
      </c>
      <c r="V9" s="101" t="s">
        <v>16</v>
      </c>
      <c r="W9" s="100"/>
      <c r="X9" s="101" t="s">
        <v>15</v>
      </c>
      <c r="Y9" s="100"/>
      <c r="Z9" s="99" t="s">
        <v>17</v>
      </c>
      <c r="AA9" s="99" t="s">
        <v>18</v>
      </c>
      <c r="AB9" s="99" t="s">
        <v>19</v>
      </c>
      <c r="AC9" s="100"/>
      <c r="AD9" s="101" t="s">
        <v>13</v>
      </c>
      <c r="AE9" s="101" t="s">
        <v>11</v>
      </c>
      <c r="AF9" s="101" t="s">
        <v>12</v>
      </c>
      <c r="AG9" s="101" t="s">
        <v>14</v>
      </c>
      <c r="AH9" s="101" t="s">
        <v>16</v>
      </c>
      <c r="AI9" s="100"/>
      <c r="AJ9" s="101" t="s">
        <v>15</v>
      </c>
      <c r="AK9" s="23"/>
    </row>
    <row r="10" spans="1:37" ht="12.75" customHeight="1" thickTop="1">
      <c r="A10" s="41">
        <v>2012</v>
      </c>
      <c r="B10" s="40">
        <v>3635.5682058119996</v>
      </c>
      <c r="C10" s="40">
        <v>1052.3819857999999</v>
      </c>
      <c r="D10" s="40">
        <v>1749.407521204</v>
      </c>
      <c r="E10" s="26"/>
      <c r="F10" s="40">
        <v>1594.4211111</v>
      </c>
      <c r="G10" s="40">
        <v>1336.5376142800001</v>
      </c>
      <c r="H10" s="40">
        <v>1386.8165127039999</v>
      </c>
      <c r="I10" s="40">
        <v>0</v>
      </c>
      <c r="J10" s="40">
        <v>2119.5824747320003</v>
      </c>
      <c r="K10" s="26"/>
      <c r="L10" s="40">
        <v>6437.3577128159995</v>
      </c>
      <c r="M10" s="45"/>
      <c r="N10" s="102" t="s">
        <v>33</v>
      </c>
      <c r="O10" s="102" t="s">
        <v>33</v>
      </c>
      <c r="P10" s="102" t="s">
        <v>33</v>
      </c>
      <c r="R10" s="102" t="s">
        <v>33</v>
      </c>
      <c r="S10" s="102" t="s">
        <v>33</v>
      </c>
      <c r="T10" s="102" t="s">
        <v>33</v>
      </c>
      <c r="U10" s="102" t="s">
        <v>33</v>
      </c>
      <c r="V10" s="102" t="s">
        <v>33</v>
      </c>
      <c r="X10" s="102" t="s">
        <v>33</v>
      </c>
      <c r="Y10" s="103"/>
      <c r="Z10" s="102" t="s">
        <v>33</v>
      </c>
      <c r="AA10" s="102" t="s">
        <v>33</v>
      </c>
      <c r="AB10" s="102" t="s">
        <v>33</v>
      </c>
      <c r="AD10" s="102" t="s">
        <v>33</v>
      </c>
      <c r="AE10" s="102" t="s">
        <v>33</v>
      </c>
      <c r="AF10" s="102" t="s">
        <v>33</v>
      </c>
      <c r="AG10" s="102" t="s">
        <v>33</v>
      </c>
      <c r="AH10" s="102" t="s">
        <v>33</v>
      </c>
      <c r="AJ10" s="102" t="s">
        <v>33</v>
      </c>
      <c r="AK10" s="26"/>
    </row>
    <row r="11" spans="1:37" ht="12.75" customHeight="1">
      <c r="A11" s="41">
        <v>2013</v>
      </c>
      <c r="B11" s="40">
        <v>3365.4680411944446</v>
      </c>
      <c r="C11" s="40">
        <v>1059.5968188015872</v>
      </c>
      <c r="D11" s="40">
        <v>1762.3585147182539</v>
      </c>
      <c r="E11" s="26"/>
      <c r="F11" s="40">
        <v>1446.809536857143</v>
      </c>
      <c r="G11" s="40">
        <v>1162.2783342896826</v>
      </c>
      <c r="H11" s="40">
        <v>1323.6786909841271</v>
      </c>
      <c r="I11" s="40">
        <v>0</v>
      </c>
      <c r="J11" s="40">
        <v>2254.6568125833337</v>
      </c>
      <c r="K11" s="26"/>
      <c r="L11" s="40">
        <v>6187.4233747142853</v>
      </c>
      <c r="M11" s="45"/>
      <c r="N11" s="80">
        <f t="shared" ref="N11:N18" si="0">B11/B10-1</f>
        <v>-7.4293796547609703E-2</v>
      </c>
      <c r="O11" s="80">
        <f t="shared" ref="O11:O18" si="1">C11/C10-1</f>
        <v>6.8557169344767299E-3</v>
      </c>
      <c r="P11" s="80">
        <f t="shared" ref="P11:P18" si="2">D11/D10-1</f>
        <v>7.4030741021056112E-3</v>
      </c>
      <c r="R11" s="80">
        <f t="shared" ref="R11:R18" si="3">F11/F10-1</f>
        <v>-9.2580042508982441E-2</v>
      </c>
      <c r="S11" s="80">
        <f t="shared" ref="S11:S18" si="4">G11/G10-1</f>
        <v>-0.13038112667273638</v>
      </c>
      <c r="T11" s="80">
        <f t="shared" ref="T11:T18" si="5">H11/H10-1</f>
        <v>-4.5527163212649824E-2</v>
      </c>
      <c r="U11" s="102" t="s">
        <v>33</v>
      </c>
      <c r="V11" s="80">
        <f t="shared" ref="V11:V18" si="6">J11/J10-1</f>
        <v>6.3726861050034111E-2</v>
      </c>
      <c r="X11" s="80">
        <f t="shared" ref="X11:X18" si="7">L11/L10-1</f>
        <v>-3.8825609706933828E-2</v>
      </c>
      <c r="Y11" s="103"/>
      <c r="Z11" s="102" t="s">
        <v>33</v>
      </c>
      <c r="AA11" s="102" t="s">
        <v>33</v>
      </c>
      <c r="AB11" s="102" t="s">
        <v>33</v>
      </c>
      <c r="AD11" s="102" t="s">
        <v>33</v>
      </c>
      <c r="AE11" s="102" t="s">
        <v>33</v>
      </c>
      <c r="AF11" s="102" t="s">
        <v>33</v>
      </c>
      <c r="AG11" s="102" t="s">
        <v>33</v>
      </c>
      <c r="AH11" s="102" t="s">
        <v>33</v>
      </c>
      <c r="AJ11" s="102" t="s">
        <v>33</v>
      </c>
      <c r="AK11" s="26"/>
    </row>
    <row r="12" spans="1:37">
      <c r="A12" s="41">
        <v>2014</v>
      </c>
      <c r="B12" s="40">
        <v>3363.4664877539681</v>
      </c>
      <c r="C12" s="40">
        <v>1097.9955472976192</v>
      </c>
      <c r="D12" s="40">
        <v>1953.1274456587303</v>
      </c>
      <c r="E12" s="26"/>
      <c r="F12" s="40">
        <v>1479.0718114761905</v>
      </c>
      <c r="G12" s="40">
        <v>1293.7130826349205</v>
      </c>
      <c r="H12" s="40">
        <v>1311.7890075873015</v>
      </c>
      <c r="I12" s="40">
        <v>0</v>
      </c>
      <c r="J12" s="40">
        <v>2330.0155790119047</v>
      </c>
      <c r="K12" s="26"/>
      <c r="L12" s="40">
        <v>6414.5894807103177</v>
      </c>
      <c r="M12" s="45"/>
      <c r="N12" s="80">
        <f t="shared" si="0"/>
        <v>-5.9473256497366567E-4</v>
      </c>
      <c r="O12" s="80">
        <f t="shared" si="1"/>
        <v>3.6238999414382134E-2</v>
      </c>
      <c r="P12" s="80">
        <f t="shared" si="2"/>
        <v>0.10824638082846283</v>
      </c>
      <c r="R12" s="80">
        <f t="shared" si="3"/>
        <v>2.2298909287762791E-2</v>
      </c>
      <c r="S12" s="80">
        <f t="shared" si="4"/>
        <v>0.1130837119368342</v>
      </c>
      <c r="T12" s="80">
        <f t="shared" si="5"/>
        <v>-8.9823032415713433E-3</v>
      </c>
      <c r="U12" s="102" t="s">
        <v>33</v>
      </c>
      <c r="V12" s="80">
        <f t="shared" si="6"/>
        <v>3.3423608421463857E-2</v>
      </c>
      <c r="X12" s="80">
        <f t="shared" si="7"/>
        <v>3.6714168764396593E-2</v>
      </c>
      <c r="Y12" s="103"/>
      <c r="Z12" s="102" t="s">
        <v>33</v>
      </c>
      <c r="AA12" s="102" t="s">
        <v>33</v>
      </c>
      <c r="AB12" s="102" t="s">
        <v>33</v>
      </c>
      <c r="AD12" s="102" t="s">
        <v>33</v>
      </c>
      <c r="AE12" s="102" t="s">
        <v>33</v>
      </c>
      <c r="AF12" s="102" t="s">
        <v>33</v>
      </c>
      <c r="AG12" s="102" t="s">
        <v>33</v>
      </c>
      <c r="AH12" s="102" t="s">
        <v>33</v>
      </c>
      <c r="AJ12" s="102" t="s">
        <v>33</v>
      </c>
      <c r="AK12" s="26"/>
    </row>
    <row r="13" spans="1:37" ht="12.75" customHeight="1">
      <c r="A13" s="41">
        <v>2015</v>
      </c>
      <c r="B13" s="40">
        <v>3663.9135102896826</v>
      </c>
      <c r="C13" s="40">
        <v>1354.9356425476192</v>
      </c>
      <c r="D13" s="40">
        <v>1893.0864750674602</v>
      </c>
      <c r="E13" s="26"/>
      <c r="F13" s="40">
        <v>1701.7306853492064</v>
      </c>
      <c r="G13" s="40">
        <v>1300.4305783492064</v>
      </c>
      <c r="H13" s="40">
        <v>1459.264330873016</v>
      </c>
      <c r="I13" s="40">
        <v>0</v>
      </c>
      <c r="J13" s="40">
        <v>2450.5100333333335</v>
      </c>
      <c r="K13" s="26"/>
      <c r="L13" s="40">
        <v>6911.9356279047615</v>
      </c>
      <c r="M13" s="45"/>
      <c r="N13" s="80">
        <f t="shared" si="0"/>
        <v>8.9326599099355031E-2</v>
      </c>
      <c r="O13" s="80">
        <f t="shared" si="1"/>
        <v>0.23400832169345276</v>
      </c>
      <c r="P13" s="80">
        <f t="shared" si="2"/>
        <v>-3.0740938449625888E-2</v>
      </c>
      <c r="R13" s="80">
        <f t="shared" si="3"/>
        <v>0.1505395966209313</v>
      </c>
      <c r="S13" s="80">
        <f t="shared" si="4"/>
        <v>5.1924153851827803E-3</v>
      </c>
      <c r="T13" s="80">
        <f t="shared" si="5"/>
        <v>0.1124230515980289</v>
      </c>
      <c r="U13" s="102" t="s">
        <v>33</v>
      </c>
      <c r="V13" s="80">
        <f t="shared" si="6"/>
        <v>5.1714012303955226E-2</v>
      </c>
      <c r="X13" s="80">
        <f t="shared" si="7"/>
        <v>7.7533589435464512E-2</v>
      </c>
      <c r="Y13" s="103"/>
      <c r="Z13" s="102" t="s">
        <v>33</v>
      </c>
      <c r="AA13" s="102" t="s">
        <v>33</v>
      </c>
      <c r="AB13" s="102" t="s">
        <v>33</v>
      </c>
      <c r="AD13" s="102" t="s">
        <v>33</v>
      </c>
      <c r="AE13" s="102" t="s">
        <v>33</v>
      </c>
      <c r="AF13" s="102" t="s">
        <v>33</v>
      </c>
      <c r="AG13" s="102" t="s">
        <v>33</v>
      </c>
      <c r="AH13" s="102" t="s">
        <v>33</v>
      </c>
      <c r="AJ13" s="102" t="s">
        <v>33</v>
      </c>
      <c r="AK13" s="26"/>
    </row>
    <row r="14" spans="1:37">
      <c r="A14" s="41">
        <v>2016</v>
      </c>
      <c r="B14" s="40">
        <v>3906.0011093492067</v>
      </c>
      <c r="C14" s="40">
        <v>1536.2645981825397</v>
      </c>
      <c r="D14" s="40">
        <v>1906.6833435992064</v>
      </c>
      <c r="E14" s="26"/>
      <c r="F14" s="40">
        <v>1814.3122570476191</v>
      </c>
      <c r="G14" s="40">
        <v>1276.3778042579365</v>
      </c>
      <c r="H14" s="40">
        <v>1516.7921983492065</v>
      </c>
      <c r="I14" s="40">
        <v>39.4699418055568</v>
      </c>
      <c r="J14" s="40">
        <v>2701.9968496706347</v>
      </c>
      <c r="K14" s="26"/>
      <c r="L14" s="40">
        <v>7348.9490511309532</v>
      </c>
      <c r="M14" s="45"/>
      <c r="N14" s="80">
        <f t="shared" si="0"/>
        <v>6.6073502657649774E-2</v>
      </c>
      <c r="O14" s="80">
        <f t="shared" si="1"/>
        <v>0.13382846383314306</v>
      </c>
      <c r="P14" s="80">
        <f t="shared" si="2"/>
        <v>7.1823811066324961E-3</v>
      </c>
      <c r="R14" s="80">
        <f t="shared" si="3"/>
        <v>6.6157102688261249E-2</v>
      </c>
      <c r="S14" s="80">
        <f t="shared" si="4"/>
        <v>-1.8496007777518475E-2</v>
      </c>
      <c r="T14" s="80">
        <f t="shared" si="5"/>
        <v>3.9422513289127048E-2</v>
      </c>
      <c r="U14" s="102" t="s">
        <v>33</v>
      </c>
      <c r="V14" s="80">
        <f t="shared" si="6"/>
        <v>0.10262631571241254</v>
      </c>
      <c r="X14" s="80">
        <f t="shared" si="7"/>
        <v>6.3225910476059299E-2</v>
      </c>
      <c r="Y14" s="103"/>
      <c r="Z14" s="102" t="s">
        <v>33</v>
      </c>
      <c r="AA14" s="102" t="s">
        <v>33</v>
      </c>
      <c r="AB14" s="102" t="s">
        <v>33</v>
      </c>
      <c r="AD14" s="102" t="s">
        <v>33</v>
      </c>
      <c r="AE14" s="102" t="s">
        <v>33</v>
      </c>
      <c r="AF14" s="102" t="s">
        <v>33</v>
      </c>
      <c r="AG14" s="102" t="s">
        <v>33</v>
      </c>
      <c r="AH14" s="102" t="s">
        <v>33</v>
      </c>
      <c r="AJ14" s="102" t="s">
        <v>33</v>
      </c>
      <c r="AK14" s="26"/>
    </row>
    <row r="15" spans="1:37" ht="12.75" customHeight="1">
      <c r="A15" s="41">
        <v>2017</v>
      </c>
      <c r="B15" s="40">
        <v>3420.1793460517924</v>
      </c>
      <c r="C15" s="40">
        <v>1186.8697724701194</v>
      </c>
      <c r="D15" s="40">
        <v>1920.2891009721116</v>
      </c>
      <c r="E15" s="26"/>
      <c r="F15" s="40">
        <v>1509.7947297171313</v>
      </c>
      <c r="G15" s="40">
        <v>1178.987054820717</v>
      </c>
      <c r="H15" s="40">
        <v>1242.8364631633465</v>
      </c>
      <c r="I15" s="40">
        <v>143.86028559362549</v>
      </c>
      <c r="J15" s="40">
        <v>2451.8596861992032</v>
      </c>
      <c r="K15" s="26"/>
      <c r="L15" s="40">
        <v>6527.3382194940232</v>
      </c>
      <c r="M15" s="45"/>
      <c r="N15" s="80">
        <f t="shared" si="0"/>
        <v>-0.12437829629248587</v>
      </c>
      <c r="O15" s="80">
        <f t="shared" si="1"/>
        <v>-0.22743141131141587</v>
      </c>
      <c r="P15" s="80">
        <f t="shared" si="2"/>
        <v>7.1358243195338567E-3</v>
      </c>
      <c r="R15" s="80">
        <f t="shared" si="3"/>
        <v>-0.16784185089837889</v>
      </c>
      <c r="S15" s="80">
        <f t="shared" si="4"/>
        <v>-7.6302446746040586E-2</v>
      </c>
      <c r="T15" s="80">
        <f t="shared" si="5"/>
        <v>-0.18061520588253188</v>
      </c>
      <c r="U15" s="80">
        <f>I15/I14-1</f>
        <v>2.6448061236657825</v>
      </c>
      <c r="V15" s="80">
        <f t="shared" si="6"/>
        <v>-9.2574927873036672E-2</v>
      </c>
      <c r="X15" s="80">
        <f t="shared" si="7"/>
        <v>-0.11179977244644113</v>
      </c>
      <c r="Y15" s="103"/>
      <c r="Z15" s="102" t="s">
        <v>33</v>
      </c>
      <c r="AA15" s="102" t="s">
        <v>33</v>
      </c>
      <c r="AB15" s="102" t="s">
        <v>33</v>
      </c>
      <c r="AD15" s="102" t="s">
        <v>33</v>
      </c>
      <c r="AE15" s="102" t="s">
        <v>33</v>
      </c>
      <c r="AF15" s="102" t="s">
        <v>33</v>
      </c>
      <c r="AG15" s="102" t="s">
        <v>33</v>
      </c>
      <c r="AH15" s="102" t="s">
        <v>33</v>
      </c>
      <c r="AJ15" s="102" t="s">
        <v>33</v>
      </c>
      <c r="AK15" s="26"/>
    </row>
    <row r="16" spans="1:37" ht="12.75" customHeight="1">
      <c r="A16" s="41">
        <v>2018</v>
      </c>
      <c r="B16" s="40">
        <v>3634.7479785059763</v>
      </c>
      <c r="C16" s="40">
        <v>1435.3710504900398</v>
      </c>
      <c r="D16" s="40">
        <v>2251.6837882709165</v>
      </c>
      <c r="E16" s="26"/>
      <c r="F16" s="40">
        <v>1708.0312048486057</v>
      </c>
      <c r="G16" s="40">
        <v>1428.3260710916336</v>
      </c>
      <c r="H16" s="40">
        <v>1345.7233637928289</v>
      </c>
      <c r="I16" s="40">
        <v>179.332815609562</v>
      </c>
      <c r="J16" s="40">
        <v>2660.3893619243026</v>
      </c>
      <c r="K16" s="26"/>
      <c r="L16" s="40">
        <v>7321.8028172669328</v>
      </c>
      <c r="M16" s="45"/>
      <c r="N16" s="80">
        <f t="shared" si="0"/>
        <v>6.2736076311869171E-2</v>
      </c>
      <c r="O16" s="80">
        <f t="shared" si="1"/>
        <v>0.20937535337405921</v>
      </c>
      <c r="P16" s="80">
        <f t="shared" si="2"/>
        <v>0.1725754143639322</v>
      </c>
      <c r="R16" s="80">
        <f t="shared" si="3"/>
        <v>0.13130028289912965</v>
      </c>
      <c r="S16" s="80">
        <f t="shared" si="4"/>
        <v>0.21148579643126975</v>
      </c>
      <c r="T16" s="80">
        <f t="shared" si="5"/>
        <v>8.2783941153133034E-2</v>
      </c>
      <c r="U16" s="80">
        <f t="shared" ref="U16:U20" si="8">I16/I15-1</f>
        <v>0.24657625187912391</v>
      </c>
      <c r="V16" s="80">
        <f t="shared" si="6"/>
        <v>8.5049595985794646E-2</v>
      </c>
      <c r="X16" s="80">
        <f t="shared" si="7"/>
        <v>0.12171341074378916</v>
      </c>
      <c r="Y16" s="103"/>
      <c r="Z16" s="102" t="s">
        <v>33</v>
      </c>
      <c r="AA16" s="102" t="s">
        <v>33</v>
      </c>
      <c r="AB16" s="102" t="s">
        <v>33</v>
      </c>
      <c r="AD16" s="102" t="s">
        <v>33</v>
      </c>
      <c r="AE16" s="102" t="s">
        <v>33</v>
      </c>
      <c r="AF16" s="102" t="s">
        <v>33</v>
      </c>
      <c r="AG16" s="102" t="s">
        <v>33</v>
      </c>
      <c r="AH16" s="102" t="s">
        <v>33</v>
      </c>
      <c r="AJ16" s="102" t="s">
        <v>33</v>
      </c>
      <c r="AK16" s="26"/>
    </row>
    <row r="17" spans="1:37" ht="12.75" customHeight="1">
      <c r="A17" s="41">
        <v>2019</v>
      </c>
      <c r="B17" s="40">
        <v>3558.6214440515873</v>
      </c>
      <c r="C17" s="40">
        <v>1324.3002435753967</v>
      </c>
      <c r="D17" s="40">
        <v>2147.1903704246033</v>
      </c>
      <c r="E17" s="26"/>
      <c r="F17" s="40">
        <v>1690.2011755198412</v>
      </c>
      <c r="G17" s="40">
        <v>1380.7935294007937</v>
      </c>
      <c r="H17" s="40">
        <v>1147.8300280476192</v>
      </c>
      <c r="I17" s="40">
        <v>191.55737655952382</v>
      </c>
      <c r="J17" s="40">
        <v>2619.7299485238095</v>
      </c>
      <c r="K17" s="26"/>
      <c r="L17" s="40">
        <v>7030.1120580515872</v>
      </c>
      <c r="M17" s="45"/>
      <c r="N17" s="80">
        <f t="shared" si="0"/>
        <v>-2.0944102563523526E-2</v>
      </c>
      <c r="O17" s="80">
        <f t="shared" si="1"/>
        <v>-7.7381250567038484E-2</v>
      </c>
      <c r="P17" s="80">
        <f t="shared" si="2"/>
        <v>-4.6406790505230888E-2</v>
      </c>
      <c r="R17" s="80">
        <f t="shared" si="3"/>
        <v>-1.0438936524198361E-2</v>
      </c>
      <c r="S17" s="80">
        <f t="shared" si="4"/>
        <v>-3.3278494772914113E-2</v>
      </c>
      <c r="T17" s="80">
        <f t="shared" si="5"/>
        <v>-0.14705350376578208</v>
      </c>
      <c r="U17" s="80">
        <f t="shared" si="8"/>
        <v>6.8166893540425821E-2</v>
      </c>
      <c r="V17" s="80">
        <f t="shared" si="6"/>
        <v>-1.5283256647471877E-2</v>
      </c>
      <c r="X17" s="80">
        <f t="shared" si="7"/>
        <v>-3.9838652650881823E-2</v>
      </c>
      <c r="Y17" s="103"/>
      <c r="Z17" s="102" t="s">
        <v>33</v>
      </c>
      <c r="AA17" s="102" t="s">
        <v>33</v>
      </c>
      <c r="AB17" s="102" t="s">
        <v>33</v>
      </c>
      <c r="AD17" s="102" t="s">
        <v>33</v>
      </c>
      <c r="AE17" s="102" t="s">
        <v>33</v>
      </c>
      <c r="AF17" s="102" t="s">
        <v>33</v>
      </c>
      <c r="AG17" s="102" t="s">
        <v>33</v>
      </c>
      <c r="AH17" s="102" t="s">
        <v>33</v>
      </c>
      <c r="AJ17" s="102" t="s">
        <v>33</v>
      </c>
      <c r="AK17" s="26"/>
    </row>
    <row r="18" spans="1:37" ht="12.75" customHeight="1">
      <c r="A18" s="41">
        <v>2020</v>
      </c>
      <c r="B18" s="40">
        <v>4922.4532316442692</v>
      </c>
      <c r="C18" s="40">
        <v>1988.4674787549407</v>
      </c>
      <c r="D18" s="40">
        <v>4012.9905115375495</v>
      </c>
      <c r="E18" s="26"/>
      <c r="F18" s="40">
        <v>2402.0524290750991</v>
      </c>
      <c r="G18" s="40">
        <v>2010.0029080197628</v>
      </c>
      <c r="H18" s="40">
        <v>1724.3163943280633</v>
      </c>
      <c r="I18" s="40">
        <v>255.69937193675889</v>
      </c>
      <c r="J18" s="40">
        <v>4531.8401185770754</v>
      </c>
      <c r="K18" s="26"/>
      <c r="L18" s="40">
        <v>10923.91122193676</v>
      </c>
      <c r="M18" s="45"/>
      <c r="N18" s="80">
        <f t="shared" si="0"/>
        <v>0.38324722340792805</v>
      </c>
      <c r="O18" s="80">
        <f t="shared" si="1"/>
        <v>0.5015231541348959</v>
      </c>
      <c r="P18" s="80">
        <f t="shared" si="2"/>
        <v>0.86894956628553954</v>
      </c>
      <c r="R18" s="80">
        <f t="shared" si="3"/>
        <v>0.42116362470066315</v>
      </c>
      <c r="S18" s="80">
        <f t="shared" si="4"/>
        <v>0.455686795470442</v>
      </c>
      <c r="T18" s="80">
        <f t="shared" si="5"/>
        <v>0.50224018556215011</v>
      </c>
      <c r="U18" s="80">
        <f t="shared" si="8"/>
        <v>0.33484482054025122</v>
      </c>
      <c r="V18" s="80">
        <f t="shared" si="6"/>
        <v>0.72988827383933974</v>
      </c>
      <c r="X18" s="80">
        <f t="shared" si="7"/>
        <v>0.55387440935960686</v>
      </c>
      <c r="Y18" s="103"/>
      <c r="Z18" s="102" t="s">
        <v>33</v>
      </c>
      <c r="AA18" s="102" t="s">
        <v>33</v>
      </c>
      <c r="AB18" s="102" t="s">
        <v>33</v>
      </c>
      <c r="AD18" s="102" t="s">
        <v>33</v>
      </c>
      <c r="AE18" s="102" t="s">
        <v>33</v>
      </c>
      <c r="AF18" s="102" t="s">
        <v>33</v>
      </c>
      <c r="AG18" s="102" t="s">
        <v>33</v>
      </c>
      <c r="AH18" s="102" t="s">
        <v>33</v>
      </c>
      <c r="AJ18" s="102" t="s">
        <v>33</v>
      </c>
      <c r="AK18" s="26"/>
    </row>
    <row r="19" spans="1:37" ht="12.75" customHeight="1">
      <c r="A19" s="41">
        <v>2021</v>
      </c>
      <c r="B19" s="40">
        <v>4417.1448705714283</v>
      </c>
      <c r="C19" s="40">
        <v>1861.883118706349</v>
      </c>
      <c r="D19" s="40">
        <v>5124.7966890992057</v>
      </c>
      <c r="E19" s="26"/>
      <c r="F19" s="40">
        <v>2258.063667515873</v>
      </c>
      <c r="G19" s="40">
        <v>1952.0443912896826</v>
      </c>
      <c r="H19" s="40">
        <v>1621.1494908531747</v>
      </c>
      <c r="I19" s="40">
        <v>595.94660411904761</v>
      </c>
      <c r="J19" s="40">
        <v>4976.620524599206</v>
      </c>
      <c r="K19" s="26"/>
      <c r="L19" s="40">
        <v>11403.824678376983</v>
      </c>
      <c r="M19" s="45"/>
      <c r="N19" s="80">
        <f t="shared" ref="N19:N20" si="9">B19/B18-1</f>
        <v>-0.10265376577362639</v>
      </c>
      <c r="O19" s="80">
        <f t="shared" ref="O19:O20" si="10">C19/C18-1</f>
        <v>-6.3659255884763621E-2</v>
      </c>
      <c r="P19" s="80">
        <f t="shared" ref="P19:P20" si="11">D19/D18-1</f>
        <v>0.27705178329357061</v>
      </c>
      <c r="R19" s="80">
        <f t="shared" ref="R19:R20" si="12">F19/F18-1</f>
        <v>-5.9944054432928606E-2</v>
      </c>
      <c r="S19" s="80">
        <f t="shared" ref="S19:S20" si="13">G19/G18-1</f>
        <v>-2.8835041232442959E-2</v>
      </c>
      <c r="T19" s="80">
        <f t="shared" ref="T19:T20" si="14">H19/H18-1</f>
        <v>-5.9830611026053027E-2</v>
      </c>
      <c r="U19" s="80">
        <f t="shared" si="8"/>
        <v>1.3306533747233478</v>
      </c>
      <c r="V19" s="80">
        <f t="shared" ref="V19:V20" si="15">J19/J18-1</f>
        <v>9.8145652623284674E-2</v>
      </c>
      <c r="X19" s="80">
        <f t="shared" ref="X19:X20" si="16">L19/L18-1</f>
        <v>4.3932383437581324E-2</v>
      </c>
      <c r="Y19" s="103"/>
      <c r="Z19" s="102" t="s">
        <v>33</v>
      </c>
      <c r="AA19" s="102" t="s">
        <v>33</v>
      </c>
      <c r="AB19" s="102" t="s">
        <v>33</v>
      </c>
      <c r="AD19" s="102" t="s">
        <v>33</v>
      </c>
      <c r="AE19" s="102" t="s">
        <v>33</v>
      </c>
      <c r="AF19" s="102" t="s">
        <v>33</v>
      </c>
      <c r="AG19" s="102" t="s">
        <v>33</v>
      </c>
      <c r="AH19" s="102" t="s">
        <v>33</v>
      </c>
      <c r="AJ19" s="102" t="s">
        <v>33</v>
      </c>
      <c r="AK19" s="26"/>
    </row>
    <row r="20" spans="1:37" ht="12.75" customHeight="1">
      <c r="A20" s="41">
        <v>2022</v>
      </c>
      <c r="B20" s="40">
        <v>4602.9907054063751</v>
      </c>
      <c r="C20" s="40">
        <v>2304.4415728645422</v>
      </c>
      <c r="D20" s="40">
        <v>4966.5402438565743</v>
      </c>
      <c r="E20" s="26"/>
      <c r="F20" s="40">
        <v>2355.282987191235</v>
      </c>
      <c r="G20" s="40">
        <v>2082.9924194820715</v>
      </c>
      <c r="H20" s="40">
        <v>1614.4122137569721</v>
      </c>
      <c r="I20" s="40">
        <v>840.38411518725093</v>
      </c>
      <c r="J20" s="40">
        <v>4980.9007865099602</v>
      </c>
      <c r="K20" s="26"/>
      <c r="L20" s="40">
        <v>11873.972522127491</v>
      </c>
      <c r="M20" s="45"/>
      <c r="N20" s="80">
        <f t="shared" si="9"/>
        <v>4.2073746793571898E-2</v>
      </c>
      <c r="O20" s="80">
        <f t="shared" si="10"/>
        <v>0.23769400437213606</v>
      </c>
      <c r="P20" s="80">
        <f t="shared" si="11"/>
        <v>-3.0880531432447622E-2</v>
      </c>
      <c r="R20" s="80">
        <f t="shared" si="12"/>
        <v>4.3054286322366631E-2</v>
      </c>
      <c r="S20" s="80">
        <f t="shared" si="13"/>
        <v>6.7082505283536875E-2</v>
      </c>
      <c r="T20" s="80">
        <f t="shared" si="14"/>
        <v>-4.1558641779895211E-3</v>
      </c>
      <c r="U20" s="80">
        <f t="shared" si="8"/>
        <v>0.41016679913721599</v>
      </c>
      <c r="V20" s="80">
        <f t="shared" si="15"/>
        <v>8.6007399792631389E-4</v>
      </c>
      <c r="X20" s="80">
        <f t="shared" si="16"/>
        <v>4.122720727564011E-2</v>
      </c>
      <c r="Y20" s="103"/>
      <c r="Z20" s="102" t="s">
        <v>33</v>
      </c>
      <c r="AA20" s="102" t="s">
        <v>33</v>
      </c>
      <c r="AB20" s="102" t="s">
        <v>33</v>
      </c>
      <c r="AD20" s="102" t="s">
        <v>33</v>
      </c>
      <c r="AE20" s="102" t="s">
        <v>33</v>
      </c>
      <c r="AF20" s="102" t="s">
        <v>33</v>
      </c>
      <c r="AG20" s="102" t="s">
        <v>33</v>
      </c>
      <c r="AH20" s="102" t="s">
        <v>33</v>
      </c>
      <c r="AJ20" s="102" t="s">
        <v>33</v>
      </c>
      <c r="AK20" s="26"/>
    </row>
    <row r="21" spans="1:37" ht="12.75" customHeight="1">
      <c r="A21" s="41"/>
      <c r="B21" s="40"/>
      <c r="C21" s="40"/>
      <c r="D21" s="40"/>
      <c r="E21" s="26"/>
      <c r="F21" s="40"/>
      <c r="G21" s="40"/>
      <c r="H21" s="40"/>
      <c r="I21" s="40"/>
      <c r="J21" s="40"/>
      <c r="K21" s="26"/>
      <c r="L21" s="40"/>
      <c r="M21" s="45"/>
      <c r="N21" s="80"/>
      <c r="O21" s="80"/>
      <c r="P21" s="80"/>
      <c r="R21" s="80"/>
      <c r="S21" s="80"/>
      <c r="T21" s="80"/>
      <c r="U21" s="80"/>
      <c r="V21" s="80"/>
      <c r="X21" s="80"/>
      <c r="Y21" s="103"/>
      <c r="Z21" s="102"/>
      <c r="AA21" s="102"/>
      <c r="AB21" s="102"/>
      <c r="AD21" s="102"/>
      <c r="AE21" s="102"/>
      <c r="AF21" s="102"/>
      <c r="AG21" s="102"/>
      <c r="AH21" s="102"/>
      <c r="AJ21" s="102"/>
      <c r="AK21" s="26"/>
    </row>
    <row r="22" spans="1:37" ht="12.75" customHeight="1">
      <c r="A22" s="86" t="s">
        <v>70</v>
      </c>
      <c r="B22" s="104">
        <v>4736.9057478862278</v>
      </c>
      <c r="C22" s="104">
        <v>2386.8253143053894</v>
      </c>
      <c r="D22" s="104">
        <v>5073.7497344431131</v>
      </c>
      <c r="E22" s="104"/>
      <c r="F22" s="104">
        <v>2404.9331908742515</v>
      </c>
      <c r="G22" s="104">
        <v>2143.3502129700601</v>
      </c>
      <c r="H22" s="104">
        <v>1683.4081304550898</v>
      </c>
      <c r="I22" s="104">
        <v>890.89148705389221</v>
      </c>
      <c r="J22" s="104">
        <v>5074.8977752814371</v>
      </c>
      <c r="K22" s="104"/>
      <c r="L22" s="104">
        <v>12197.480796634731</v>
      </c>
      <c r="M22" s="105"/>
      <c r="N22" s="88"/>
      <c r="O22" s="88"/>
      <c r="P22" s="88"/>
      <c r="Q22" s="106"/>
      <c r="R22" s="88"/>
      <c r="S22" s="88"/>
      <c r="T22" s="88"/>
      <c r="U22" s="88"/>
      <c r="V22" s="88"/>
      <c r="W22" s="106"/>
      <c r="X22" s="88"/>
      <c r="Y22" s="107"/>
      <c r="Z22" s="108"/>
      <c r="AA22" s="108"/>
      <c r="AB22" s="108"/>
      <c r="AC22" s="106"/>
      <c r="AD22" s="108"/>
      <c r="AE22" s="108"/>
      <c r="AF22" s="108"/>
      <c r="AG22" s="108"/>
      <c r="AH22" s="108"/>
      <c r="AI22" s="106"/>
      <c r="AJ22" s="108"/>
      <c r="AK22" s="26"/>
    </row>
    <row r="23" spans="1:37" ht="12.75" customHeight="1">
      <c r="A23" s="86" t="s">
        <v>75</v>
      </c>
      <c r="B23" s="104">
        <v>4114.2065607784434</v>
      </c>
      <c r="C23" s="104">
        <v>1877.0857585628744</v>
      </c>
      <c r="D23" s="104">
        <v>5077.3224976167667</v>
      </c>
      <c r="E23" s="104"/>
      <c r="F23" s="104">
        <v>2167.2474494071857</v>
      </c>
      <c r="G23" s="104">
        <v>1842.935654976048</v>
      </c>
      <c r="H23" s="104">
        <v>1413.6118730598803</v>
      </c>
      <c r="I23" s="104">
        <v>754.15743213772453</v>
      </c>
      <c r="J23" s="104">
        <v>4890.6624073772455</v>
      </c>
      <c r="K23" s="104"/>
      <c r="L23" s="104">
        <v>11068.614816958085</v>
      </c>
      <c r="M23" s="105"/>
      <c r="N23" s="88">
        <f>B23/B22-1</f>
        <v>-0.13145695106677058</v>
      </c>
      <c r="O23" s="88">
        <f t="shared" ref="O23:P23" si="17">C23/C22-1</f>
        <v>-0.21356383003288981</v>
      </c>
      <c r="P23" s="88">
        <f t="shared" si="17"/>
        <v>7.0416622037927645E-4</v>
      </c>
      <c r="Q23" s="106"/>
      <c r="R23" s="88">
        <f>F23/F22-1</f>
        <v>-9.8832575627874841E-2</v>
      </c>
      <c r="S23" s="88">
        <f t="shared" ref="S23" si="18">G23/G22-1</f>
        <v>-0.14016120938898025</v>
      </c>
      <c r="T23" s="88">
        <f t="shared" ref="T23" si="19">H23/H22-1</f>
        <v>-0.16026788306070094</v>
      </c>
      <c r="U23" s="88">
        <f>I23/I22-1</f>
        <v>-0.15348003309397018</v>
      </c>
      <c r="V23" s="88">
        <f t="shared" ref="V23" si="20">J23/J22-1</f>
        <v>-3.6303266797127698E-2</v>
      </c>
      <c r="W23" s="106"/>
      <c r="X23" s="88">
        <f>L23/L22-1</f>
        <v>-9.2549108992087792E-2</v>
      </c>
      <c r="Y23" s="107"/>
      <c r="Z23" s="108" t="s">
        <v>33</v>
      </c>
      <c r="AA23" s="108" t="s">
        <v>33</v>
      </c>
      <c r="AB23" s="108" t="s">
        <v>33</v>
      </c>
      <c r="AC23" s="106"/>
      <c r="AD23" s="108" t="s">
        <v>33</v>
      </c>
      <c r="AE23" s="108" t="s">
        <v>33</v>
      </c>
      <c r="AF23" s="108" t="s">
        <v>33</v>
      </c>
      <c r="AG23" s="108" t="s">
        <v>33</v>
      </c>
      <c r="AH23" s="108" t="s">
        <v>33</v>
      </c>
      <c r="AI23" s="106"/>
      <c r="AJ23" s="108" t="s">
        <v>33</v>
      </c>
      <c r="AK23" s="26"/>
    </row>
    <row r="24" spans="1:37" ht="12.75" customHeight="1">
      <c r="A24" s="54"/>
      <c r="B24" s="40"/>
      <c r="C24" s="40"/>
      <c r="D24" s="40"/>
      <c r="E24" s="26"/>
      <c r="F24" s="40"/>
      <c r="G24" s="40"/>
      <c r="H24" s="40"/>
      <c r="I24" s="40"/>
      <c r="J24" s="40"/>
      <c r="K24" s="26"/>
      <c r="L24" s="40"/>
      <c r="M24" s="45"/>
      <c r="N24" s="75"/>
      <c r="O24" s="75"/>
      <c r="P24" s="75"/>
      <c r="R24" s="98"/>
      <c r="S24" s="98"/>
      <c r="T24" s="98"/>
      <c r="U24" s="98"/>
      <c r="V24" s="98"/>
      <c r="X24" s="98"/>
      <c r="Y24" s="103"/>
      <c r="Z24" s="75"/>
      <c r="AA24" s="75"/>
      <c r="AB24" s="75"/>
      <c r="AD24" s="98"/>
      <c r="AE24" s="98"/>
      <c r="AF24" s="98"/>
      <c r="AG24" s="98"/>
      <c r="AH24" s="98"/>
      <c r="AJ24" s="98"/>
      <c r="AK24" s="26"/>
    </row>
    <row r="25" spans="1:37" ht="12.75" customHeight="1">
      <c r="A25" s="41" t="s">
        <v>44</v>
      </c>
      <c r="B25" s="40">
        <v>4349.0546650158731</v>
      </c>
      <c r="C25" s="40">
        <v>1616.4069755079365</v>
      </c>
      <c r="D25" s="40">
        <v>4593.4008444444444</v>
      </c>
      <c r="E25" s="26"/>
      <c r="F25" s="40">
        <v>2146.5626316507937</v>
      </c>
      <c r="G25" s="40">
        <v>1811.9805735714285</v>
      </c>
      <c r="H25" s="40">
        <v>1506.9312391111112</v>
      </c>
      <c r="I25" s="40">
        <v>517.73728800000004</v>
      </c>
      <c r="J25" s="40">
        <v>4575.6507526349214</v>
      </c>
      <c r="K25" s="26"/>
      <c r="L25" s="40">
        <v>10558.862484968253</v>
      </c>
      <c r="M25" s="45"/>
      <c r="N25" s="102" t="s">
        <v>33</v>
      </c>
      <c r="O25" s="102" t="s">
        <v>33</v>
      </c>
      <c r="P25" s="102" t="s">
        <v>33</v>
      </c>
      <c r="R25" s="102" t="s">
        <v>33</v>
      </c>
      <c r="S25" s="102" t="s">
        <v>33</v>
      </c>
      <c r="T25" s="102" t="s">
        <v>33</v>
      </c>
      <c r="U25" s="102" t="s">
        <v>33</v>
      </c>
      <c r="V25" s="102" t="s">
        <v>33</v>
      </c>
      <c r="X25" s="102" t="s">
        <v>33</v>
      </c>
      <c r="Y25" s="103"/>
      <c r="Z25" s="102" t="s">
        <v>33</v>
      </c>
      <c r="AA25" s="102" t="s">
        <v>33</v>
      </c>
      <c r="AB25" s="102" t="s">
        <v>33</v>
      </c>
      <c r="AD25" s="102" t="s">
        <v>33</v>
      </c>
      <c r="AE25" s="102" t="s">
        <v>33</v>
      </c>
      <c r="AF25" s="102" t="s">
        <v>33</v>
      </c>
      <c r="AG25" s="102" t="s">
        <v>33</v>
      </c>
      <c r="AH25" s="102" t="s">
        <v>33</v>
      </c>
      <c r="AJ25" s="102" t="s">
        <v>33</v>
      </c>
      <c r="AK25" s="26"/>
    </row>
    <row r="26" spans="1:37" ht="12.75" customHeight="1">
      <c r="A26" s="41" t="s">
        <v>45</v>
      </c>
      <c r="B26" s="40">
        <v>3910.711553640625</v>
      </c>
      <c r="C26" s="40">
        <v>1601.2682971874999</v>
      </c>
      <c r="D26" s="40">
        <v>4251.0537254531246</v>
      </c>
      <c r="E26" s="26"/>
      <c r="F26" s="40">
        <v>1970.9982240625</v>
      </c>
      <c r="G26" s="40">
        <v>1664.1242176406249</v>
      </c>
      <c r="H26" s="40">
        <v>1366.2099468906249</v>
      </c>
      <c r="I26" s="40">
        <v>595.27409142187503</v>
      </c>
      <c r="J26" s="40">
        <v>4166.4270962656246</v>
      </c>
      <c r="K26" s="26"/>
      <c r="L26" s="40">
        <v>9763.0335762812501</v>
      </c>
      <c r="M26" s="45"/>
      <c r="N26" s="102" t="s">
        <v>33</v>
      </c>
      <c r="O26" s="102" t="s">
        <v>33</v>
      </c>
      <c r="P26" s="102" t="s">
        <v>33</v>
      </c>
      <c r="R26" s="102" t="s">
        <v>33</v>
      </c>
      <c r="S26" s="102" t="s">
        <v>33</v>
      </c>
      <c r="T26" s="102" t="s">
        <v>33</v>
      </c>
      <c r="U26" s="102" t="s">
        <v>33</v>
      </c>
      <c r="V26" s="102" t="s">
        <v>33</v>
      </c>
      <c r="X26" s="102" t="s">
        <v>33</v>
      </c>
      <c r="Y26" s="103"/>
      <c r="Z26" s="80">
        <f t="shared" ref="Z26:AB31" si="21">B26/B25-1</f>
        <v>-0.10079043496539919</v>
      </c>
      <c r="AA26" s="80">
        <f t="shared" si="21"/>
        <v>-9.3656353565780837E-3</v>
      </c>
      <c r="AB26" s="80">
        <f t="shared" si="21"/>
        <v>-7.4530207701201667E-2</v>
      </c>
      <c r="AC26" s="80"/>
      <c r="AD26" s="80">
        <f t="shared" ref="AD26:AH31" si="22">F26/F25-1</f>
        <v>-8.178862568444023E-2</v>
      </c>
      <c r="AE26" s="80">
        <f t="shared" si="22"/>
        <v>-8.1599305250484866E-2</v>
      </c>
      <c r="AF26" s="80">
        <f t="shared" si="22"/>
        <v>-9.3382689646471895E-2</v>
      </c>
      <c r="AG26" s="80">
        <f t="shared" si="22"/>
        <v>0.14976090233214001</v>
      </c>
      <c r="AH26" s="80">
        <f t="shared" si="22"/>
        <v>-8.9435072406617189E-2</v>
      </c>
      <c r="AI26" s="80"/>
      <c r="AJ26" s="80">
        <f t="shared" ref="AJ26:AJ31" si="23">L26/L25-1</f>
        <v>-7.5370704923940046E-2</v>
      </c>
      <c r="AK26" s="26"/>
    </row>
    <row r="27" spans="1:37" ht="12.75" customHeight="1">
      <c r="A27" s="41" t="s">
        <v>46</v>
      </c>
      <c r="B27" s="40">
        <v>4082.3897650312501</v>
      </c>
      <c r="C27" s="40">
        <v>1807.952848578125</v>
      </c>
      <c r="D27" s="40">
        <v>4891.7445985468748</v>
      </c>
      <c r="E27" s="26"/>
      <c r="F27" s="40">
        <v>2098.8524927499998</v>
      </c>
      <c r="G27" s="40">
        <v>1853.61264575</v>
      </c>
      <c r="H27" s="40">
        <v>1436.0577757343749</v>
      </c>
      <c r="I27" s="40">
        <v>774.73212376562503</v>
      </c>
      <c r="J27" s="40">
        <v>4618.8321741562504</v>
      </c>
      <c r="K27" s="26"/>
      <c r="L27" s="40">
        <v>10782.08721215625</v>
      </c>
      <c r="M27" s="45"/>
      <c r="N27" s="102" t="s">
        <v>33</v>
      </c>
      <c r="O27" s="102" t="s">
        <v>33</v>
      </c>
      <c r="P27" s="102" t="s">
        <v>33</v>
      </c>
      <c r="R27" s="102" t="s">
        <v>33</v>
      </c>
      <c r="S27" s="102" t="s">
        <v>33</v>
      </c>
      <c r="T27" s="102" t="s">
        <v>33</v>
      </c>
      <c r="U27" s="102" t="s">
        <v>33</v>
      </c>
      <c r="V27" s="102" t="s">
        <v>33</v>
      </c>
      <c r="X27" s="102" t="s">
        <v>33</v>
      </c>
      <c r="Y27" s="103"/>
      <c r="Z27" s="80">
        <f t="shared" si="21"/>
        <v>4.3899481983222133E-2</v>
      </c>
      <c r="AA27" s="80">
        <f t="shared" si="21"/>
        <v>0.12907552828820124</v>
      </c>
      <c r="AB27" s="80">
        <f t="shared" si="21"/>
        <v>0.15071342647532848</v>
      </c>
      <c r="AC27" s="80"/>
      <c r="AD27" s="80">
        <f t="shared" si="22"/>
        <v>6.4867774677125123E-2</v>
      </c>
      <c r="AE27" s="80">
        <f t="shared" si="22"/>
        <v>0.11386675712106964</v>
      </c>
      <c r="AF27" s="80">
        <f t="shared" si="22"/>
        <v>5.1125252749562922E-2</v>
      </c>
      <c r="AG27" s="80">
        <f t="shared" si="22"/>
        <v>0.30147126328830387</v>
      </c>
      <c r="AH27" s="80">
        <f t="shared" si="22"/>
        <v>0.10858346190579393</v>
      </c>
      <c r="AI27" s="80"/>
      <c r="AJ27" s="80">
        <f t="shared" si="23"/>
        <v>0.10437879045614817</v>
      </c>
      <c r="AK27" s="26"/>
    </row>
    <row r="28" spans="1:37" ht="12.75" customHeight="1">
      <c r="A28" s="41" t="s">
        <v>71</v>
      </c>
      <c r="B28" s="40">
        <v>5028.6638129193543</v>
      </c>
      <c r="C28" s="40">
        <v>2678.5731504838709</v>
      </c>
      <c r="D28" s="40">
        <v>5173.0924932419357</v>
      </c>
      <c r="E28" s="26"/>
      <c r="F28" s="40">
        <v>2562.2469861290319</v>
      </c>
      <c r="G28" s="40">
        <v>2293.6055460322582</v>
      </c>
      <c r="H28" s="40">
        <v>1841.8852094032259</v>
      </c>
      <c r="I28" s="40">
        <v>993.84173150000004</v>
      </c>
      <c r="J28" s="40">
        <v>5188.7499835806457</v>
      </c>
      <c r="K28" s="26"/>
      <c r="L28" s="40">
        <v>12880.329456645162</v>
      </c>
      <c r="M28" s="45"/>
      <c r="N28" s="102" t="s">
        <v>33</v>
      </c>
      <c r="O28" s="102" t="s">
        <v>33</v>
      </c>
      <c r="P28" s="102" t="s">
        <v>33</v>
      </c>
      <c r="R28" s="102" t="s">
        <v>33</v>
      </c>
      <c r="S28" s="102" t="s">
        <v>33</v>
      </c>
      <c r="T28" s="102" t="s">
        <v>33</v>
      </c>
      <c r="U28" s="102" t="s">
        <v>33</v>
      </c>
      <c r="V28" s="102" t="s">
        <v>33</v>
      </c>
      <c r="X28" s="102" t="s">
        <v>33</v>
      </c>
      <c r="Y28" s="103"/>
      <c r="Z28" s="80">
        <f t="shared" si="21"/>
        <v>0.23179414567262913</v>
      </c>
      <c r="AA28" s="80">
        <f t="shared" si="21"/>
        <v>0.48155033611106091</v>
      </c>
      <c r="AB28" s="80">
        <f t="shared" si="21"/>
        <v>5.7514837299281085E-2</v>
      </c>
      <c r="AC28" s="80"/>
      <c r="AD28" s="80">
        <f t="shared" si="22"/>
        <v>0.22078468829025444</v>
      </c>
      <c r="AE28" s="80">
        <f t="shared" si="22"/>
        <v>0.2373704674982029</v>
      </c>
      <c r="AF28" s="80">
        <f t="shared" si="22"/>
        <v>0.28259826347259454</v>
      </c>
      <c r="AG28" s="80">
        <f t="shared" si="22"/>
        <v>0.28281983025227042</v>
      </c>
      <c r="AH28" s="80">
        <f t="shared" si="22"/>
        <v>0.12339002326459414</v>
      </c>
      <c r="AI28" s="80"/>
      <c r="AJ28" s="80">
        <f t="shared" si="23"/>
        <v>0.1946044585990041</v>
      </c>
      <c r="AK28" s="26"/>
    </row>
    <row r="29" spans="1:37" ht="12.75" customHeight="1">
      <c r="A29" s="41" t="s">
        <v>72</v>
      </c>
      <c r="B29" s="40">
        <v>4924.9230020483874</v>
      </c>
      <c r="C29" s="40">
        <v>2467.6871318870967</v>
      </c>
      <c r="D29" s="40">
        <v>5192.3043605967741</v>
      </c>
      <c r="E29" s="26"/>
      <c r="F29" s="40">
        <v>2528.3725418064519</v>
      </c>
      <c r="G29" s="40">
        <v>2242.4866061290322</v>
      </c>
      <c r="H29" s="40">
        <v>1705.9912877419356</v>
      </c>
      <c r="I29" s="40">
        <v>923.73870038709674</v>
      </c>
      <c r="J29" s="40">
        <v>5184.3253584677423</v>
      </c>
      <c r="K29" s="26"/>
      <c r="L29" s="40">
        <v>12584.914494532259</v>
      </c>
      <c r="M29" s="45"/>
      <c r="N29" s="80">
        <f t="shared" ref="N29:P31" si="24">B29/B25-1</f>
        <v>0.13241230138237703</v>
      </c>
      <c r="O29" s="80">
        <f t="shared" si="24"/>
        <v>0.52664964286710991</v>
      </c>
      <c r="P29" s="80">
        <f t="shared" si="24"/>
        <v>0.13038346454711913</v>
      </c>
      <c r="Q29" s="80"/>
      <c r="R29" s="80">
        <f t="shared" ref="R29:V31" si="25">F29/F25-1</f>
        <v>0.17787037961339647</v>
      </c>
      <c r="S29" s="80">
        <f t="shared" si="25"/>
        <v>0.23758865786793337</v>
      </c>
      <c r="T29" s="80">
        <f t="shared" si="25"/>
        <v>0.13209630503661418</v>
      </c>
      <c r="U29" s="80">
        <f t="shared" si="25"/>
        <v>0.78418422199309834</v>
      </c>
      <c r="V29" s="80">
        <f t="shared" si="25"/>
        <v>0.13302470812098388</v>
      </c>
      <c r="W29" s="80"/>
      <c r="X29" s="80">
        <f t="shared" ref="X29:X33" si="26">L29/L25-1</f>
        <v>0.19188165509763211</v>
      </c>
      <c r="Y29" s="103"/>
      <c r="Z29" s="80">
        <f t="shared" si="21"/>
        <v>-2.0629895878989113E-2</v>
      </c>
      <c r="AA29" s="80">
        <f t="shared" si="21"/>
        <v>-7.8730729664291066E-2</v>
      </c>
      <c r="AB29" s="80">
        <f t="shared" si="21"/>
        <v>3.7138070467397366E-3</v>
      </c>
      <c r="AC29" s="80"/>
      <c r="AD29" s="80">
        <f t="shared" si="22"/>
        <v>-1.3220600709440866E-2</v>
      </c>
      <c r="AE29" s="80">
        <f t="shared" si="22"/>
        <v>-2.228758994398905E-2</v>
      </c>
      <c r="AF29" s="80">
        <f t="shared" si="22"/>
        <v>-7.3779799613744701E-2</v>
      </c>
      <c r="AG29" s="80">
        <f t="shared" si="22"/>
        <v>-7.0537419481366714E-2</v>
      </c>
      <c r="AH29" s="80">
        <f t="shared" si="22"/>
        <v>-8.5273430535381944E-4</v>
      </c>
      <c r="AI29" s="80"/>
      <c r="AJ29" s="80">
        <f t="shared" si="23"/>
        <v>-2.2935357601469919E-2</v>
      </c>
      <c r="AK29" s="26"/>
    </row>
    <row r="30" spans="1:37" ht="12.75" customHeight="1">
      <c r="A30" s="41" t="s">
        <v>73</v>
      </c>
      <c r="B30" s="40">
        <v>4176.8572251718751</v>
      </c>
      <c r="C30" s="40">
        <v>1977.7372396875001</v>
      </c>
      <c r="D30" s="40">
        <v>4744.6303116250001</v>
      </c>
      <c r="E30" s="26"/>
      <c r="F30" s="40">
        <v>2109.3044406250001</v>
      </c>
      <c r="G30" s="40">
        <v>1873.748569734375</v>
      </c>
      <c r="H30" s="40">
        <v>1451.4153891406249</v>
      </c>
      <c r="I30" s="40">
        <v>712.93638651562503</v>
      </c>
      <c r="J30" s="40">
        <v>4751.8199904687499</v>
      </c>
      <c r="K30" s="26"/>
      <c r="L30" s="40">
        <v>10899.224776484374</v>
      </c>
      <c r="M30" s="45"/>
      <c r="N30" s="80">
        <f t="shared" si="24"/>
        <v>6.8055561725969049E-2</v>
      </c>
      <c r="O30" s="80">
        <f t="shared" si="24"/>
        <v>0.2351067233150359</v>
      </c>
      <c r="P30" s="80">
        <f t="shared" si="24"/>
        <v>0.11610688032865646</v>
      </c>
      <c r="Q30" s="80"/>
      <c r="R30" s="80">
        <f t="shared" si="25"/>
        <v>7.0170644942252558E-2</v>
      </c>
      <c r="S30" s="80">
        <f t="shared" si="25"/>
        <v>0.1259667697108291</v>
      </c>
      <c r="T30" s="80">
        <f t="shared" si="25"/>
        <v>6.2366287439145296E-2</v>
      </c>
      <c r="U30" s="80">
        <f t="shared" si="25"/>
        <v>0.19766070250546464</v>
      </c>
      <c r="V30" s="80">
        <f t="shared" si="25"/>
        <v>0.14050237305911684</v>
      </c>
      <c r="W30" s="80"/>
      <c r="X30" s="80">
        <f t="shared" si="26"/>
        <v>0.11637686087277599</v>
      </c>
      <c r="Y30" s="103"/>
      <c r="Z30" s="80">
        <f t="shared" si="21"/>
        <v>-0.15189390302454975</v>
      </c>
      <c r="AA30" s="80">
        <f t="shared" si="21"/>
        <v>-0.19854619569415222</v>
      </c>
      <c r="AB30" s="80">
        <f t="shared" si="21"/>
        <v>-8.6218761051272574E-2</v>
      </c>
      <c r="AC30" s="80"/>
      <c r="AD30" s="80">
        <f t="shared" si="22"/>
        <v>-0.16574618425575816</v>
      </c>
      <c r="AE30" s="80">
        <f t="shared" si="22"/>
        <v>-0.16443265943566587</v>
      </c>
      <c r="AF30" s="80">
        <f t="shared" si="22"/>
        <v>-0.14922461822080546</v>
      </c>
      <c r="AG30" s="80">
        <f t="shared" si="22"/>
        <v>-0.22820556698894834</v>
      </c>
      <c r="AH30" s="80">
        <f t="shared" si="22"/>
        <v>-8.3425583483599519E-2</v>
      </c>
      <c r="AI30" s="80"/>
      <c r="AJ30" s="80">
        <f t="shared" si="23"/>
        <v>-0.13394526588005529</v>
      </c>
      <c r="AK30" s="26"/>
    </row>
    <row r="31" spans="1:37" ht="12.75" customHeight="1">
      <c r="A31" s="41" t="s">
        <v>74</v>
      </c>
      <c r="B31" s="40">
        <v>4300.1495574285718</v>
      </c>
      <c r="C31" s="40">
        <v>2107.4843482857145</v>
      </c>
      <c r="D31" s="40">
        <v>4766.5183543809526</v>
      </c>
      <c r="E31" s="26"/>
      <c r="F31" s="40">
        <v>2231.1449976666663</v>
      </c>
      <c r="G31" s="40">
        <v>1931.3250062380953</v>
      </c>
      <c r="H31" s="40">
        <v>1466.0085384920635</v>
      </c>
      <c r="I31" s="40">
        <v>736.80154600000003</v>
      </c>
      <c r="J31" s="40">
        <v>4808.8721716984128</v>
      </c>
      <c r="K31" s="26"/>
      <c r="L31" s="40">
        <v>11174.152260095239</v>
      </c>
      <c r="M31" s="45"/>
      <c r="N31" s="80">
        <f t="shared" si="24"/>
        <v>5.3341254738241473E-2</v>
      </c>
      <c r="O31" s="80">
        <f t="shared" si="24"/>
        <v>0.16567439794857353</v>
      </c>
      <c r="P31" s="80">
        <f t="shared" si="24"/>
        <v>-2.5599505788409638E-2</v>
      </c>
      <c r="Q31" s="80"/>
      <c r="R31" s="80">
        <f t="shared" si="25"/>
        <v>6.3030873000194276E-2</v>
      </c>
      <c r="S31" s="80">
        <f t="shared" si="25"/>
        <v>4.1924811349488778E-2</v>
      </c>
      <c r="T31" s="80">
        <f t="shared" si="25"/>
        <v>2.085623800363634E-2</v>
      </c>
      <c r="U31" s="80">
        <f t="shared" si="25"/>
        <v>-4.8959603716006384E-2</v>
      </c>
      <c r="V31" s="80">
        <f t="shared" si="25"/>
        <v>4.1144598975795921E-2</v>
      </c>
      <c r="W31" s="80"/>
      <c r="X31" s="80">
        <f t="shared" si="26"/>
        <v>3.6362630001448792E-2</v>
      </c>
      <c r="Y31" s="103"/>
      <c r="Z31" s="80">
        <f t="shared" si="21"/>
        <v>2.9517966645753235E-2</v>
      </c>
      <c r="AA31" s="80">
        <f t="shared" si="21"/>
        <v>6.5603815306989777E-2</v>
      </c>
      <c r="AB31" s="80">
        <f t="shared" si="21"/>
        <v>4.6132240698129046E-3</v>
      </c>
      <c r="AC31" s="80"/>
      <c r="AD31" s="80">
        <f t="shared" si="22"/>
        <v>5.7763381470701258E-2</v>
      </c>
      <c r="AE31" s="80">
        <f t="shared" si="22"/>
        <v>3.0727941535871217E-2</v>
      </c>
      <c r="AF31" s="80">
        <f t="shared" si="22"/>
        <v>1.0054426500244684E-2</v>
      </c>
      <c r="AG31" s="80">
        <f t="shared" si="22"/>
        <v>3.3474458501147053E-2</v>
      </c>
      <c r="AH31" s="80">
        <f t="shared" si="22"/>
        <v>1.2006385204847536E-2</v>
      </c>
      <c r="AI31" s="80"/>
      <c r="AJ31" s="80">
        <f t="shared" si="23"/>
        <v>2.5224498920697114E-2</v>
      </c>
      <c r="AK31" s="26"/>
    </row>
    <row r="32" spans="1:37" ht="12.75" customHeight="1">
      <c r="A32" s="41" t="s">
        <v>76</v>
      </c>
      <c r="B32" s="40">
        <v>4377.1850600161297</v>
      </c>
      <c r="C32" s="40">
        <v>2106.2353560322581</v>
      </c>
      <c r="D32" s="40">
        <v>5300.6051083064522</v>
      </c>
      <c r="E32" s="26"/>
      <c r="F32" s="40">
        <v>2328.9243199354837</v>
      </c>
      <c r="G32" s="40">
        <v>1964.5707982096774</v>
      </c>
      <c r="H32" s="40">
        <v>1501.151578419355</v>
      </c>
      <c r="I32" s="40">
        <v>792.50008964516132</v>
      </c>
      <c r="J32" s="40">
        <v>5196.8787381451621</v>
      </c>
      <c r="K32" s="26"/>
      <c r="L32" s="40">
        <v>11784.02552435484</v>
      </c>
      <c r="M32" s="45"/>
      <c r="N32" s="80">
        <f t="shared" ref="N32:N33" si="27">B32/B28-1</f>
        <v>-0.12955305368187131</v>
      </c>
      <c r="O32" s="80">
        <f t="shared" ref="O32:O33" si="28">C32/C28-1</f>
        <v>-0.21367263923638702</v>
      </c>
      <c r="P32" s="80">
        <f t="shared" ref="P32:P33" si="29">D32/D28-1</f>
        <v>2.4649204558220728E-2</v>
      </c>
      <c r="Q32" s="80"/>
      <c r="R32" s="80">
        <f t="shared" ref="R32:R33" si="30">F32/F28-1</f>
        <v>-9.106173895672931E-2</v>
      </c>
      <c r="S32" s="80">
        <f t="shared" ref="S32:S33" si="31">G32/G28-1</f>
        <v>-0.1434574259692486</v>
      </c>
      <c r="T32" s="80">
        <f t="shared" ref="T32:T33" si="32">H32/H28-1</f>
        <v>-0.1849917840940094</v>
      </c>
      <c r="U32" s="80">
        <f t="shared" ref="U32:U33" si="33">I32/I28-1</f>
        <v>-0.20258924079486462</v>
      </c>
      <c r="V32" s="80">
        <f t="shared" ref="V32:V33" si="34">J32/J28-1</f>
        <v>1.5666113399641635E-3</v>
      </c>
      <c r="W32" s="80"/>
      <c r="X32" s="80">
        <f t="shared" si="26"/>
        <v>-8.5114587789112961E-2</v>
      </c>
      <c r="Y32" s="103"/>
      <c r="Z32" s="80">
        <f t="shared" ref="Z32:Z33" si="35">B32/B31-1</f>
        <v>1.7914610075474569E-2</v>
      </c>
      <c r="AA32" s="80">
        <f t="shared" ref="AA32:AA33" si="36">C32/C31-1</f>
        <v>-5.926460400393907E-4</v>
      </c>
      <c r="AB32" s="80">
        <f t="shared" ref="AB32:AB33" si="37">D32/D31-1</f>
        <v>0.11204965851744086</v>
      </c>
      <c r="AC32" s="80"/>
      <c r="AD32" s="80">
        <f t="shared" ref="AD32:AD33" si="38">F32/F31-1</f>
        <v>4.3824727828570165E-2</v>
      </c>
      <c r="AE32" s="80">
        <f t="shared" ref="AE32:AE33" si="39">G32/G31-1</f>
        <v>1.721398100485394E-2</v>
      </c>
      <c r="AF32" s="80">
        <f t="shared" ref="AF32:AF33" si="40">H32/H31-1</f>
        <v>2.3971920356916643E-2</v>
      </c>
      <c r="AG32" s="80">
        <f t="shared" ref="AG32:AG33" si="41">I32/I31-1</f>
        <v>7.5595041768765858E-2</v>
      </c>
      <c r="AH32" s="80">
        <f t="shared" ref="AH32:AH33" si="42">J32/J31-1</f>
        <v>8.0685564638269813E-2</v>
      </c>
      <c r="AI32" s="80"/>
      <c r="AJ32" s="80">
        <f t="shared" ref="AJ32:AJ33" si="43">L32/L31-1</f>
        <v>5.4578929127139242E-2</v>
      </c>
      <c r="AK32" s="26"/>
    </row>
    <row r="33" spans="1:37" ht="12.75" customHeight="1">
      <c r="A33" s="41" t="s">
        <v>77</v>
      </c>
      <c r="B33" s="40">
        <v>4044.355003080645</v>
      </c>
      <c r="C33" s="40">
        <v>1782.4839239032258</v>
      </c>
      <c r="D33" s="40">
        <v>4928.6683218225808</v>
      </c>
      <c r="E33" s="26"/>
      <c r="F33" s="40">
        <v>2123.8602305483869</v>
      </c>
      <c r="G33" s="40">
        <v>1834.3365046774195</v>
      </c>
      <c r="H33" s="40">
        <v>1368.4409123709677</v>
      </c>
      <c r="I33" s="40">
        <v>742.28140767741934</v>
      </c>
      <c r="J33" s="40">
        <v>4686.5881935322577</v>
      </c>
      <c r="K33" s="26"/>
      <c r="L33" s="40">
        <v>10755.507248806451</v>
      </c>
      <c r="M33" s="45"/>
      <c r="N33" s="80">
        <f t="shared" si="27"/>
        <v>-0.17879832813660113</v>
      </c>
      <c r="O33" s="80">
        <f t="shared" si="28"/>
        <v>-0.27767021156360305</v>
      </c>
      <c r="P33" s="80">
        <f t="shared" si="29"/>
        <v>-5.0774380788396689E-2</v>
      </c>
      <c r="Q33" s="80"/>
      <c r="R33" s="80">
        <f t="shared" si="30"/>
        <v>-0.15998920434765207</v>
      </c>
      <c r="S33" s="80">
        <f t="shared" si="31"/>
        <v>-0.1820078212891354</v>
      </c>
      <c r="T33" s="80">
        <f t="shared" si="32"/>
        <v>-0.19786172285659931</v>
      </c>
      <c r="U33" s="80">
        <f t="shared" si="33"/>
        <v>-0.19643790244323089</v>
      </c>
      <c r="V33" s="80">
        <f t="shared" si="34"/>
        <v>-9.6008087941956144E-2</v>
      </c>
      <c r="W33" s="80"/>
      <c r="X33" s="80">
        <f t="shared" si="26"/>
        <v>-0.14536509139737319</v>
      </c>
      <c r="Y33" s="103"/>
      <c r="Z33" s="80">
        <f t="shared" si="35"/>
        <v>-7.6037465259524151E-2</v>
      </c>
      <c r="AA33" s="80">
        <f t="shared" si="36"/>
        <v>-0.15371094745029712</v>
      </c>
      <c r="AB33" s="80">
        <f t="shared" si="37"/>
        <v>-7.0168740904886118E-2</v>
      </c>
      <c r="AC33" s="80"/>
      <c r="AD33" s="80">
        <f t="shared" si="38"/>
        <v>-8.805098887574736E-2</v>
      </c>
      <c r="AE33" s="80">
        <f t="shared" si="39"/>
        <v>-6.6291473766657338E-2</v>
      </c>
      <c r="AF33" s="80">
        <f t="shared" si="40"/>
        <v>-8.8405906476230478E-2</v>
      </c>
      <c r="AG33" s="80">
        <f t="shared" si="41"/>
        <v>-6.3367414873387817E-2</v>
      </c>
      <c r="AH33" s="80">
        <f t="shared" si="42"/>
        <v>-9.8191735910127087E-2</v>
      </c>
      <c r="AI33" s="80"/>
      <c r="AJ33" s="80">
        <f t="shared" si="43"/>
        <v>-8.7280723673135441E-2</v>
      </c>
      <c r="AK33" s="26"/>
    </row>
    <row r="34" spans="1:37" ht="12.75" customHeight="1">
      <c r="A34" s="41"/>
      <c r="B34" s="40"/>
      <c r="C34" s="40"/>
      <c r="D34" s="40"/>
      <c r="E34" s="26"/>
      <c r="K34" s="26"/>
      <c r="N34" s="75"/>
      <c r="O34" s="75"/>
      <c r="P34" s="75"/>
      <c r="R34" s="98"/>
      <c r="S34" s="98"/>
      <c r="T34" s="98"/>
      <c r="U34" s="98"/>
      <c r="V34" s="98"/>
      <c r="X34" s="98"/>
      <c r="Y34" s="103"/>
      <c r="Z34" s="75"/>
      <c r="AA34" s="75"/>
      <c r="AB34" s="75"/>
      <c r="AD34" s="98"/>
      <c r="AE34" s="98"/>
      <c r="AF34" s="98"/>
      <c r="AG34" s="98"/>
      <c r="AH34" s="98"/>
      <c r="AJ34" s="98"/>
      <c r="AK34" s="26"/>
    </row>
    <row r="35" spans="1:37" ht="12.75" customHeight="1">
      <c r="A35" s="59">
        <v>44804</v>
      </c>
      <c r="B35" s="40">
        <v>4010.9766730869565</v>
      </c>
      <c r="C35" s="40">
        <v>1769.6430655652175</v>
      </c>
      <c r="D35" s="40">
        <v>4798.5990602173906</v>
      </c>
      <c r="E35" s="26"/>
      <c r="F35" s="40">
        <v>1942.2505843913043</v>
      </c>
      <c r="G35" s="40">
        <v>1777.8779866521741</v>
      </c>
      <c r="H35" s="40">
        <v>1409.4573786086958</v>
      </c>
      <c r="I35" s="40">
        <v>675.9856393913044</v>
      </c>
      <c r="J35" s="40">
        <v>4773.6472098260874</v>
      </c>
      <c r="K35" s="26"/>
      <c r="L35" s="40">
        <v>10579.218798869566</v>
      </c>
      <c r="M35" s="45"/>
      <c r="N35" s="102" t="s">
        <v>33</v>
      </c>
      <c r="O35" s="102" t="s">
        <v>33</v>
      </c>
      <c r="P35" s="102" t="s">
        <v>33</v>
      </c>
      <c r="R35" s="102" t="s">
        <v>33</v>
      </c>
      <c r="S35" s="102" t="s">
        <v>33</v>
      </c>
      <c r="T35" s="102" t="s">
        <v>33</v>
      </c>
      <c r="U35" s="102" t="s">
        <v>33</v>
      </c>
      <c r="V35" s="102" t="s">
        <v>33</v>
      </c>
      <c r="X35" s="102" t="s">
        <v>33</v>
      </c>
      <c r="Y35" s="103"/>
      <c r="Z35" s="102" t="s">
        <v>33</v>
      </c>
      <c r="AA35" s="102" t="s">
        <v>33</v>
      </c>
      <c r="AB35" s="102" t="s">
        <v>33</v>
      </c>
      <c r="AD35" s="102" t="s">
        <v>33</v>
      </c>
      <c r="AE35" s="102" t="s">
        <v>33</v>
      </c>
      <c r="AF35" s="102" t="s">
        <v>33</v>
      </c>
      <c r="AG35" s="102" t="s">
        <v>33</v>
      </c>
      <c r="AH35" s="102" t="s">
        <v>33</v>
      </c>
      <c r="AJ35" s="102" t="s">
        <v>33</v>
      </c>
      <c r="AK35" s="26"/>
    </row>
    <row r="36" spans="1:37" ht="12.75" customHeight="1">
      <c r="A36" s="59">
        <v>44834</v>
      </c>
      <c r="B36" s="40">
        <v>4446.5707162857143</v>
      </c>
      <c r="C36" s="40">
        <v>2240.1663503809523</v>
      </c>
      <c r="D36" s="40">
        <v>4714.0352014285718</v>
      </c>
      <c r="E36" s="26"/>
      <c r="F36" s="40">
        <v>2332.8596217142858</v>
      </c>
      <c r="G36" s="40">
        <v>2058.0064919523811</v>
      </c>
      <c r="H36" s="40">
        <v>1510.9414258095237</v>
      </c>
      <c r="I36" s="40">
        <v>749.47796076190468</v>
      </c>
      <c r="J36" s="40">
        <v>4749.4867678571427</v>
      </c>
      <c r="K36" s="26"/>
      <c r="L36" s="40">
        <v>11400.772268095239</v>
      </c>
      <c r="M36" s="45"/>
      <c r="N36" s="102" t="s">
        <v>33</v>
      </c>
      <c r="O36" s="102" t="s">
        <v>33</v>
      </c>
      <c r="P36" s="102" t="s">
        <v>33</v>
      </c>
      <c r="R36" s="102" t="s">
        <v>33</v>
      </c>
      <c r="S36" s="102" t="s">
        <v>33</v>
      </c>
      <c r="T36" s="102" t="s">
        <v>33</v>
      </c>
      <c r="U36" s="102" t="s">
        <v>33</v>
      </c>
      <c r="V36" s="102" t="s">
        <v>33</v>
      </c>
      <c r="X36" s="102" t="s">
        <v>33</v>
      </c>
      <c r="Y36" s="103"/>
      <c r="Z36" s="80">
        <f t="shared" ref="Z36:Z38" si="44">B36/B35-1</f>
        <v>0.10860049277312611</v>
      </c>
      <c r="AA36" s="80">
        <f t="shared" ref="AA36:AA38" si="45">C36/C35-1</f>
        <v>0.26588598230426275</v>
      </c>
      <c r="AB36" s="80">
        <f t="shared" ref="AB36:AB38" si="46">D36/D35-1</f>
        <v>-1.762261396037279E-2</v>
      </c>
      <c r="AD36" s="80">
        <f t="shared" ref="AD36:AD38" si="47">F36/F35-1</f>
        <v>0.20111155607935993</v>
      </c>
      <c r="AE36" s="80">
        <f t="shared" ref="AE36:AE38" si="48">G36/G35-1</f>
        <v>0.15756340277754477</v>
      </c>
      <c r="AF36" s="80">
        <f t="shared" ref="AF36:AF38" si="49">H36/H35-1</f>
        <v>7.2002210738011163E-2</v>
      </c>
      <c r="AG36" s="80">
        <f t="shared" ref="AG36:AG38" si="50">I36/I35-1</f>
        <v>0.1087187612990963</v>
      </c>
      <c r="AH36" s="80">
        <f t="shared" ref="AH36:AH38" si="51">J36/J35-1</f>
        <v>-5.0612122988923369E-3</v>
      </c>
      <c r="AJ36" s="80">
        <f t="shared" ref="AJ36:AJ38" si="52">L36/L35-1</f>
        <v>7.7657290660578804E-2</v>
      </c>
      <c r="AK36" s="26"/>
    </row>
    <row r="37" spans="1:37" ht="12.75" customHeight="1">
      <c r="A37" s="59">
        <v>44865</v>
      </c>
      <c r="B37" s="40">
        <v>4527.3330781428576</v>
      </c>
      <c r="C37" s="40">
        <v>2271.5901136666666</v>
      </c>
      <c r="D37" s="40">
        <v>4689.8240148571422</v>
      </c>
      <c r="E37" s="26"/>
      <c r="F37" s="40">
        <v>2327.0707448571429</v>
      </c>
      <c r="G37" s="40">
        <v>1994.4900909999999</v>
      </c>
      <c r="H37" s="40">
        <v>1544.7764120952381</v>
      </c>
      <c r="I37" s="40">
        <v>786.83491742857143</v>
      </c>
      <c r="J37" s="40">
        <v>4835.5750412857142</v>
      </c>
      <c r="K37" s="26"/>
      <c r="L37" s="40">
        <v>11488.747206666667</v>
      </c>
      <c r="M37" s="45"/>
      <c r="N37" s="102" t="s">
        <v>33</v>
      </c>
      <c r="O37" s="102" t="s">
        <v>33</v>
      </c>
      <c r="P37" s="102" t="s">
        <v>33</v>
      </c>
      <c r="R37" s="102" t="s">
        <v>33</v>
      </c>
      <c r="S37" s="102" t="s">
        <v>33</v>
      </c>
      <c r="T37" s="102" t="s">
        <v>33</v>
      </c>
      <c r="U37" s="102" t="s">
        <v>33</v>
      </c>
      <c r="V37" s="102" t="s">
        <v>33</v>
      </c>
      <c r="X37" s="102" t="s">
        <v>33</v>
      </c>
      <c r="Y37" s="103"/>
      <c r="Z37" s="80">
        <f t="shared" si="44"/>
        <v>1.8162842111415944E-2</v>
      </c>
      <c r="AA37" s="80">
        <f t="shared" si="45"/>
        <v>1.4027424026064272E-2</v>
      </c>
      <c r="AB37" s="80">
        <f t="shared" si="46"/>
        <v>-5.1359791636881313E-3</v>
      </c>
      <c r="AD37" s="80">
        <f t="shared" si="47"/>
        <v>-2.481451006850155E-3</v>
      </c>
      <c r="AE37" s="80">
        <f t="shared" si="48"/>
        <v>-3.0863071229733974E-2</v>
      </c>
      <c r="AF37" s="80">
        <f t="shared" si="49"/>
        <v>2.239331433221281E-2</v>
      </c>
      <c r="AG37" s="80">
        <f t="shared" si="50"/>
        <v>4.9843969566083501E-2</v>
      </c>
      <c r="AH37" s="80">
        <f t="shared" si="51"/>
        <v>1.8125805510436743E-2</v>
      </c>
      <c r="AJ37" s="80">
        <f t="shared" si="52"/>
        <v>7.7165771320266696E-3</v>
      </c>
      <c r="AK37" s="26"/>
    </row>
    <row r="38" spans="1:37" ht="12.75" customHeight="1">
      <c r="A38" s="59">
        <v>44895</v>
      </c>
      <c r="B38" s="40">
        <v>4359.9749967619045</v>
      </c>
      <c r="C38" s="40">
        <v>2043.6102381904761</v>
      </c>
      <c r="D38" s="40">
        <v>4837.8699921428579</v>
      </c>
      <c r="E38" s="26"/>
      <c r="F38" s="40">
        <v>2217.8729773809523</v>
      </c>
      <c r="G38" s="40">
        <v>1916.5336578095239</v>
      </c>
      <c r="H38" s="40">
        <v>1508.4145276666668</v>
      </c>
      <c r="I38" s="40">
        <v>749.74225999999999</v>
      </c>
      <c r="J38" s="40">
        <v>4848.8918042380956</v>
      </c>
      <c r="K38" s="26"/>
      <c r="L38" s="40">
        <v>11241.455227095239</v>
      </c>
      <c r="M38" s="45"/>
      <c r="N38" s="102" t="s">
        <v>33</v>
      </c>
      <c r="O38" s="102" t="s">
        <v>33</v>
      </c>
      <c r="P38" s="102" t="s">
        <v>33</v>
      </c>
      <c r="R38" s="102" t="s">
        <v>33</v>
      </c>
      <c r="S38" s="102" t="s">
        <v>33</v>
      </c>
      <c r="T38" s="102" t="s">
        <v>33</v>
      </c>
      <c r="U38" s="102" t="s">
        <v>33</v>
      </c>
      <c r="V38" s="102" t="s">
        <v>33</v>
      </c>
      <c r="X38" s="102" t="s">
        <v>33</v>
      </c>
      <c r="Y38" s="103"/>
      <c r="Z38" s="80">
        <f t="shared" si="44"/>
        <v>-3.6966151703952899E-2</v>
      </c>
      <c r="AA38" s="80">
        <f t="shared" si="45"/>
        <v>-0.10036136101516957</v>
      </c>
      <c r="AB38" s="80">
        <f t="shared" si="46"/>
        <v>3.1567490979770962E-2</v>
      </c>
      <c r="AD38" s="80">
        <f t="shared" si="47"/>
        <v>-4.6924988300213522E-2</v>
      </c>
      <c r="AE38" s="80">
        <f t="shared" si="48"/>
        <v>-3.9085896461581338E-2</v>
      </c>
      <c r="AF38" s="80">
        <f t="shared" si="49"/>
        <v>-2.3538606716069888E-2</v>
      </c>
      <c r="AG38" s="80">
        <f t="shared" si="50"/>
        <v>-4.7141600616547041E-2</v>
      </c>
      <c r="AH38" s="80">
        <f t="shared" si="51"/>
        <v>2.7539150646374022E-3</v>
      </c>
      <c r="AJ38" s="80">
        <f t="shared" si="52"/>
        <v>-2.1524712409715985E-2</v>
      </c>
      <c r="AK38" s="26"/>
    </row>
    <row r="39" spans="1:37" ht="12.75" customHeight="1">
      <c r="A39" s="59">
        <v>44926</v>
      </c>
      <c r="B39" s="40">
        <v>4013.1405973809524</v>
      </c>
      <c r="C39" s="40">
        <v>2007.2526929999999</v>
      </c>
      <c r="D39" s="40">
        <v>4771.8610561428577</v>
      </c>
      <c r="E39" s="26"/>
      <c r="F39" s="40">
        <v>2148.4912707619046</v>
      </c>
      <c r="G39" s="40">
        <v>1882.9512699047618</v>
      </c>
      <c r="H39" s="40">
        <v>1344.8346757142856</v>
      </c>
      <c r="I39" s="40">
        <v>673.82746057142856</v>
      </c>
      <c r="J39" s="40">
        <v>4742.1496695714286</v>
      </c>
      <c r="K39" s="26"/>
      <c r="L39" s="40">
        <v>10792.25434652381</v>
      </c>
      <c r="M39" s="45"/>
      <c r="N39" s="102" t="s">
        <v>33</v>
      </c>
      <c r="O39" s="102" t="s">
        <v>33</v>
      </c>
      <c r="P39" s="102" t="s">
        <v>33</v>
      </c>
      <c r="R39" s="102" t="s">
        <v>33</v>
      </c>
      <c r="S39" s="102" t="s">
        <v>33</v>
      </c>
      <c r="T39" s="102" t="s">
        <v>33</v>
      </c>
      <c r="U39" s="102" t="s">
        <v>33</v>
      </c>
      <c r="V39" s="102" t="s">
        <v>33</v>
      </c>
      <c r="X39" s="102" t="s">
        <v>33</v>
      </c>
      <c r="Y39" s="103"/>
      <c r="Z39" s="80">
        <f t="shared" ref="Z39:Z40" si="53">B39/B38-1</f>
        <v>-7.9549630362224844E-2</v>
      </c>
      <c r="AA39" s="80">
        <f t="shared" ref="AA39:AA40" si="54">C39/C38-1</f>
        <v>-1.7790841184407657E-2</v>
      </c>
      <c r="AB39" s="80">
        <f t="shared" ref="AB39:AB40" si="55">D39/D38-1</f>
        <v>-1.3644214521515652E-2</v>
      </c>
      <c r="AD39" s="80">
        <f t="shared" ref="AD39:AD40" si="56">F39/F38-1</f>
        <v>-3.1282993808319559E-2</v>
      </c>
      <c r="AE39" s="80">
        <f t="shared" ref="AE39:AE40" si="57">G39/G38-1</f>
        <v>-1.7522461850810744E-2</v>
      </c>
      <c r="AF39" s="80">
        <f t="shared" ref="AF39:AF40" si="58">H39/H38-1</f>
        <v>-0.10844489293365478</v>
      </c>
      <c r="AG39" s="80">
        <f t="shared" ref="AG39:AG40" si="59">I39/I38-1</f>
        <v>-0.10125452902784404</v>
      </c>
      <c r="AH39" s="80">
        <f t="shared" ref="AH39:AH40" si="60">J39/J38-1</f>
        <v>-2.2013717561891299E-2</v>
      </c>
      <c r="AJ39" s="80">
        <f t="shared" ref="AJ39:AJ40" si="61">L39/L38-1</f>
        <v>-3.9959317677013995E-2</v>
      </c>
      <c r="AK39" s="26"/>
    </row>
    <row r="40" spans="1:37" ht="12.75" customHeight="1">
      <c r="A40" s="59">
        <v>44957</v>
      </c>
      <c r="B40" s="40">
        <v>3977.7235415500004</v>
      </c>
      <c r="C40" s="40">
        <v>1979.1001222499999</v>
      </c>
      <c r="D40" s="40">
        <v>5370.6602412000002</v>
      </c>
      <c r="E40" s="26"/>
      <c r="F40" s="40">
        <v>2107.93995485</v>
      </c>
      <c r="G40" s="40">
        <v>1817.8876426500001</v>
      </c>
      <c r="H40" s="40">
        <v>1424.7426627499999</v>
      </c>
      <c r="I40" s="40">
        <v>712.80299029999992</v>
      </c>
      <c r="J40" s="40">
        <v>5264.1106544499999</v>
      </c>
      <c r="K40" s="26"/>
      <c r="L40" s="40">
        <v>11327.483905000001</v>
      </c>
      <c r="M40" s="45"/>
      <c r="N40" s="102" t="s">
        <v>33</v>
      </c>
      <c r="O40" s="102" t="s">
        <v>33</v>
      </c>
      <c r="P40" s="102" t="s">
        <v>33</v>
      </c>
      <c r="R40" s="102" t="s">
        <v>33</v>
      </c>
      <c r="S40" s="102" t="s">
        <v>33</v>
      </c>
      <c r="T40" s="102" t="s">
        <v>33</v>
      </c>
      <c r="U40" s="102" t="s">
        <v>33</v>
      </c>
      <c r="V40" s="102" t="s">
        <v>33</v>
      </c>
      <c r="X40" s="102" t="s">
        <v>33</v>
      </c>
      <c r="Y40" s="103"/>
      <c r="Z40" s="80">
        <f t="shared" si="53"/>
        <v>-8.8252716224459515E-3</v>
      </c>
      <c r="AA40" s="80">
        <f t="shared" si="54"/>
        <v>-1.402542432658227E-2</v>
      </c>
      <c r="AB40" s="80">
        <f t="shared" si="55"/>
        <v>0.12548546112555048</v>
      </c>
      <c r="AD40" s="80">
        <f t="shared" si="56"/>
        <v>-1.8874321931745208E-2</v>
      </c>
      <c r="AE40" s="80">
        <f t="shared" si="57"/>
        <v>-3.455406854902443E-2</v>
      </c>
      <c r="AF40" s="80">
        <f t="shared" si="58"/>
        <v>5.9418446355328003E-2</v>
      </c>
      <c r="AG40" s="80">
        <f t="shared" si="59"/>
        <v>5.7842002603335274E-2</v>
      </c>
      <c r="AH40" s="80">
        <f t="shared" si="60"/>
        <v>0.11006843335793404</v>
      </c>
      <c r="AJ40" s="80">
        <f t="shared" si="61"/>
        <v>4.9593860679218338E-2</v>
      </c>
      <c r="AK40" s="26"/>
    </row>
    <row r="41" spans="1:37" ht="12.75" customHeight="1">
      <c r="A41" s="42">
        <v>44985</v>
      </c>
      <c r="B41" s="40">
        <v>4186.1566558421055</v>
      </c>
      <c r="C41" s="40">
        <v>1945.6924946842105</v>
      </c>
      <c r="D41" s="40">
        <v>5273.0792046315792</v>
      </c>
      <c r="E41" s="26"/>
      <c r="F41" s="40">
        <v>2216.7215244210524</v>
      </c>
      <c r="G41" s="40">
        <v>1876.225555631579</v>
      </c>
      <c r="H41" s="40">
        <v>1426.8073861578948</v>
      </c>
      <c r="I41" s="40">
        <v>776.96120705263161</v>
      </c>
      <c r="J41" s="40">
        <v>5108.2126818947372</v>
      </c>
      <c r="K41" s="40"/>
      <c r="L41" s="40">
        <v>11404.928355157896</v>
      </c>
      <c r="M41" s="45"/>
      <c r="N41" s="102" t="s">
        <v>33</v>
      </c>
      <c r="O41" s="102" t="s">
        <v>33</v>
      </c>
      <c r="P41" s="102" t="s">
        <v>33</v>
      </c>
      <c r="R41" s="102" t="s">
        <v>33</v>
      </c>
      <c r="S41" s="102" t="s">
        <v>33</v>
      </c>
      <c r="T41" s="102" t="s">
        <v>33</v>
      </c>
      <c r="U41" s="102" t="s">
        <v>33</v>
      </c>
      <c r="V41" s="102" t="s">
        <v>33</v>
      </c>
      <c r="X41" s="102" t="s">
        <v>33</v>
      </c>
      <c r="Y41" s="103"/>
      <c r="Z41" s="80">
        <f t="shared" ref="Z41:Z43" si="62">B41/B40-1</f>
        <v>5.2400100739752542E-2</v>
      </c>
      <c r="AA41" s="80">
        <f t="shared" ref="AA41:AA43" si="63">C41/C40-1</f>
        <v>-1.6880210955577568E-2</v>
      </c>
      <c r="AB41" s="80">
        <f t="shared" ref="AB41:AB43" si="64">D41/D40-1</f>
        <v>-1.8169281277532034E-2</v>
      </c>
      <c r="AD41" s="80">
        <f t="shared" ref="AD41:AD43" si="65">F41/F40-1</f>
        <v>5.1605630094332167E-2</v>
      </c>
      <c r="AE41" s="80">
        <f t="shared" ref="AE41:AE43" si="66">G41/G40-1</f>
        <v>3.2091044359890963E-2</v>
      </c>
      <c r="AF41" s="80">
        <f t="shared" ref="AF41:AF43" si="67">H41/H40-1</f>
        <v>1.4491904130320421E-3</v>
      </c>
      <c r="AG41" s="80">
        <f t="shared" ref="AG41:AG43" si="68">I41/I40-1</f>
        <v>9.0008343996465623E-2</v>
      </c>
      <c r="AH41" s="80">
        <f t="shared" ref="AH41:AH43" si="69">J41/J40-1</f>
        <v>-2.9615253703581423E-2</v>
      </c>
      <c r="AJ41" s="80">
        <f t="shared" ref="AJ41:AJ43" si="70">L41/L40-1</f>
        <v>6.8368625201673527E-3</v>
      </c>
      <c r="AK41" s="26"/>
    </row>
    <row r="42" spans="1:37" ht="12.75" customHeight="1">
      <c r="A42" s="59">
        <v>45016</v>
      </c>
      <c r="B42" s="40">
        <v>4882.3489751739125</v>
      </c>
      <c r="C42" s="40">
        <v>2349.4100969565216</v>
      </c>
      <c r="D42" s="40">
        <v>5262.426391434783</v>
      </c>
      <c r="E42" s="26"/>
      <c r="F42" s="40">
        <v>2613.7739032608697</v>
      </c>
      <c r="G42" s="40">
        <v>2165.102220826087</v>
      </c>
      <c r="H42" s="40">
        <v>1629.0088813043478</v>
      </c>
      <c r="I42" s="40">
        <v>874.63838339130439</v>
      </c>
      <c r="J42" s="40">
        <v>5211.6620747826091</v>
      </c>
      <c r="K42" s="40"/>
      <c r="L42" s="40">
        <v>12494.185463565216</v>
      </c>
      <c r="N42" s="102" t="s">
        <v>33</v>
      </c>
      <c r="O42" s="102" t="s">
        <v>33</v>
      </c>
      <c r="P42" s="102" t="s">
        <v>33</v>
      </c>
      <c r="R42" s="102" t="s">
        <v>33</v>
      </c>
      <c r="S42" s="102" t="s">
        <v>33</v>
      </c>
      <c r="T42" s="102" t="s">
        <v>33</v>
      </c>
      <c r="U42" s="102" t="s">
        <v>33</v>
      </c>
      <c r="V42" s="102" t="s">
        <v>33</v>
      </c>
      <c r="X42" s="102" t="s">
        <v>33</v>
      </c>
      <c r="Y42" s="103"/>
      <c r="Z42" s="80">
        <f t="shared" si="62"/>
        <v>0.16630823367783365</v>
      </c>
      <c r="AA42" s="80">
        <f t="shared" si="63"/>
        <v>0.20749301514771745</v>
      </c>
      <c r="AB42" s="80">
        <f t="shared" si="64"/>
        <v>-2.0202262821008565E-3</v>
      </c>
      <c r="AD42" s="80">
        <f t="shared" si="65"/>
        <v>0.1791169411518736</v>
      </c>
      <c r="AE42" s="80">
        <f t="shared" si="66"/>
        <v>0.15396691742494983</v>
      </c>
      <c r="AF42" s="80">
        <f t="shared" si="67"/>
        <v>0.14171604177837982</v>
      </c>
      <c r="AG42" s="80">
        <f t="shared" si="68"/>
        <v>0.1257169282739441</v>
      </c>
      <c r="AH42" s="80">
        <f t="shared" si="69"/>
        <v>2.0251582956702707E-2</v>
      </c>
      <c r="AJ42" s="80">
        <f t="shared" si="70"/>
        <v>9.5507580099326361E-2</v>
      </c>
      <c r="AK42" s="26"/>
    </row>
    <row r="43" spans="1:37" ht="12.75" customHeight="1">
      <c r="A43" s="59">
        <v>45046</v>
      </c>
      <c r="B43" s="40">
        <v>3726.4646992105263</v>
      </c>
      <c r="C43" s="40">
        <v>1763.1052220526317</v>
      </c>
      <c r="D43" s="40">
        <v>4834.3578132631583</v>
      </c>
      <c r="E43" s="26"/>
      <c r="F43" s="40">
        <v>1990.7945289473685</v>
      </c>
      <c r="G43" s="40">
        <v>1672.2568554210527</v>
      </c>
      <c r="H43" s="40">
        <v>1354.3994955789474</v>
      </c>
      <c r="I43" s="40">
        <v>680.3570572631578</v>
      </c>
      <c r="J43" s="40">
        <v>4626.1197973157896</v>
      </c>
      <c r="K43" s="26"/>
      <c r="L43" s="40">
        <v>10323.927734526316</v>
      </c>
      <c r="N43" s="102" t="s">
        <v>33</v>
      </c>
      <c r="O43" s="102" t="s">
        <v>33</v>
      </c>
      <c r="P43" s="102" t="s">
        <v>33</v>
      </c>
      <c r="R43" s="102" t="s">
        <v>33</v>
      </c>
      <c r="S43" s="102" t="s">
        <v>33</v>
      </c>
      <c r="T43" s="102" t="s">
        <v>33</v>
      </c>
      <c r="U43" s="102" t="s">
        <v>33</v>
      </c>
      <c r="V43" s="102" t="s">
        <v>33</v>
      </c>
      <c r="X43" s="102" t="s">
        <v>33</v>
      </c>
      <c r="Y43" s="103"/>
      <c r="Z43" s="80">
        <f t="shared" si="62"/>
        <v>-0.2367475741371422</v>
      </c>
      <c r="AA43" s="80">
        <f t="shared" si="63"/>
        <v>-0.24955407983621181</v>
      </c>
      <c r="AB43" s="80">
        <f t="shared" si="64"/>
        <v>-8.1344335546119306E-2</v>
      </c>
      <c r="AD43" s="80">
        <f t="shared" si="65"/>
        <v>-0.23834478320266717</v>
      </c>
      <c r="AE43" s="80">
        <f t="shared" si="66"/>
        <v>-0.22763145345488167</v>
      </c>
      <c r="AF43" s="80">
        <f t="shared" si="67"/>
        <v>-0.16857451722762906</v>
      </c>
      <c r="AG43" s="80">
        <f t="shared" si="68"/>
        <v>-0.22212760132346843</v>
      </c>
      <c r="AH43" s="80">
        <f t="shared" si="69"/>
        <v>-0.11235231084917263</v>
      </c>
      <c r="AJ43" s="80">
        <f t="shared" si="70"/>
        <v>-0.17370141778090886</v>
      </c>
      <c r="AK43" s="26"/>
    </row>
    <row r="44" spans="1:37" ht="12.75" customHeight="1">
      <c r="A44" s="59">
        <v>45077</v>
      </c>
      <c r="B44" s="40">
        <v>4108.8866799999996</v>
      </c>
      <c r="C44" s="40">
        <v>1818.1681600454544</v>
      </c>
      <c r="D44" s="40">
        <v>4707.7669008636358</v>
      </c>
      <c r="E44" s="26"/>
      <c r="F44" s="40">
        <v>2091.5490412272729</v>
      </c>
      <c r="G44" s="40">
        <v>1824.1303367727273</v>
      </c>
      <c r="H44" s="40">
        <v>1383.2556211363637</v>
      </c>
      <c r="I44" s="40">
        <v>760.28441731818191</v>
      </c>
      <c r="J44" s="40">
        <v>4575.6023244545449</v>
      </c>
      <c r="K44" s="40"/>
      <c r="L44" s="40">
        <v>10634.82174090909</v>
      </c>
      <c r="N44" s="102" t="s">
        <v>33</v>
      </c>
      <c r="O44" s="102" t="s">
        <v>33</v>
      </c>
      <c r="P44" s="102" t="s">
        <v>33</v>
      </c>
      <c r="R44" s="102" t="s">
        <v>33</v>
      </c>
      <c r="S44" s="102" t="s">
        <v>33</v>
      </c>
      <c r="T44" s="102" t="s">
        <v>33</v>
      </c>
      <c r="U44" s="102" t="s">
        <v>33</v>
      </c>
      <c r="V44" s="102" t="s">
        <v>33</v>
      </c>
      <c r="X44" s="102" t="s">
        <v>33</v>
      </c>
      <c r="Y44" s="103"/>
      <c r="Z44" s="80">
        <f t="shared" ref="Z44:Z45" si="71">B44/B43-1</f>
        <v>0.1026232667306608</v>
      </c>
      <c r="AA44" s="80">
        <f t="shared" ref="AA44:AA45" si="72">C44/C43-1</f>
        <v>3.1230659012351891E-2</v>
      </c>
      <c r="AB44" s="80">
        <f t="shared" ref="AB44:AB45" si="73">D44/D43-1</f>
        <v>-2.6185672904106894E-2</v>
      </c>
      <c r="AD44" s="80">
        <f t="shared" ref="AD44:AD45" si="74">F44/F43-1</f>
        <v>5.0610201512447661E-2</v>
      </c>
      <c r="AE44" s="80">
        <f t="shared" ref="AE44:AE45" si="75">G44/G43-1</f>
        <v>9.0819470023003612E-2</v>
      </c>
      <c r="AF44" s="80">
        <f t="shared" ref="AF44:AF45" si="76">H44/H43-1</f>
        <v>2.1305475712010358E-2</v>
      </c>
      <c r="AG44" s="80">
        <f t="shared" ref="AG44:AG45" si="77">I44/I43-1</f>
        <v>0.11747854924375201</v>
      </c>
      <c r="AH44" s="80">
        <f t="shared" ref="AH44:AH45" si="78">J44/J43-1</f>
        <v>-1.0920052889801135E-2</v>
      </c>
      <c r="AJ44" s="80">
        <f t="shared" ref="AJ44:AJ45" si="79">L44/L43-1</f>
        <v>3.0113927022469511E-2</v>
      </c>
      <c r="AK44" s="26"/>
    </row>
    <row r="45" spans="1:37" ht="12.75" customHeight="1">
      <c r="A45" s="59">
        <v>45107</v>
      </c>
      <c r="B45" s="40">
        <v>4264.3654260000003</v>
      </c>
      <c r="C45" s="40">
        <v>1762.6335496190477</v>
      </c>
      <c r="D45" s="40">
        <v>5245.4174134285713</v>
      </c>
      <c r="E45" s="26"/>
      <c r="F45" s="40">
        <v>2278.1028255714286</v>
      </c>
      <c r="G45" s="40">
        <v>1991.6721727619047</v>
      </c>
      <c r="H45" s="40">
        <v>1365.6248802857144</v>
      </c>
      <c r="I45" s="40">
        <v>779.44790509523807</v>
      </c>
      <c r="J45" s="40">
        <v>4857.5686053333329</v>
      </c>
      <c r="K45" s="26"/>
      <c r="L45" s="40">
        <v>11272.416389047619</v>
      </c>
      <c r="N45" s="102" t="s">
        <v>33</v>
      </c>
      <c r="O45" s="102" t="s">
        <v>33</v>
      </c>
      <c r="P45" s="102" t="s">
        <v>33</v>
      </c>
      <c r="R45" s="102" t="s">
        <v>33</v>
      </c>
      <c r="S45" s="102" t="s">
        <v>33</v>
      </c>
      <c r="T45" s="102" t="s">
        <v>33</v>
      </c>
      <c r="U45" s="102" t="s">
        <v>33</v>
      </c>
      <c r="V45" s="102" t="s">
        <v>33</v>
      </c>
      <c r="X45" s="102" t="s">
        <v>33</v>
      </c>
      <c r="Y45" s="103"/>
      <c r="Z45" s="80">
        <f t="shared" si="71"/>
        <v>3.7839628616869181E-2</v>
      </c>
      <c r="AA45" s="80">
        <f t="shared" si="72"/>
        <v>-3.054426518228015E-2</v>
      </c>
      <c r="AB45" s="80">
        <f t="shared" si="73"/>
        <v>0.11420499865154832</v>
      </c>
      <c r="AD45" s="80">
        <f t="shared" si="74"/>
        <v>8.9194076097154351E-2</v>
      </c>
      <c r="AE45" s="80">
        <f t="shared" si="75"/>
        <v>9.1847513640716194E-2</v>
      </c>
      <c r="AF45" s="80">
        <f t="shared" si="76"/>
        <v>-1.2745829896693595E-2</v>
      </c>
      <c r="AG45" s="80">
        <f t="shared" si="77"/>
        <v>2.5205682689976916E-2</v>
      </c>
      <c r="AH45" s="80">
        <f t="shared" si="78"/>
        <v>6.1623860835065214E-2</v>
      </c>
      <c r="AJ45" s="80">
        <f t="shared" si="79"/>
        <v>5.9953487107911485E-2</v>
      </c>
      <c r="AK45" s="26"/>
    </row>
    <row r="46" spans="1:37" ht="12.75" customHeight="1">
      <c r="A46" s="59">
        <v>45138</v>
      </c>
      <c r="B46" s="40">
        <v>3813.3292090999998</v>
      </c>
      <c r="C46" s="40">
        <v>1640.74999445</v>
      </c>
      <c r="D46" s="40">
        <v>4991.1613084499995</v>
      </c>
      <c r="E46" s="26"/>
      <c r="F46" s="40">
        <v>1977.09447125</v>
      </c>
      <c r="G46" s="40">
        <v>1694.8788675000001</v>
      </c>
      <c r="H46" s="40">
        <v>1360.2731801</v>
      </c>
      <c r="I46" s="40">
        <v>715.28831579999996</v>
      </c>
      <c r="J46" s="40">
        <v>4697.7056773500008</v>
      </c>
      <c r="K46" s="26"/>
      <c r="L46" s="40">
        <v>10445.240512</v>
      </c>
      <c r="N46" s="102" t="s">
        <v>33</v>
      </c>
      <c r="O46" s="102" t="s">
        <v>33</v>
      </c>
      <c r="P46" s="102" t="s">
        <v>33</v>
      </c>
      <c r="R46" s="102" t="s">
        <v>33</v>
      </c>
      <c r="S46" s="102" t="s">
        <v>33</v>
      </c>
      <c r="T46" s="102" t="s">
        <v>33</v>
      </c>
      <c r="U46" s="102" t="s">
        <v>33</v>
      </c>
      <c r="V46" s="102" t="s">
        <v>33</v>
      </c>
      <c r="X46" s="102" t="s">
        <v>33</v>
      </c>
      <c r="Y46" s="103"/>
      <c r="Z46" s="80">
        <f t="shared" ref="Z46" si="80">B46/B45-1</f>
        <v>-0.10576866000976726</v>
      </c>
      <c r="AA46" s="80">
        <f t="shared" ref="AA46" si="81">C46/C45-1</f>
        <v>-6.9148550585225177E-2</v>
      </c>
      <c r="AB46" s="80">
        <f t="shared" ref="AB46" si="82">D46/D45-1</f>
        <v>-4.8472044250980173E-2</v>
      </c>
      <c r="AD46" s="80">
        <f t="shared" ref="AD46" si="83">F46/F45-1</f>
        <v>-0.13213115358211502</v>
      </c>
      <c r="AE46" s="80">
        <f t="shared" ref="AE46" si="84">G46/G45-1</f>
        <v>-0.14901714715948133</v>
      </c>
      <c r="AF46" s="80">
        <f t="shared" ref="AF46" si="85">H46/H45-1</f>
        <v>-3.918865468088728E-3</v>
      </c>
      <c r="AG46" s="80">
        <f t="shared" ref="AG46" si="86">I46/I45-1</f>
        <v>-8.2314146815749889E-2</v>
      </c>
      <c r="AH46" s="80">
        <f t="shared" ref="AH46" si="87">J46/J45-1</f>
        <v>-3.2910071060614943E-2</v>
      </c>
      <c r="AJ46" s="80">
        <f t="shared" ref="AJ46" si="88">L46/L45-1</f>
        <v>-7.3380528938880474E-2</v>
      </c>
      <c r="AK46" s="26"/>
    </row>
    <row r="47" spans="1:37" ht="12.75" customHeight="1">
      <c r="A47" s="59">
        <v>45169</v>
      </c>
      <c r="B47" s="40">
        <v>3855.235980695652</v>
      </c>
      <c r="C47" s="40">
        <v>1719.901149347826</v>
      </c>
      <c r="D47" s="40">
        <v>4951.0729680434779</v>
      </c>
      <c r="E47" s="26"/>
      <c r="F47" s="40">
        <v>2013.7301085217393</v>
      </c>
      <c r="G47" s="40">
        <v>1666.9749674782609</v>
      </c>
      <c r="H47" s="40">
        <v>1345.7819465217392</v>
      </c>
      <c r="I47" s="40">
        <v>716.61182682608705</v>
      </c>
      <c r="J47" s="40">
        <v>4783.1112487391301</v>
      </c>
      <c r="K47" s="26"/>
      <c r="L47" s="40">
        <v>10526.210098086956</v>
      </c>
      <c r="N47" s="80">
        <f t="shared" ref="N47" si="89">B47/B35-1</f>
        <v>-3.8828620828513127E-2</v>
      </c>
      <c r="O47" s="80">
        <f t="shared" ref="O47" si="90">C47/C35-1</f>
        <v>-2.8108445813339267E-2</v>
      </c>
      <c r="P47" s="80">
        <f t="shared" ref="P47" si="91">D47/D35-1</f>
        <v>3.1774671297330581E-2</v>
      </c>
      <c r="R47" s="80">
        <f t="shared" ref="R47" si="92">F47/F35-1</f>
        <v>3.6802421224569448E-2</v>
      </c>
      <c r="S47" s="80">
        <f t="shared" ref="S47" si="93">G47/G35-1</f>
        <v>-6.2379432113195077E-2</v>
      </c>
      <c r="T47" s="80">
        <f t="shared" ref="T47" si="94">H47/H35-1</f>
        <v>-4.5177266835703778E-2</v>
      </c>
      <c r="U47" s="80">
        <f t="shared" ref="U47" si="95">I47/I35-1</f>
        <v>6.0099187123804576E-2</v>
      </c>
      <c r="V47" s="80">
        <f t="shared" ref="V47" si="96">J47/J35-1</f>
        <v>1.9825593507543093E-3</v>
      </c>
      <c r="X47" s="80">
        <f t="shared" ref="X47" si="97">L47/L35-1</f>
        <v>-5.0106441496676757E-3</v>
      </c>
      <c r="Y47" s="103"/>
      <c r="Z47" s="80">
        <f t="shared" ref="Z47" si="98">B47/B46-1</f>
        <v>1.0989549891377681E-2</v>
      </c>
      <c r="AA47" s="80">
        <f t="shared" ref="AA47" si="99">C47/C46-1</f>
        <v>4.8240838132294739E-2</v>
      </c>
      <c r="AB47" s="80">
        <f t="shared" ref="AB47" si="100">D47/D46-1</f>
        <v>-8.0318663190973583E-3</v>
      </c>
      <c r="AD47" s="80">
        <f t="shared" ref="AD47" si="101">F47/F46-1</f>
        <v>1.8530038804153159E-2</v>
      </c>
      <c r="AE47" s="80">
        <f t="shared" ref="AE47" si="102">G47/G46-1</f>
        <v>-1.6463654457441135E-2</v>
      </c>
      <c r="AF47" s="80">
        <f t="shared" ref="AF47" si="103">H47/H46-1</f>
        <v>-1.0653178927776508E-2</v>
      </c>
      <c r="AG47" s="80">
        <f t="shared" ref="AG47" si="104">I47/I46-1</f>
        <v>1.8503182518880834E-3</v>
      </c>
      <c r="AH47" s="80">
        <f t="shared" ref="AH47" si="105">J47/J46-1</f>
        <v>1.818027293640645E-2</v>
      </c>
      <c r="AJ47" s="80">
        <f t="shared" ref="AJ47" si="106">L47/L46-1</f>
        <v>7.7518163410343899E-3</v>
      </c>
      <c r="AK47" s="26"/>
    </row>
    <row r="48" spans="1:37" ht="12.75" customHeight="1">
      <c r="A48" s="59"/>
      <c r="B48" s="40"/>
      <c r="C48" s="40"/>
      <c r="D48" s="40"/>
      <c r="E48" s="26"/>
      <c r="F48" s="40"/>
      <c r="G48" s="40"/>
      <c r="H48" s="40"/>
      <c r="I48" s="40"/>
      <c r="J48" s="40"/>
      <c r="K48" s="26"/>
      <c r="L48" s="40"/>
      <c r="N48" s="80"/>
      <c r="O48" s="80"/>
      <c r="P48" s="80"/>
      <c r="R48" s="80"/>
      <c r="S48" s="80"/>
      <c r="T48" s="80"/>
      <c r="U48" s="80"/>
      <c r="V48" s="80"/>
      <c r="X48" s="80"/>
      <c r="Y48" s="103"/>
      <c r="Z48" s="80"/>
      <c r="AA48" s="80"/>
      <c r="AB48" s="80"/>
      <c r="AD48" s="80"/>
      <c r="AE48" s="80"/>
      <c r="AF48" s="80"/>
      <c r="AG48" s="80"/>
      <c r="AH48" s="80"/>
      <c r="AJ48" s="80"/>
      <c r="AK48" s="26"/>
    </row>
    <row r="49" spans="6:13" ht="12.75" customHeight="1">
      <c r="F49" s="40"/>
      <c r="G49" s="40"/>
      <c r="H49" s="40"/>
      <c r="I49" s="40"/>
      <c r="J49" s="40"/>
      <c r="L49" s="40"/>
      <c r="M49" s="45"/>
    </row>
    <row r="50" spans="6:13" ht="12.75" customHeight="1">
      <c r="F50" s="40"/>
      <c r="G50" s="40"/>
      <c r="H50" s="40"/>
      <c r="I50" s="40"/>
      <c r="J50" s="40"/>
      <c r="L50" s="68"/>
      <c r="M50" s="45"/>
    </row>
    <row r="51" spans="6:13" ht="12.75" customHeight="1"/>
    <row r="52" spans="6:13" ht="12.75" customHeight="1"/>
    <row r="53" spans="6:13" ht="12.75" customHeight="1"/>
    <row r="54" spans="6:13" ht="12.75" customHeight="1"/>
    <row r="55" spans="6:13" ht="12.75" customHeight="1"/>
    <row r="56" spans="6:13" ht="12.75" customHeight="1"/>
    <row r="57" spans="6:13" ht="12.75" customHeight="1"/>
    <row r="58" spans="6:13" ht="12.75" customHeight="1"/>
    <row r="59" spans="6:13" ht="12.75" customHeight="1"/>
    <row r="60" spans="6:13" ht="12.75" customHeight="1"/>
    <row r="61" spans="6:13" ht="12.75" customHeight="1"/>
    <row r="62" spans="6:13" ht="12.75" customHeight="1"/>
    <row r="63" spans="6:13" ht="12.75" customHeight="1"/>
    <row r="64" spans="6:13" ht="12.75" customHeight="1"/>
    <row r="65" ht="12.75" customHeight="1"/>
    <row r="66" ht="12.75" customHeight="1"/>
    <row r="67" ht="12.75" customHeight="1"/>
    <row r="68" ht="12.75" customHeight="1"/>
  </sheetData>
  <mergeCells count="4">
    <mergeCell ref="B8:D8"/>
    <mergeCell ref="F8:J8"/>
    <mergeCell ref="N8:X8"/>
    <mergeCell ref="Z8:AJ8"/>
  </mergeCells>
  <phoneticPr fontId="67"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68"/>
  <sheetViews>
    <sheetView zoomScaleNormal="100" workbookViewId="0">
      <pane xSplit="1" ySplit="9" topLeftCell="B10" activePane="bottomRight" state="frozen"/>
      <selection pane="topRight" activeCell="B1" sqref="B1"/>
      <selection pane="bottomLeft" activeCell="A9" sqref="A9"/>
      <selection pane="bottomRight" activeCell="A25" sqref="A25"/>
    </sheetView>
  </sheetViews>
  <sheetFormatPr defaultColWidth="9.125" defaultRowHeight="12"/>
  <cols>
    <col min="1" max="1" width="8.125" style="34" customWidth="1"/>
    <col min="2" max="4" width="7.625" style="33" customWidth="1"/>
    <col min="5" max="5" width="1.625" style="21" customWidth="1"/>
    <col min="6" max="9" width="7.625" style="32" customWidth="1"/>
    <col min="10" max="10" width="7.625" style="33" customWidth="1"/>
    <col min="11" max="11" width="1.625" style="21" customWidth="1"/>
    <col min="12" max="12" width="7.625" style="33" customWidth="1"/>
    <col min="13" max="13" width="2.625" style="33" customWidth="1"/>
    <col min="14" max="16" width="7.625" style="74" customWidth="1"/>
    <col min="17" max="17" width="1.625" style="97" customWidth="1"/>
    <col min="18" max="22" width="7.625" style="97" customWidth="1"/>
    <col min="23" max="23" width="1.625" style="97" customWidth="1"/>
    <col min="24" max="24" width="7.625" style="97" customWidth="1"/>
    <col min="25" max="25" width="1.625" style="97" customWidth="1"/>
    <col min="26" max="28" width="7.625" style="74" customWidth="1"/>
    <col min="29" max="29" width="1.625" style="97" customWidth="1"/>
    <col min="30" max="34" width="7.625" style="97" customWidth="1"/>
    <col min="35" max="35" width="1.625" style="97" customWidth="1"/>
    <col min="36" max="36" width="7.625" style="97" customWidth="1"/>
    <col min="37" max="37" width="1.625" style="21" customWidth="1"/>
    <col min="38" max="16384" width="9.125" style="33"/>
  </cols>
  <sheetData>
    <row r="1" spans="1:37" s="31" customFormat="1" ht="12.75">
      <c r="A1" s="31" t="s">
        <v>40</v>
      </c>
      <c r="B1" s="31" t="s">
        <v>63</v>
      </c>
      <c r="E1" s="43"/>
      <c r="F1" s="9"/>
      <c r="G1" s="9"/>
      <c r="H1" s="9"/>
      <c r="I1" s="9"/>
      <c r="J1" s="10"/>
      <c r="K1" s="43"/>
      <c r="L1" s="10"/>
      <c r="M1" s="10"/>
      <c r="N1" s="91"/>
      <c r="O1" s="91"/>
      <c r="P1" s="91"/>
      <c r="Q1" s="91"/>
      <c r="R1" s="91"/>
      <c r="S1" s="91"/>
      <c r="T1" s="91"/>
      <c r="U1" s="91"/>
      <c r="V1" s="91"/>
      <c r="W1" s="91"/>
      <c r="X1" s="91"/>
      <c r="Y1" s="91"/>
      <c r="Z1" s="91"/>
      <c r="AA1" s="91"/>
      <c r="AB1" s="91"/>
      <c r="AC1" s="91"/>
      <c r="AD1" s="91"/>
      <c r="AE1" s="91"/>
      <c r="AF1" s="91"/>
      <c r="AG1" s="91"/>
      <c r="AH1" s="91"/>
      <c r="AI1" s="91"/>
      <c r="AJ1" s="91"/>
      <c r="AK1" s="43"/>
    </row>
    <row r="2" spans="1:37" s="31" customFormat="1" ht="12.75">
      <c r="A2" s="31" t="s">
        <v>43</v>
      </c>
      <c r="B2" s="31" t="s">
        <v>52</v>
      </c>
      <c r="E2" s="43"/>
      <c r="F2" s="10"/>
      <c r="G2" s="10"/>
      <c r="H2" s="10"/>
      <c r="I2" s="10"/>
      <c r="J2" s="10"/>
      <c r="K2" s="43"/>
      <c r="L2" s="10"/>
      <c r="M2" s="10"/>
      <c r="N2" s="91"/>
      <c r="O2" s="91"/>
      <c r="P2" s="91"/>
      <c r="Q2" s="91"/>
      <c r="R2" s="92"/>
      <c r="S2" s="92"/>
      <c r="T2" s="92"/>
      <c r="U2" s="92"/>
      <c r="V2" s="92"/>
      <c r="W2" s="92"/>
      <c r="X2" s="92"/>
      <c r="Y2" s="91"/>
      <c r="Z2" s="91"/>
      <c r="AA2" s="91"/>
      <c r="AB2" s="91"/>
      <c r="AC2" s="91"/>
      <c r="AD2" s="92"/>
      <c r="AE2" s="92"/>
      <c r="AF2" s="92"/>
      <c r="AG2" s="92"/>
      <c r="AH2" s="92"/>
      <c r="AI2" s="92"/>
      <c r="AJ2" s="92"/>
      <c r="AK2" s="43"/>
    </row>
    <row r="3" spans="1:37" s="31" customFormat="1" ht="12.75">
      <c r="A3" s="8" t="s">
        <v>41</v>
      </c>
      <c r="B3" s="8" t="s">
        <v>42</v>
      </c>
      <c r="E3" s="43"/>
      <c r="F3" s="10"/>
      <c r="G3" s="10"/>
      <c r="H3" s="10"/>
      <c r="I3" s="10"/>
      <c r="J3" s="10"/>
      <c r="K3" s="43"/>
      <c r="L3" s="10"/>
      <c r="M3" s="10"/>
      <c r="N3" s="93"/>
      <c r="O3" s="93"/>
      <c r="P3" s="93"/>
      <c r="Q3" s="91"/>
      <c r="R3" s="91"/>
      <c r="S3" s="91"/>
      <c r="T3" s="91"/>
      <c r="U3" s="91"/>
      <c r="V3" s="91"/>
      <c r="W3" s="91"/>
      <c r="X3" s="91"/>
      <c r="Y3" s="91"/>
      <c r="Z3" s="93"/>
      <c r="AA3" s="93"/>
      <c r="AB3" s="93"/>
      <c r="AC3" s="91"/>
      <c r="AD3" s="91"/>
      <c r="AE3" s="91"/>
      <c r="AF3" s="91"/>
      <c r="AG3" s="91"/>
      <c r="AH3" s="91"/>
      <c r="AI3" s="91"/>
      <c r="AJ3" s="91"/>
      <c r="AK3" s="43"/>
    </row>
    <row r="4" spans="1:37" s="14" customFormat="1" ht="11.25">
      <c r="A4" s="17" t="s">
        <v>48</v>
      </c>
      <c r="B4" s="14" t="s">
        <v>47</v>
      </c>
      <c r="E4" s="28"/>
      <c r="K4" s="28"/>
      <c r="N4" s="73"/>
      <c r="O4" s="73"/>
      <c r="P4" s="73"/>
      <c r="Q4" s="94"/>
      <c r="R4" s="94"/>
      <c r="S4" s="94"/>
      <c r="T4" s="94"/>
      <c r="U4" s="94"/>
      <c r="V4" s="94"/>
      <c r="W4" s="94"/>
      <c r="X4" s="94"/>
      <c r="Y4" s="94"/>
      <c r="Z4" s="73"/>
      <c r="AA4" s="73"/>
      <c r="AB4" s="73"/>
      <c r="AC4" s="94"/>
      <c r="AD4" s="94"/>
      <c r="AE4" s="94"/>
      <c r="AF4" s="94"/>
      <c r="AG4" s="94"/>
      <c r="AH4" s="94"/>
      <c r="AI4" s="94"/>
      <c r="AJ4" s="94"/>
      <c r="AK4" s="28"/>
    </row>
    <row r="5" spans="1:37" s="14" customFormat="1" ht="11.25">
      <c r="A5" s="15" t="s">
        <v>49</v>
      </c>
      <c r="B5" s="14" t="s">
        <v>53</v>
      </c>
      <c r="E5" s="29"/>
      <c r="F5" s="15"/>
      <c r="G5" s="15"/>
      <c r="H5" s="15"/>
      <c r="I5" s="15"/>
      <c r="J5" s="15"/>
      <c r="K5" s="29"/>
      <c r="L5" s="15"/>
      <c r="M5" s="15"/>
      <c r="N5" s="95"/>
      <c r="O5" s="95"/>
      <c r="P5" s="95"/>
      <c r="Q5" s="94"/>
      <c r="R5" s="96"/>
      <c r="S5" s="96"/>
      <c r="T5" s="96"/>
      <c r="U5" s="96"/>
      <c r="V5" s="96"/>
      <c r="W5" s="94"/>
      <c r="X5" s="96"/>
      <c r="Y5" s="96"/>
      <c r="Z5" s="95"/>
      <c r="AA5" s="95"/>
      <c r="AB5" s="95"/>
      <c r="AC5" s="94"/>
      <c r="AD5" s="96"/>
      <c r="AE5" s="96"/>
      <c r="AF5" s="96"/>
      <c r="AG5" s="96"/>
      <c r="AH5" s="96"/>
      <c r="AI5" s="94"/>
      <c r="AJ5" s="96"/>
      <c r="AK5" s="29"/>
    </row>
    <row r="6" spans="1:37">
      <c r="A6" s="35"/>
      <c r="E6" s="22"/>
      <c r="F6" s="35"/>
      <c r="G6" s="35"/>
      <c r="H6" s="35"/>
      <c r="I6" s="35"/>
      <c r="J6" s="35"/>
      <c r="K6" s="22"/>
      <c r="L6" s="35"/>
      <c r="M6" s="35"/>
      <c r="N6" s="75"/>
      <c r="O6" s="75"/>
      <c r="P6" s="75"/>
      <c r="R6" s="98"/>
      <c r="S6" s="98"/>
      <c r="T6" s="98"/>
      <c r="U6" s="98"/>
      <c r="V6" s="98"/>
      <c r="X6" s="98"/>
      <c r="Y6" s="98"/>
      <c r="Z6" s="75"/>
      <c r="AA6" s="75"/>
      <c r="AB6" s="75"/>
      <c r="AD6" s="98"/>
      <c r="AE6" s="98"/>
      <c r="AF6" s="98"/>
      <c r="AG6" s="98"/>
      <c r="AH6" s="98"/>
      <c r="AJ6" s="98"/>
      <c r="AK6" s="22"/>
    </row>
    <row r="7" spans="1:37">
      <c r="F7" s="33"/>
      <c r="G7" s="33"/>
      <c r="H7" s="33"/>
      <c r="I7" s="33"/>
    </row>
    <row r="8" spans="1:37" s="35" customFormat="1">
      <c r="A8" s="36"/>
      <c r="B8" s="119" t="s">
        <v>57</v>
      </c>
      <c r="C8" s="119"/>
      <c r="D8" s="119"/>
      <c r="E8" s="22"/>
      <c r="F8" s="119" t="s">
        <v>58</v>
      </c>
      <c r="G8" s="119"/>
      <c r="H8" s="119"/>
      <c r="I8" s="119"/>
      <c r="J8" s="119"/>
      <c r="K8" s="46"/>
      <c r="L8" s="37" t="s">
        <v>50</v>
      </c>
      <c r="N8" s="118" t="s">
        <v>32</v>
      </c>
      <c r="O8" s="118"/>
      <c r="P8" s="118"/>
      <c r="Q8" s="118"/>
      <c r="R8" s="118"/>
      <c r="S8" s="118"/>
      <c r="T8" s="118"/>
      <c r="U8" s="118"/>
      <c r="V8" s="118"/>
      <c r="W8" s="118"/>
      <c r="X8" s="118"/>
      <c r="Y8" s="98"/>
      <c r="Z8" s="118" t="s">
        <v>66</v>
      </c>
      <c r="AA8" s="118"/>
      <c r="AB8" s="118"/>
      <c r="AC8" s="118"/>
      <c r="AD8" s="118"/>
      <c r="AE8" s="118"/>
      <c r="AF8" s="118"/>
      <c r="AG8" s="118"/>
      <c r="AH8" s="118"/>
      <c r="AI8" s="118"/>
      <c r="AJ8" s="118"/>
      <c r="AK8" s="22"/>
    </row>
    <row r="9" spans="1:37" s="34" customFormat="1" ht="36.75" thickBot="1">
      <c r="A9" s="38"/>
      <c r="B9" s="39" t="s">
        <v>17</v>
      </c>
      <c r="C9" s="39" t="s">
        <v>18</v>
      </c>
      <c r="D9" s="39" t="s">
        <v>19</v>
      </c>
      <c r="E9" s="23"/>
      <c r="F9" s="39" t="s">
        <v>13</v>
      </c>
      <c r="G9" s="39" t="s">
        <v>11</v>
      </c>
      <c r="H9" s="39" t="s">
        <v>12</v>
      </c>
      <c r="I9" s="39" t="s">
        <v>14</v>
      </c>
      <c r="J9" s="44" t="s">
        <v>16</v>
      </c>
      <c r="K9" s="23"/>
      <c r="L9" s="39" t="s">
        <v>15</v>
      </c>
      <c r="N9" s="99" t="s">
        <v>17</v>
      </c>
      <c r="O9" s="99" t="s">
        <v>18</v>
      </c>
      <c r="P9" s="99" t="s">
        <v>19</v>
      </c>
      <c r="Q9" s="100"/>
      <c r="R9" s="101" t="s">
        <v>13</v>
      </c>
      <c r="S9" s="101" t="s">
        <v>11</v>
      </c>
      <c r="T9" s="101" t="s">
        <v>12</v>
      </c>
      <c r="U9" s="101" t="s">
        <v>14</v>
      </c>
      <c r="V9" s="101" t="s">
        <v>16</v>
      </c>
      <c r="W9" s="100"/>
      <c r="X9" s="101" t="s">
        <v>15</v>
      </c>
      <c r="Y9" s="100"/>
      <c r="Z9" s="99" t="s">
        <v>17</v>
      </c>
      <c r="AA9" s="99" t="s">
        <v>18</v>
      </c>
      <c r="AB9" s="99" t="s">
        <v>19</v>
      </c>
      <c r="AC9" s="100"/>
      <c r="AD9" s="101" t="s">
        <v>13</v>
      </c>
      <c r="AE9" s="101" t="s">
        <v>11</v>
      </c>
      <c r="AF9" s="101" t="s">
        <v>12</v>
      </c>
      <c r="AG9" s="101" t="s">
        <v>14</v>
      </c>
      <c r="AH9" s="101" t="s">
        <v>16</v>
      </c>
      <c r="AI9" s="100"/>
      <c r="AJ9" s="101" t="s">
        <v>15</v>
      </c>
      <c r="AK9" s="23"/>
    </row>
    <row r="10" spans="1:37" ht="12.75" customHeight="1" thickTop="1">
      <c r="A10" s="41">
        <v>2012</v>
      </c>
      <c r="B10" s="40">
        <v>102.65453244061005</v>
      </c>
      <c r="C10" s="40">
        <v>54.6564825930514</v>
      </c>
      <c r="D10" s="40">
        <v>53.492625365582896</v>
      </c>
      <c r="E10" s="26"/>
      <c r="F10" s="40">
        <v>55.209866370754177</v>
      </c>
      <c r="G10" s="40">
        <v>46.69905951901368</v>
      </c>
      <c r="H10" s="40">
        <v>44.566645684099818</v>
      </c>
      <c r="I10" s="40">
        <v>0</v>
      </c>
      <c r="J10" s="40">
        <v>64.328068825376846</v>
      </c>
      <c r="K10" s="26"/>
      <c r="L10" s="40">
        <v>210.80364039924433</v>
      </c>
      <c r="M10" s="45"/>
      <c r="N10" s="102" t="s">
        <v>33</v>
      </c>
      <c r="O10" s="102" t="s">
        <v>33</v>
      </c>
      <c r="P10" s="102" t="s">
        <v>33</v>
      </c>
      <c r="R10" s="102" t="s">
        <v>33</v>
      </c>
      <c r="S10" s="102" t="s">
        <v>33</v>
      </c>
      <c r="T10" s="102" t="s">
        <v>33</v>
      </c>
      <c r="U10" s="102" t="s">
        <v>33</v>
      </c>
      <c r="V10" s="102" t="s">
        <v>33</v>
      </c>
      <c r="X10" s="102" t="s">
        <v>33</v>
      </c>
      <c r="Y10" s="103"/>
      <c r="Z10" s="102" t="s">
        <v>33</v>
      </c>
      <c r="AA10" s="102" t="s">
        <v>33</v>
      </c>
      <c r="AB10" s="102" t="s">
        <v>33</v>
      </c>
      <c r="AD10" s="102" t="s">
        <v>33</v>
      </c>
      <c r="AE10" s="102" t="s">
        <v>33</v>
      </c>
      <c r="AF10" s="102" t="s">
        <v>33</v>
      </c>
      <c r="AG10" s="102" t="s">
        <v>33</v>
      </c>
      <c r="AH10" s="102" t="s">
        <v>33</v>
      </c>
      <c r="AJ10" s="102" t="s">
        <v>33</v>
      </c>
      <c r="AK10" s="26"/>
    </row>
    <row r="11" spans="1:37" ht="12.75" customHeight="1">
      <c r="A11" s="41">
        <v>2013</v>
      </c>
      <c r="B11" s="40">
        <v>108.04431090167479</v>
      </c>
      <c r="C11" s="40">
        <v>58.182069237283898</v>
      </c>
      <c r="D11" s="40">
        <v>56.441019737050176</v>
      </c>
      <c r="E11" s="26"/>
      <c r="F11" s="40">
        <v>55.663198174873642</v>
      </c>
      <c r="G11" s="40">
        <v>45.188200090304989</v>
      </c>
      <c r="H11" s="40">
        <v>47.320828545319237</v>
      </c>
      <c r="I11" s="40">
        <v>0</v>
      </c>
      <c r="J11" s="40">
        <v>74.49517306551131</v>
      </c>
      <c r="K11" s="26"/>
      <c r="L11" s="40">
        <v>222.66739987600886</v>
      </c>
      <c r="M11" s="45"/>
      <c r="N11" s="80">
        <f t="shared" ref="N11:N18" si="0">B11/B10-1</f>
        <v>5.250404763358052E-2</v>
      </c>
      <c r="O11" s="80">
        <f t="shared" ref="O11:O18" si="1">C11/C10-1</f>
        <v>6.4504455408930905E-2</v>
      </c>
      <c r="P11" s="80">
        <f t="shared" ref="P11:P18" si="2">D11/D10-1</f>
        <v>5.5117772801711817E-2</v>
      </c>
      <c r="R11" s="80">
        <f t="shared" ref="R11:R18" si="3">F11/F10-1</f>
        <v>8.2110650490472281E-3</v>
      </c>
      <c r="S11" s="80">
        <f t="shared" ref="S11:S18" si="4">G11/G10-1</f>
        <v>-3.2353101845520871E-2</v>
      </c>
      <c r="T11" s="80">
        <f t="shared" ref="T11:T18" si="5">H11/H10-1</f>
        <v>6.1799195764962844E-2</v>
      </c>
      <c r="U11" s="102" t="s">
        <v>33</v>
      </c>
      <c r="V11" s="80">
        <f t="shared" ref="V11:V18" si="6">J11/J10-1</f>
        <v>0.15805082331530573</v>
      </c>
      <c r="X11" s="80">
        <f t="shared" ref="X11:X18" si="7">L11/L10-1</f>
        <v>5.6278722010187243E-2</v>
      </c>
      <c r="Y11" s="103"/>
      <c r="Z11" s="102" t="s">
        <v>33</v>
      </c>
      <c r="AA11" s="102" t="s">
        <v>33</v>
      </c>
      <c r="AB11" s="102" t="s">
        <v>33</v>
      </c>
      <c r="AD11" s="102" t="s">
        <v>33</v>
      </c>
      <c r="AE11" s="102" t="s">
        <v>33</v>
      </c>
      <c r="AF11" s="102" t="s">
        <v>33</v>
      </c>
      <c r="AG11" s="102" t="s">
        <v>33</v>
      </c>
      <c r="AH11" s="102" t="s">
        <v>33</v>
      </c>
      <c r="AJ11" s="102" t="s">
        <v>33</v>
      </c>
      <c r="AK11" s="26"/>
    </row>
    <row r="12" spans="1:37">
      <c r="A12" s="41">
        <v>2014</v>
      </c>
      <c r="B12" s="40">
        <v>124.90107862166892</v>
      </c>
      <c r="C12" s="40">
        <v>64.045686452349756</v>
      </c>
      <c r="D12" s="40">
        <v>70.842213191872901</v>
      </c>
      <c r="E12" s="26"/>
      <c r="F12" s="40">
        <v>64.04854449048247</v>
      </c>
      <c r="G12" s="40">
        <v>56.852279738211266</v>
      </c>
      <c r="H12" s="40">
        <v>52.460910509930265</v>
      </c>
      <c r="I12" s="40">
        <v>0</v>
      </c>
      <c r="J12" s="40">
        <v>86.42724352726762</v>
      </c>
      <c r="K12" s="26"/>
      <c r="L12" s="40">
        <v>259.78897826589161</v>
      </c>
      <c r="M12" s="45"/>
      <c r="N12" s="80">
        <f t="shared" si="0"/>
        <v>0.15601717091179879</v>
      </c>
      <c r="O12" s="80">
        <f t="shared" si="1"/>
        <v>0.10078048601455314</v>
      </c>
      <c r="P12" s="80">
        <f t="shared" si="2"/>
        <v>0.25515473536650513</v>
      </c>
      <c r="R12" s="80">
        <f t="shared" si="3"/>
        <v>0.15064435013714261</v>
      </c>
      <c r="S12" s="80">
        <f t="shared" si="4"/>
        <v>0.25812224484702972</v>
      </c>
      <c r="T12" s="80">
        <f t="shared" si="5"/>
        <v>0.10862197731149958</v>
      </c>
      <c r="U12" s="102" t="s">
        <v>33</v>
      </c>
      <c r="V12" s="80">
        <f t="shared" si="6"/>
        <v>0.16017239736141309</v>
      </c>
      <c r="X12" s="80">
        <f t="shared" si="7"/>
        <v>0.16671312644129177</v>
      </c>
      <c r="Y12" s="103"/>
      <c r="Z12" s="102" t="s">
        <v>33</v>
      </c>
      <c r="AA12" s="102" t="s">
        <v>33</v>
      </c>
      <c r="AB12" s="102" t="s">
        <v>33</v>
      </c>
      <c r="AD12" s="102" t="s">
        <v>33</v>
      </c>
      <c r="AE12" s="102" t="s">
        <v>33</v>
      </c>
      <c r="AF12" s="102" t="s">
        <v>33</v>
      </c>
      <c r="AG12" s="102" t="s">
        <v>33</v>
      </c>
      <c r="AH12" s="102" t="s">
        <v>33</v>
      </c>
      <c r="AJ12" s="102" t="s">
        <v>33</v>
      </c>
      <c r="AK12" s="26"/>
    </row>
    <row r="13" spans="1:37" ht="12.75" customHeight="1">
      <c r="A13" s="41">
        <v>2015</v>
      </c>
      <c r="B13" s="40">
        <v>131.17424836956317</v>
      </c>
      <c r="C13" s="40">
        <v>71.55853591621343</v>
      </c>
      <c r="D13" s="40">
        <v>75.43511718506906</v>
      </c>
      <c r="E13" s="26"/>
      <c r="F13" s="40">
        <v>71.170592038201306</v>
      </c>
      <c r="G13" s="40">
        <v>58.281126613595269</v>
      </c>
      <c r="H13" s="40">
        <v>56.703324846115571</v>
      </c>
      <c r="I13" s="40">
        <v>0</v>
      </c>
      <c r="J13" s="40">
        <v>92.012857972933688</v>
      </c>
      <c r="K13" s="26"/>
      <c r="L13" s="40">
        <v>278.16790147084566</v>
      </c>
      <c r="M13" s="45"/>
      <c r="N13" s="80">
        <f t="shared" si="0"/>
        <v>5.0225104675804877E-2</v>
      </c>
      <c r="O13" s="80">
        <f t="shared" si="1"/>
        <v>0.11730453493465576</v>
      </c>
      <c r="P13" s="80">
        <f t="shared" si="2"/>
        <v>6.4832869926811698E-2</v>
      </c>
      <c r="R13" s="80">
        <f t="shared" si="3"/>
        <v>0.11119764866439952</v>
      </c>
      <c r="S13" s="80">
        <f t="shared" si="4"/>
        <v>2.5132622332181498E-2</v>
      </c>
      <c r="T13" s="80">
        <f t="shared" si="5"/>
        <v>8.0868103411629866E-2</v>
      </c>
      <c r="U13" s="102" t="s">
        <v>33</v>
      </c>
      <c r="V13" s="80">
        <f t="shared" si="6"/>
        <v>6.4627936952586174E-2</v>
      </c>
      <c r="X13" s="80">
        <f t="shared" si="7"/>
        <v>7.0745584849805976E-2</v>
      </c>
      <c r="Y13" s="103"/>
      <c r="Z13" s="102" t="s">
        <v>33</v>
      </c>
      <c r="AA13" s="102" t="s">
        <v>33</v>
      </c>
      <c r="AB13" s="102" t="s">
        <v>33</v>
      </c>
      <c r="AD13" s="102" t="s">
        <v>33</v>
      </c>
      <c r="AE13" s="102" t="s">
        <v>33</v>
      </c>
      <c r="AF13" s="102" t="s">
        <v>33</v>
      </c>
      <c r="AG13" s="102" t="s">
        <v>33</v>
      </c>
      <c r="AH13" s="102" t="s">
        <v>33</v>
      </c>
      <c r="AJ13" s="102" t="s">
        <v>33</v>
      </c>
      <c r="AK13" s="26"/>
    </row>
    <row r="14" spans="1:37">
      <c r="A14" s="41">
        <v>2016</v>
      </c>
      <c r="B14" s="40">
        <v>129.00871273850166</v>
      </c>
      <c r="C14" s="40">
        <v>72.390952754316061</v>
      </c>
      <c r="D14" s="40">
        <v>71.487266481163331</v>
      </c>
      <c r="E14" s="26"/>
      <c r="F14" s="40">
        <v>70.817653166920451</v>
      </c>
      <c r="G14" s="40">
        <v>53.345030153610885</v>
      </c>
      <c r="H14" s="40">
        <v>54.295743743047332</v>
      </c>
      <c r="I14" s="40">
        <v>1.6489611325966491</v>
      </c>
      <c r="J14" s="40">
        <v>92.779543777805799</v>
      </c>
      <c r="K14" s="26"/>
      <c r="L14" s="40">
        <v>272.88693197398106</v>
      </c>
      <c r="M14" s="45"/>
      <c r="N14" s="80">
        <f t="shared" si="0"/>
        <v>-1.6508847262158177E-2</v>
      </c>
      <c r="O14" s="80">
        <f t="shared" si="1"/>
        <v>1.1632670057382111E-2</v>
      </c>
      <c r="P14" s="80">
        <f t="shared" si="2"/>
        <v>-5.2334388163277512E-2</v>
      </c>
      <c r="R14" s="80">
        <f t="shared" si="3"/>
        <v>-4.9590548732741935E-3</v>
      </c>
      <c r="S14" s="80">
        <f t="shared" si="4"/>
        <v>-8.4694595777304982E-2</v>
      </c>
      <c r="T14" s="80">
        <f t="shared" si="5"/>
        <v>-4.2459258069999506E-2</v>
      </c>
      <c r="U14" s="102" t="s">
        <v>33</v>
      </c>
      <c r="V14" s="80">
        <f t="shared" si="6"/>
        <v>8.332376819527143E-3</v>
      </c>
      <c r="X14" s="80">
        <f t="shared" si="7"/>
        <v>-1.8984827037702212E-2</v>
      </c>
      <c r="Y14" s="103"/>
      <c r="Z14" s="102" t="s">
        <v>33</v>
      </c>
      <c r="AA14" s="102" t="s">
        <v>33</v>
      </c>
      <c r="AB14" s="102" t="s">
        <v>33</v>
      </c>
      <c r="AD14" s="102" t="s">
        <v>33</v>
      </c>
      <c r="AE14" s="102" t="s">
        <v>33</v>
      </c>
      <c r="AF14" s="102" t="s">
        <v>33</v>
      </c>
      <c r="AG14" s="102" t="s">
        <v>33</v>
      </c>
      <c r="AH14" s="102" t="s">
        <v>33</v>
      </c>
      <c r="AJ14" s="102" t="s">
        <v>33</v>
      </c>
      <c r="AK14" s="26"/>
    </row>
    <row r="15" spans="1:37" ht="12.75" customHeight="1">
      <c r="A15" s="41">
        <v>2017</v>
      </c>
      <c r="B15" s="40">
        <v>126.44797949438333</v>
      </c>
      <c r="C15" s="40">
        <v>61.298328135595511</v>
      </c>
      <c r="D15" s="40">
        <v>83.404404879608066</v>
      </c>
      <c r="E15" s="26"/>
      <c r="F15" s="40">
        <v>64.54592426288238</v>
      </c>
      <c r="G15" s="40">
        <v>55.976375801737738</v>
      </c>
      <c r="H15" s="40">
        <v>49.01011418108515</v>
      </c>
      <c r="I15" s="40">
        <v>6.4430650505617093</v>
      </c>
      <c r="J15" s="40">
        <v>95.175233213319899</v>
      </c>
      <c r="K15" s="26"/>
      <c r="L15" s="40">
        <v>271.15071250958692</v>
      </c>
      <c r="M15" s="45"/>
      <c r="N15" s="80">
        <f t="shared" si="0"/>
        <v>-1.9849304669126377E-2</v>
      </c>
      <c r="O15" s="80">
        <f t="shared" si="1"/>
        <v>-0.15323219541490551</v>
      </c>
      <c r="P15" s="80">
        <f t="shared" si="2"/>
        <v>0.16670295263821377</v>
      </c>
      <c r="R15" s="80">
        <f t="shared" si="3"/>
        <v>-8.8561659749657573E-2</v>
      </c>
      <c r="S15" s="80">
        <f t="shared" si="4"/>
        <v>4.9326912751754159E-2</v>
      </c>
      <c r="T15" s="80">
        <f t="shared" si="5"/>
        <v>-9.7348874839549793E-2</v>
      </c>
      <c r="U15" s="80">
        <f t="shared" ref="U15:U20" si="8">I15/I14-1</f>
        <v>2.9073480406513266</v>
      </c>
      <c r="V15" s="80">
        <f t="shared" si="6"/>
        <v>2.5821310797253361E-2</v>
      </c>
      <c r="X15" s="80">
        <f t="shared" si="7"/>
        <v>-6.3624133696503771E-3</v>
      </c>
      <c r="Y15" s="103"/>
      <c r="Z15" s="102" t="s">
        <v>33</v>
      </c>
      <c r="AA15" s="102" t="s">
        <v>33</v>
      </c>
      <c r="AB15" s="102" t="s">
        <v>33</v>
      </c>
      <c r="AD15" s="102" t="s">
        <v>33</v>
      </c>
      <c r="AE15" s="102" t="s">
        <v>33</v>
      </c>
      <c r="AF15" s="102" t="s">
        <v>33</v>
      </c>
      <c r="AG15" s="102" t="s">
        <v>33</v>
      </c>
      <c r="AH15" s="102" t="s">
        <v>33</v>
      </c>
      <c r="AJ15" s="102" t="s">
        <v>33</v>
      </c>
      <c r="AK15" s="26"/>
    </row>
    <row r="16" spans="1:37" ht="12.75" customHeight="1">
      <c r="A16" s="41">
        <v>2018</v>
      </c>
      <c r="B16" s="40">
        <v>149.47192484097161</v>
      </c>
      <c r="C16" s="40">
        <v>86.3365973747689</v>
      </c>
      <c r="D16" s="40">
        <v>121.06050640056999</v>
      </c>
      <c r="E16" s="26"/>
      <c r="F16" s="40">
        <v>81.505542764487402</v>
      </c>
      <c r="G16" s="40">
        <v>80.834704211475142</v>
      </c>
      <c r="H16" s="40">
        <v>63.888485191872626</v>
      </c>
      <c r="I16" s="40">
        <v>8.7119344775660892</v>
      </c>
      <c r="J16" s="40">
        <v>121.92836197090925</v>
      </c>
      <c r="K16" s="26"/>
      <c r="L16" s="40">
        <v>356.86902861631052</v>
      </c>
      <c r="M16" s="45"/>
      <c r="N16" s="80">
        <f t="shared" si="0"/>
        <v>0.18208235069197753</v>
      </c>
      <c r="O16" s="80">
        <f t="shared" si="1"/>
        <v>0.40846577713811816</v>
      </c>
      <c r="P16" s="80">
        <f t="shared" si="2"/>
        <v>0.45148816270936121</v>
      </c>
      <c r="R16" s="80">
        <f t="shared" si="3"/>
        <v>0.26275274070802612</v>
      </c>
      <c r="S16" s="80">
        <f t="shared" si="4"/>
        <v>0.44408606405285878</v>
      </c>
      <c r="T16" s="80">
        <f t="shared" si="5"/>
        <v>0.30357756270091696</v>
      </c>
      <c r="U16" s="80">
        <f t="shared" si="8"/>
        <v>0.35214131926334957</v>
      </c>
      <c r="V16" s="80">
        <f t="shared" si="6"/>
        <v>0.28109338799965466</v>
      </c>
      <c r="X16" s="80">
        <f t="shared" si="7"/>
        <v>0.31612793974750453</v>
      </c>
      <c r="Y16" s="103"/>
      <c r="Z16" s="102" t="s">
        <v>33</v>
      </c>
      <c r="AA16" s="102" t="s">
        <v>33</v>
      </c>
      <c r="AB16" s="102" t="s">
        <v>33</v>
      </c>
      <c r="AD16" s="102" t="s">
        <v>33</v>
      </c>
      <c r="AE16" s="102" t="s">
        <v>33</v>
      </c>
      <c r="AF16" s="102" t="s">
        <v>33</v>
      </c>
      <c r="AG16" s="102" t="s">
        <v>33</v>
      </c>
      <c r="AH16" s="102" t="s">
        <v>33</v>
      </c>
      <c r="AJ16" s="102" t="s">
        <v>33</v>
      </c>
      <c r="AK16" s="26"/>
    </row>
    <row r="17" spans="1:37" ht="12.75" customHeight="1">
      <c r="A17" s="41">
        <v>2019</v>
      </c>
      <c r="B17" s="40">
        <v>137.9217699704266</v>
      </c>
      <c r="C17" s="40">
        <v>75.192233958364653</v>
      </c>
      <c r="D17" s="40">
        <v>108.63007536351815</v>
      </c>
      <c r="E17" s="26"/>
      <c r="F17" s="40">
        <v>75.908627393778261</v>
      </c>
      <c r="G17" s="40">
        <v>71.82917200983492</v>
      </c>
      <c r="H17" s="40">
        <v>52.183195962263603</v>
      </c>
      <c r="I17" s="40">
        <v>9.1947557985753168</v>
      </c>
      <c r="J17" s="40">
        <v>112.62832812785724</v>
      </c>
      <c r="K17" s="26"/>
      <c r="L17" s="40">
        <v>321.74407929230938</v>
      </c>
      <c r="M17" s="45"/>
      <c r="N17" s="80">
        <f t="shared" si="0"/>
        <v>-7.7273072403621135E-2</v>
      </c>
      <c r="O17" s="80">
        <f t="shared" si="1"/>
        <v>-0.12908041033895423</v>
      </c>
      <c r="P17" s="80">
        <f t="shared" si="2"/>
        <v>-0.10267948984057218</v>
      </c>
      <c r="R17" s="80">
        <f t="shared" si="3"/>
        <v>-6.8669138084039072E-2</v>
      </c>
      <c r="S17" s="80">
        <f t="shared" si="4"/>
        <v>-0.11140675641096509</v>
      </c>
      <c r="T17" s="80">
        <f t="shared" si="5"/>
        <v>-0.18321438040759919</v>
      </c>
      <c r="U17" s="80">
        <f t="shared" si="8"/>
        <v>5.5420678639460652E-2</v>
      </c>
      <c r="V17" s="80">
        <f t="shared" si="6"/>
        <v>-7.6274573796627276E-2</v>
      </c>
      <c r="X17" s="80">
        <f t="shared" si="7"/>
        <v>-9.8425322758299405E-2</v>
      </c>
      <c r="Y17" s="103"/>
      <c r="Z17" s="102" t="s">
        <v>33</v>
      </c>
      <c r="AA17" s="102" t="s">
        <v>33</v>
      </c>
      <c r="AB17" s="102" t="s">
        <v>33</v>
      </c>
      <c r="AD17" s="102" t="s">
        <v>33</v>
      </c>
      <c r="AE17" s="102" t="s">
        <v>33</v>
      </c>
      <c r="AF17" s="102" t="s">
        <v>33</v>
      </c>
      <c r="AG17" s="102" t="s">
        <v>33</v>
      </c>
      <c r="AH17" s="102" t="s">
        <v>33</v>
      </c>
      <c r="AJ17" s="102" t="s">
        <v>33</v>
      </c>
      <c r="AK17" s="26"/>
    </row>
    <row r="18" spans="1:37" ht="12.75" customHeight="1">
      <c r="A18" s="41">
        <v>2020</v>
      </c>
      <c r="B18" s="40">
        <v>175.81567732383732</v>
      </c>
      <c r="C18" s="40">
        <v>104.64001922909529</v>
      </c>
      <c r="D18" s="40">
        <v>198.99217502336634</v>
      </c>
      <c r="E18" s="26"/>
      <c r="F18" s="40">
        <v>103.8002513631471</v>
      </c>
      <c r="G18" s="40">
        <v>104.54774899343698</v>
      </c>
      <c r="H18" s="40">
        <v>74.880383920155921</v>
      </c>
      <c r="I18" s="40">
        <v>13.046317421399612</v>
      </c>
      <c r="J18" s="40">
        <v>183.17316987815875</v>
      </c>
      <c r="K18" s="26"/>
      <c r="L18" s="40">
        <v>479.44787157629901</v>
      </c>
      <c r="M18" s="45"/>
      <c r="N18" s="80">
        <f t="shared" si="0"/>
        <v>0.27474928259357467</v>
      </c>
      <c r="O18" s="80">
        <f t="shared" si="1"/>
        <v>0.39163333392962385</v>
      </c>
      <c r="P18" s="80">
        <f t="shared" si="2"/>
        <v>0.8318331673568462</v>
      </c>
      <c r="R18" s="80">
        <f t="shared" si="3"/>
        <v>0.36743681090003388</v>
      </c>
      <c r="S18" s="80">
        <f t="shared" si="4"/>
        <v>0.45550541748027107</v>
      </c>
      <c r="T18" s="80">
        <f t="shared" si="5"/>
        <v>0.43495204805596499</v>
      </c>
      <c r="U18" s="80">
        <f t="shared" si="8"/>
        <v>0.41888677711495892</v>
      </c>
      <c r="V18" s="80">
        <f t="shared" si="6"/>
        <v>0.62635078512590558</v>
      </c>
      <c r="X18" s="80">
        <f t="shared" si="7"/>
        <v>0.49015289614921964</v>
      </c>
      <c r="Y18" s="103"/>
      <c r="Z18" s="102" t="s">
        <v>33</v>
      </c>
      <c r="AA18" s="102" t="s">
        <v>33</v>
      </c>
      <c r="AB18" s="102" t="s">
        <v>33</v>
      </c>
      <c r="AD18" s="102" t="s">
        <v>33</v>
      </c>
      <c r="AE18" s="102" t="s">
        <v>33</v>
      </c>
      <c r="AF18" s="102" t="s">
        <v>33</v>
      </c>
      <c r="AG18" s="102" t="s">
        <v>33</v>
      </c>
      <c r="AH18" s="102" t="s">
        <v>33</v>
      </c>
      <c r="AJ18" s="102" t="s">
        <v>33</v>
      </c>
      <c r="AK18" s="26"/>
    </row>
    <row r="19" spans="1:37" ht="12.75" customHeight="1">
      <c r="A19" s="41">
        <v>2021</v>
      </c>
      <c r="B19" s="40">
        <v>205.29491068511169</v>
      </c>
      <c r="C19" s="40">
        <v>112.30999794688631</v>
      </c>
      <c r="D19" s="40">
        <v>247.05994659059058</v>
      </c>
      <c r="E19" s="26"/>
      <c r="F19" s="40">
        <v>119.61034929580524</v>
      </c>
      <c r="G19" s="40">
        <v>119.77075258324973</v>
      </c>
      <c r="H19" s="40">
        <v>83.370438045175334</v>
      </c>
      <c r="I19" s="40">
        <v>29.977643263552558</v>
      </c>
      <c r="J19" s="40">
        <v>211.93567203480512</v>
      </c>
      <c r="K19" s="26"/>
      <c r="L19" s="40">
        <v>564.66485522258859</v>
      </c>
      <c r="M19" s="45"/>
      <c r="N19" s="80">
        <f t="shared" ref="N19:N20" si="9">B19/B18-1</f>
        <v>0.16767124416883572</v>
      </c>
      <c r="O19" s="80">
        <f t="shared" ref="O19:O20" si="10">C19/C18-1</f>
        <v>7.3298712808897992E-2</v>
      </c>
      <c r="P19" s="80">
        <f t="shared" ref="P19:P20" si="11">D19/D18-1</f>
        <v>0.24155608913556503</v>
      </c>
      <c r="R19" s="80">
        <f t="shared" ref="R19:R20" si="12">F19/F18-1</f>
        <v>0.15231271336083974</v>
      </c>
      <c r="S19" s="80">
        <f t="shared" ref="S19:S20" si="13">G19/G18-1</f>
        <v>0.14560814303872172</v>
      </c>
      <c r="T19" s="80">
        <f t="shared" ref="T19:T20" si="14">H19/H18-1</f>
        <v>0.11338155175689613</v>
      </c>
      <c r="U19" s="80">
        <f t="shared" si="8"/>
        <v>1.2977858268556943</v>
      </c>
      <c r="V19" s="80">
        <f t="shared" ref="V19:V20" si="15">J19/J18-1</f>
        <v>0.15702355413611246</v>
      </c>
      <c r="X19" s="80">
        <f t="shared" ref="X19:X20" si="16">L19/L18-1</f>
        <v>0.17773983095621726</v>
      </c>
      <c r="Y19" s="103"/>
      <c r="Z19" s="102" t="s">
        <v>33</v>
      </c>
      <c r="AA19" s="102" t="s">
        <v>33</v>
      </c>
      <c r="AB19" s="102" t="s">
        <v>33</v>
      </c>
      <c r="AD19" s="102" t="s">
        <v>33</v>
      </c>
      <c r="AE19" s="102" t="s">
        <v>33</v>
      </c>
      <c r="AF19" s="102" t="s">
        <v>33</v>
      </c>
      <c r="AG19" s="102" t="s">
        <v>33</v>
      </c>
      <c r="AH19" s="102" t="s">
        <v>33</v>
      </c>
      <c r="AJ19" s="102" t="s">
        <v>33</v>
      </c>
      <c r="AK19" s="26"/>
    </row>
    <row r="20" spans="1:37" ht="12.75" customHeight="1">
      <c r="A20" s="41">
        <v>2022</v>
      </c>
      <c r="B20" s="40">
        <v>193.67003564088338</v>
      </c>
      <c r="C20" s="40">
        <v>139.92153066554187</v>
      </c>
      <c r="D20" s="40">
        <v>239.49816262080128</v>
      </c>
      <c r="E20" s="26"/>
      <c r="F20" s="40">
        <v>119.71556606596815</v>
      </c>
      <c r="G20" s="40">
        <v>117.12902717957104</v>
      </c>
      <c r="H20" s="40">
        <v>75.818046691413997</v>
      </c>
      <c r="I20" s="40">
        <v>39.622216528400443</v>
      </c>
      <c r="J20" s="40">
        <v>220.80487246187252</v>
      </c>
      <c r="K20" s="26"/>
      <c r="L20" s="40">
        <v>573.08972892722659</v>
      </c>
      <c r="M20" s="45"/>
      <c r="N20" s="80">
        <f t="shared" si="9"/>
        <v>-5.6625247091774855E-2</v>
      </c>
      <c r="O20" s="80">
        <f t="shared" si="10"/>
        <v>0.24585106600850981</v>
      </c>
      <c r="P20" s="80">
        <f t="shared" si="11"/>
        <v>-3.0607081698759253E-2</v>
      </c>
      <c r="R20" s="80">
        <f t="shared" si="12"/>
        <v>8.7966276147821709E-4</v>
      </c>
      <c r="S20" s="80">
        <f t="shared" si="13"/>
        <v>-2.2056515023085366E-2</v>
      </c>
      <c r="T20" s="80">
        <f t="shared" si="14"/>
        <v>-9.0588361184680055E-2</v>
      </c>
      <c r="U20" s="80">
        <f t="shared" si="8"/>
        <v>0.32172553326011322</v>
      </c>
      <c r="V20" s="80">
        <f t="shared" si="15"/>
        <v>4.1848549335341989E-2</v>
      </c>
      <c r="X20" s="80">
        <f t="shared" si="16"/>
        <v>1.4920131165799155E-2</v>
      </c>
      <c r="Y20" s="103"/>
      <c r="Z20" s="102" t="s">
        <v>33</v>
      </c>
      <c r="AA20" s="102" t="s">
        <v>33</v>
      </c>
      <c r="AB20" s="102" t="s">
        <v>33</v>
      </c>
      <c r="AD20" s="102" t="s">
        <v>33</v>
      </c>
      <c r="AE20" s="102" t="s">
        <v>33</v>
      </c>
      <c r="AF20" s="102" t="s">
        <v>33</v>
      </c>
      <c r="AG20" s="102" t="s">
        <v>33</v>
      </c>
      <c r="AH20" s="102" t="s">
        <v>33</v>
      </c>
      <c r="AJ20" s="102" t="s">
        <v>33</v>
      </c>
      <c r="AK20" s="26"/>
    </row>
    <row r="21" spans="1:37" ht="12.75" customHeight="1">
      <c r="A21" s="41"/>
      <c r="B21" s="40"/>
      <c r="C21" s="40"/>
      <c r="D21" s="40"/>
      <c r="E21" s="26"/>
      <c r="F21" s="40"/>
      <c r="G21" s="40"/>
      <c r="H21" s="40"/>
      <c r="I21" s="40"/>
      <c r="J21" s="40"/>
      <c r="K21" s="26"/>
      <c r="L21" s="40"/>
      <c r="M21" s="45"/>
      <c r="N21" s="80"/>
      <c r="O21" s="80"/>
      <c r="P21" s="80"/>
      <c r="R21" s="80"/>
      <c r="S21" s="80"/>
      <c r="T21" s="80"/>
      <c r="U21" s="80"/>
      <c r="V21" s="80"/>
      <c r="X21" s="80"/>
      <c r="Y21" s="103"/>
      <c r="Z21" s="102"/>
      <c r="AA21" s="102"/>
      <c r="AB21" s="102"/>
      <c r="AD21" s="102"/>
      <c r="AE21" s="102"/>
      <c r="AF21" s="102"/>
      <c r="AG21" s="102"/>
      <c r="AH21" s="102"/>
      <c r="AJ21" s="102"/>
      <c r="AK21" s="26"/>
    </row>
    <row r="22" spans="1:37" ht="12.75" customHeight="1">
      <c r="A22" s="86" t="s">
        <v>70</v>
      </c>
      <c r="B22" s="104">
        <v>205.78446529238647</v>
      </c>
      <c r="C22" s="104">
        <v>149.91961657686667</v>
      </c>
      <c r="D22" s="104">
        <v>257.34215553949139</v>
      </c>
      <c r="E22" s="109"/>
      <c r="F22" s="104">
        <v>127.42557492974096</v>
      </c>
      <c r="G22" s="104">
        <v>127.34395859276897</v>
      </c>
      <c r="H22" s="104">
        <v>83.306622013027919</v>
      </c>
      <c r="I22" s="104">
        <v>43.127015954788291</v>
      </c>
      <c r="J22" s="104">
        <v>231.84306591841801</v>
      </c>
      <c r="K22" s="109"/>
      <c r="L22" s="104">
        <v>613.04623740874456</v>
      </c>
      <c r="M22" s="105"/>
      <c r="N22" s="88"/>
      <c r="O22" s="88"/>
      <c r="P22" s="88"/>
      <c r="Q22" s="106"/>
      <c r="R22" s="88"/>
      <c r="S22" s="88"/>
      <c r="T22" s="88"/>
      <c r="U22" s="88"/>
      <c r="V22" s="88"/>
      <c r="W22" s="106"/>
      <c r="X22" s="88"/>
      <c r="Y22" s="107"/>
      <c r="Z22" s="108"/>
      <c r="AA22" s="108"/>
      <c r="AB22" s="108"/>
      <c r="AC22" s="106"/>
      <c r="AD22" s="108"/>
      <c r="AE22" s="108"/>
      <c r="AF22" s="108"/>
      <c r="AG22" s="108"/>
      <c r="AH22" s="108"/>
      <c r="AI22" s="106"/>
      <c r="AJ22" s="108"/>
      <c r="AK22" s="26"/>
    </row>
    <row r="23" spans="1:37" ht="12.75" customHeight="1">
      <c r="A23" s="86" t="s">
        <v>75</v>
      </c>
      <c r="B23" s="104">
        <v>173.95143284850664</v>
      </c>
      <c r="C23" s="104">
        <v>111.64075368520204</v>
      </c>
      <c r="D23" s="104">
        <v>223.98826367879781</v>
      </c>
      <c r="E23" s="109"/>
      <c r="F23" s="104">
        <v>104.69906999674231</v>
      </c>
      <c r="G23" s="104">
        <v>99.567433731520623</v>
      </c>
      <c r="H23" s="104">
        <v>59.674208712018441</v>
      </c>
      <c r="I23" s="104">
        <v>33.585315004484166</v>
      </c>
      <c r="J23" s="104">
        <v>212.05442276774079</v>
      </c>
      <c r="K23" s="109"/>
      <c r="L23" s="104">
        <v>509.58045021250598</v>
      </c>
      <c r="M23" s="105"/>
      <c r="N23" s="88">
        <f>B23/B22-1</f>
        <v>-0.1546911347202532</v>
      </c>
      <c r="O23" s="88">
        <f t="shared" ref="O23:P23" si="17">C23/C22-1</f>
        <v>-0.25532924753738495</v>
      </c>
      <c r="P23" s="88">
        <f t="shared" si="17"/>
        <v>-0.12960912599325425</v>
      </c>
      <c r="Q23" s="106"/>
      <c r="R23" s="88">
        <f>F23/F22-1</f>
        <v>-0.17835120575700314</v>
      </c>
      <c r="S23" s="88">
        <f t="shared" ref="S23:T23" si="18">G23/G22-1</f>
        <v>-0.21812204652813105</v>
      </c>
      <c r="T23" s="88">
        <f t="shared" si="18"/>
        <v>-0.28367988918472431</v>
      </c>
      <c r="U23" s="88">
        <f>I23/I22-1</f>
        <v>-0.22124649106970573</v>
      </c>
      <c r="V23" s="88">
        <f t="shared" ref="V23" si="19">J23/J22-1</f>
        <v>-8.5353612247521471E-2</v>
      </c>
      <c r="W23" s="106"/>
      <c r="X23" s="88">
        <f>L23/L22-1</f>
        <v>-0.16877321951044522</v>
      </c>
      <c r="Y23" s="107"/>
      <c r="Z23" s="108" t="s">
        <v>33</v>
      </c>
      <c r="AA23" s="108" t="s">
        <v>33</v>
      </c>
      <c r="AB23" s="108" t="s">
        <v>33</v>
      </c>
      <c r="AC23" s="106"/>
      <c r="AD23" s="108" t="s">
        <v>33</v>
      </c>
      <c r="AE23" s="108" t="s">
        <v>33</v>
      </c>
      <c r="AF23" s="108" t="s">
        <v>33</v>
      </c>
      <c r="AG23" s="108" t="s">
        <v>33</v>
      </c>
      <c r="AH23" s="108" t="s">
        <v>33</v>
      </c>
      <c r="AI23" s="106"/>
      <c r="AJ23" s="108" t="s">
        <v>33</v>
      </c>
      <c r="AK23" s="26"/>
    </row>
    <row r="24" spans="1:37" ht="12.75" customHeight="1">
      <c r="A24" s="41"/>
      <c r="B24" s="40"/>
      <c r="C24" s="40"/>
      <c r="D24" s="40"/>
      <c r="E24" s="26"/>
      <c r="F24" s="40"/>
      <c r="G24" s="40"/>
      <c r="H24" s="40"/>
      <c r="I24" s="40"/>
      <c r="J24" s="40"/>
      <c r="K24" s="26"/>
      <c r="L24" s="40"/>
      <c r="M24" s="45"/>
      <c r="N24" s="75"/>
      <c r="O24" s="75"/>
      <c r="P24" s="75"/>
      <c r="R24" s="98"/>
      <c r="S24" s="98"/>
      <c r="T24" s="98"/>
      <c r="U24" s="98"/>
      <c r="V24" s="98"/>
      <c r="X24" s="98"/>
      <c r="Y24" s="103"/>
      <c r="Z24" s="75"/>
      <c r="AA24" s="75"/>
      <c r="AB24" s="75"/>
      <c r="AD24" s="98"/>
      <c r="AE24" s="98"/>
      <c r="AF24" s="98"/>
      <c r="AG24" s="98"/>
      <c r="AH24" s="98"/>
      <c r="AJ24" s="98"/>
      <c r="AK24" s="26"/>
    </row>
    <row r="25" spans="1:37" ht="12.75" customHeight="1">
      <c r="A25" s="41" t="s">
        <v>44</v>
      </c>
      <c r="B25" s="40">
        <v>205.01765387311252</v>
      </c>
      <c r="C25" s="40">
        <v>102.57183023362731</v>
      </c>
      <c r="D25" s="40">
        <v>225.17616236017855</v>
      </c>
      <c r="E25" s="26"/>
      <c r="F25" s="40">
        <v>115.60407456943027</v>
      </c>
      <c r="G25" s="40">
        <v>111.68716169125624</v>
      </c>
      <c r="H25" s="40">
        <v>79.928975020133535</v>
      </c>
      <c r="I25" s="40">
        <v>25.873346712661981</v>
      </c>
      <c r="J25" s="40">
        <v>199.67208847343605</v>
      </c>
      <c r="K25" s="26"/>
      <c r="L25" s="40">
        <v>532.76564646691838</v>
      </c>
      <c r="M25" s="45"/>
      <c r="N25" s="102" t="s">
        <v>33</v>
      </c>
      <c r="O25" s="102" t="s">
        <v>33</v>
      </c>
      <c r="P25" s="102" t="s">
        <v>33</v>
      </c>
      <c r="R25" s="102" t="s">
        <v>33</v>
      </c>
      <c r="S25" s="102" t="s">
        <v>33</v>
      </c>
      <c r="T25" s="102" t="s">
        <v>33</v>
      </c>
      <c r="U25" s="102" t="s">
        <v>33</v>
      </c>
      <c r="V25" s="102" t="s">
        <v>33</v>
      </c>
      <c r="X25" s="102" t="s">
        <v>33</v>
      </c>
      <c r="Y25" s="103"/>
      <c r="Z25" s="102" t="s">
        <v>33</v>
      </c>
      <c r="AA25" s="102" t="s">
        <v>33</v>
      </c>
      <c r="AB25" s="102" t="s">
        <v>33</v>
      </c>
      <c r="AD25" s="102" t="s">
        <v>33</v>
      </c>
      <c r="AE25" s="102" t="s">
        <v>33</v>
      </c>
      <c r="AF25" s="102" t="s">
        <v>33</v>
      </c>
      <c r="AG25" s="102" t="s">
        <v>33</v>
      </c>
      <c r="AH25" s="102" t="s">
        <v>33</v>
      </c>
      <c r="AJ25" s="102" t="s">
        <v>33</v>
      </c>
      <c r="AK25" s="26"/>
    </row>
    <row r="26" spans="1:37" ht="12.75" customHeight="1">
      <c r="A26" s="41" t="s">
        <v>45</v>
      </c>
      <c r="B26" s="40">
        <v>186.03865943988725</v>
      </c>
      <c r="C26" s="40">
        <v>105.7402761312964</v>
      </c>
      <c r="D26" s="40">
        <v>219.95692795508498</v>
      </c>
      <c r="E26" s="26"/>
      <c r="F26" s="40">
        <v>108.89114947809138</v>
      </c>
      <c r="G26" s="40">
        <v>107.76635512429358</v>
      </c>
      <c r="H26" s="40">
        <v>76.555423748324586</v>
      </c>
      <c r="I26" s="40">
        <v>29.644293502356469</v>
      </c>
      <c r="J26" s="40">
        <v>188.87864167320245</v>
      </c>
      <c r="K26" s="26"/>
      <c r="L26" s="40">
        <v>511.73586352626864</v>
      </c>
      <c r="M26" s="45"/>
      <c r="N26" s="102" t="s">
        <v>33</v>
      </c>
      <c r="O26" s="102" t="s">
        <v>33</v>
      </c>
      <c r="P26" s="102" t="s">
        <v>33</v>
      </c>
      <c r="R26" s="102" t="s">
        <v>33</v>
      </c>
      <c r="S26" s="102" t="s">
        <v>33</v>
      </c>
      <c r="T26" s="102" t="s">
        <v>33</v>
      </c>
      <c r="U26" s="102" t="s">
        <v>33</v>
      </c>
      <c r="V26" s="102" t="s">
        <v>33</v>
      </c>
      <c r="X26" s="102" t="s">
        <v>33</v>
      </c>
      <c r="Y26" s="103"/>
      <c r="Z26" s="82">
        <f t="shared" ref="Z26:AB30" si="20">B26/B25-1</f>
        <v>-9.2572488635400907E-2</v>
      </c>
      <c r="AA26" s="82">
        <f t="shared" si="20"/>
        <v>3.0890020100570847E-2</v>
      </c>
      <c r="AB26" s="82">
        <f t="shared" si="20"/>
        <v>-2.3178449931770317E-2</v>
      </c>
      <c r="AC26" s="82"/>
      <c r="AD26" s="82">
        <f t="shared" ref="AD26:AJ31" si="21">F26/F25-1</f>
        <v>-5.8068239517865772E-2</v>
      </c>
      <c r="AE26" s="82">
        <f t="shared" si="21"/>
        <v>-3.5105257467292317E-2</v>
      </c>
      <c r="AF26" s="82">
        <f t="shared" si="21"/>
        <v>-4.2206862667251488E-2</v>
      </c>
      <c r="AG26" s="82">
        <f t="shared" si="21"/>
        <v>0.14574638648694993</v>
      </c>
      <c r="AH26" s="82">
        <f t="shared" si="21"/>
        <v>-5.4055861701819863E-2</v>
      </c>
      <c r="AI26" s="82"/>
      <c r="AJ26" s="82">
        <f t="shared" si="21"/>
        <v>-3.9472858432428204E-2</v>
      </c>
      <c r="AK26" s="26"/>
    </row>
    <row r="27" spans="1:37" ht="12.75" customHeight="1">
      <c r="A27" s="41" t="s">
        <v>46</v>
      </c>
      <c r="B27" s="40">
        <v>197.65282907121338</v>
      </c>
      <c r="C27" s="40">
        <v>121.65402797598654</v>
      </c>
      <c r="D27" s="40">
        <v>270.45973790833068</v>
      </c>
      <c r="E27" s="26"/>
      <c r="F27" s="40">
        <v>121.0769100881098</v>
      </c>
      <c r="G27" s="40">
        <v>126.09894470298161</v>
      </c>
      <c r="H27" s="40">
        <v>81.642583655600887</v>
      </c>
      <c r="I27" s="40">
        <v>38.858678008776167</v>
      </c>
      <c r="J27" s="40">
        <v>222.08947850006169</v>
      </c>
      <c r="K27" s="26"/>
      <c r="L27" s="40">
        <v>589.76659495553054</v>
      </c>
      <c r="M27" s="45"/>
      <c r="N27" s="102" t="s">
        <v>33</v>
      </c>
      <c r="O27" s="102" t="s">
        <v>33</v>
      </c>
      <c r="P27" s="102" t="s">
        <v>33</v>
      </c>
      <c r="R27" s="102" t="s">
        <v>33</v>
      </c>
      <c r="S27" s="102" t="s">
        <v>33</v>
      </c>
      <c r="T27" s="102" t="s">
        <v>33</v>
      </c>
      <c r="U27" s="102" t="s">
        <v>33</v>
      </c>
      <c r="V27" s="102" t="s">
        <v>33</v>
      </c>
      <c r="X27" s="102" t="s">
        <v>33</v>
      </c>
      <c r="Y27" s="103"/>
      <c r="Z27" s="82">
        <f t="shared" si="20"/>
        <v>6.2428796607615133E-2</v>
      </c>
      <c r="AA27" s="82">
        <f t="shared" si="20"/>
        <v>0.15049848957203626</v>
      </c>
      <c r="AB27" s="82">
        <f t="shared" si="20"/>
        <v>0.2296031792349742</v>
      </c>
      <c r="AC27" s="82"/>
      <c r="AD27" s="82">
        <f t="shared" si="21"/>
        <v>0.11190772315678577</v>
      </c>
      <c r="AE27" s="82">
        <f t="shared" si="21"/>
        <v>0.17011422124784614</v>
      </c>
      <c r="AF27" s="82">
        <f t="shared" si="21"/>
        <v>6.6450679236004229E-2</v>
      </c>
      <c r="AG27" s="82">
        <f t="shared" si="21"/>
        <v>0.31083164473753544</v>
      </c>
      <c r="AH27" s="82">
        <f t="shared" si="21"/>
        <v>0.17583161617776022</v>
      </c>
      <c r="AI27" s="82"/>
      <c r="AJ27" s="82">
        <f t="shared" si="21"/>
        <v>0.15248243672344519</v>
      </c>
      <c r="AK27" s="26"/>
    </row>
    <row r="28" spans="1:37" ht="12.75" customHeight="1">
      <c r="A28" s="41" t="s">
        <v>71</v>
      </c>
      <c r="B28" s="40">
        <v>237.01919651752911</v>
      </c>
      <c r="C28" s="40">
        <v>180.84150440735999</v>
      </c>
      <c r="D28" s="40">
        <v>300.47965783660504</v>
      </c>
      <c r="E28" s="26"/>
      <c r="F28" s="40">
        <v>150.46140540344015</v>
      </c>
      <c r="G28" s="40">
        <v>153.36389047385637</v>
      </c>
      <c r="H28" s="40">
        <v>101.29671263944211</v>
      </c>
      <c r="I28" s="40">
        <v>52.355031578599757</v>
      </c>
      <c r="J28" s="40">
        <v>260.86331866615541</v>
      </c>
      <c r="K28" s="26"/>
      <c r="L28" s="40">
        <v>718.34035876149414</v>
      </c>
      <c r="M28" s="45"/>
      <c r="N28" s="102" t="s">
        <v>33</v>
      </c>
      <c r="O28" s="102" t="s">
        <v>33</v>
      </c>
      <c r="P28" s="102" t="s">
        <v>33</v>
      </c>
      <c r="R28" s="102" t="s">
        <v>33</v>
      </c>
      <c r="S28" s="102" t="s">
        <v>33</v>
      </c>
      <c r="T28" s="102" t="s">
        <v>33</v>
      </c>
      <c r="U28" s="102" t="s">
        <v>33</v>
      </c>
      <c r="V28" s="102" t="s">
        <v>33</v>
      </c>
      <c r="X28" s="102" t="s">
        <v>33</v>
      </c>
      <c r="Y28" s="103"/>
      <c r="Z28" s="82">
        <f t="shared" si="20"/>
        <v>0.19916925870123636</v>
      </c>
      <c r="AA28" s="82">
        <f t="shared" si="20"/>
        <v>0.48652294885835223</v>
      </c>
      <c r="AB28" s="82">
        <f t="shared" si="20"/>
        <v>0.11099589225531714</v>
      </c>
      <c r="AC28" s="82"/>
      <c r="AD28" s="82">
        <f t="shared" si="21"/>
        <v>0.24269280818239203</v>
      </c>
      <c r="AE28" s="82">
        <f t="shared" si="21"/>
        <v>0.21621866729412909</v>
      </c>
      <c r="AF28" s="82">
        <f t="shared" si="21"/>
        <v>0.2407337948386068</v>
      </c>
      <c r="AG28" s="82">
        <f t="shared" si="21"/>
        <v>0.34731890690608314</v>
      </c>
      <c r="AH28" s="82">
        <f t="shared" si="21"/>
        <v>0.17458656946723816</v>
      </c>
      <c r="AI28" s="82"/>
      <c r="AJ28" s="82">
        <f t="shared" si="21"/>
        <v>0.21800787787185261</v>
      </c>
      <c r="AK28" s="26"/>
    </row>
    <row r="29" spans="1:37" ht="12.75" customHeight="1">
      <c r="A29" s="41" t="s">
        <v>72</v>
      </c>
      <c r="B29" s="40">
        <v>207.31102977370233</v>
      </c>
      <c r="C29" s="40">
        <v>151.89599706163517</v>
      </c>
      <c r="D29" s="40">
        <v>252.84302674264984</v>
      </c>
      <c r="E29" s="26"/>
      <c r="F29" s="40">
        <v>128.68561788656154</v>
      </c>
      <c r="G29" s="40">
        <v>126.36275632728204</v>
      </c>
      <c r="H29" s="40">
        <v>81.762939459944221</v>
      </c>
      <c r="I29" s="40">
        <v>42.920439707739241</v>
      </c>
      <c r="J29" s="40">
        <v>232.31830019645989</v>
      </c>
      <c r="K29" s="26"/>
      <c r="L29" s="40">
        <v>612.05005357798734</v>
      </c>
      <c r="M29" s="45"/>
      <c r="N29" s="80">
        <f t="shared" ref="N29:N31" si="22">B29/B25-1</f>
        <v>1.1186236196075061E-2</v>
      </c>
      <c r="O29" s="80">
        <f t="shared" ref="O29:O32" si="23">C29/C25-1</f>
        <v>0.48087439519858877</v>
      </c>
      <c r="P29" s="80">
        <f t="shared" ref="P29:P32" si="24">D29/D25-1</f>
        <v>0.12286764323755106</v>
      </c>
      <c r="Q29" s="80"/>
      <c r="R29" s="80">
        <f t="shared" ref="R29:R32" si="25">F29/F25-1</f>
        <v>0.11315815092031789</v>
      </c>
      <c r="S29" s="80">
        <f t="shared" ref="S29:S32" si="26">G29/G25-1</f>
        <v>0.13139911887629907</v>
      </c>
      <c r="T29" s="80">
        <f t="shared" ref="T29:T32" si="27">H29/H25-1</f>
        <v>2.2944926284225842E-2</v>
      </c>
      <c r="U29" s="80">
        <f t="shared" ref="U29:U32" si="28">I29/I25-1</f>
        <v>0.65886694846224514</v>
      </c>
      <c r="V29" s="80">
        <f t="shared" ref="V29:V32" si="29">J29/J25-1</f>
        <v>0.16349912485323159</v>
      </c>
      <c r="W29" s="80"/>
      <c r="X29" s="80">
        <f t="shared" ref="X29:X32" si="30">L29/L25-1</f>
        <v>0.14881666570817842</v>
      </c>
      <c r="Y29" s="103"/>
      <c r="Z29" s="82">
        <f t="shared" si="20"/>
        <v>-0.12534076218433921</v>
      </c>
      <c r="AA29" s="82">
        <f t="shared" si="20"/>
        <v>-0.16006008930628413</v>
      </c>
      <c r="AB29" s="82">
        <f t="shared" si="20"/>
        <v>-0.15853529465831284</v>
      </c>
      <c r="AC29" s="82"/>
      <c r="AD29" s="82">
        <f t="shared" si="21"/>
        <v>-0.14472673213765375</v>
      </c>
      <c r="AE29" s="82">
        <f t="shared" si="21"/>
        <v>-0.17605926703572483</v>
      </c>
      <c r="AF29" s="82">
        <f t="shared" si="21"/>
        <v>-0.19283718760969915</v>
      </c>
      <c r="AG29" s="82">
        <f t="shared" si="21"/>
        <v>-0.1802041100232461</v>
      </c>
      <c r="AH29" s="82">
        <f t="shared" si="21"/>
        <v>-0.10942519099907078</v>
      </c>
      <c r="AI29" s="82"/>
      <c r="AJ29" s="82">
        <f t="shared" si="21"/>
        <v>-0.14796649511210003</v>
      </c>
      <c r="AK29" s="26"/>
    </row>
    <row r="30" spans="1:37" ht="12.75" customHeight="1">
      <c r="A30" s="41" t="s">
        <v>73</v>
      </c>
      <c r="B30" s="40">
        <v>162.97322848446478</v>
      </c>
      <c r="C30" s="40">
        <v>110.24202120758044</v>
      </c>
      <c r="D30" s="40">
        <v>205.14433444166113</v>
      </c>
      <c r="E30" s="26"/>
      <c r="F30" s="40">
        <v>97.890036981884833</v>
      </c>
      <c r="G30" s="40">
        <v>95.207004517199039</v>
      </c>
      <c r="H30" s="40">
        <v>61.636251084944391</v>
      </c>
      <c r="I30" s="40">
        <v>31.089580656835903</v>
      </c>
      <c r="J30" s="40">
        <v>192.53671089284194</v>
      </c>
      <c r="K30" s="26"/>
      <c r="L30" s="40">
        <v>478.35958413370633</v>
      </c>
      <c r="M30" s="45"/>
      <c r="N30" s="80">
        <f t="shared" si="22"/>
        <v>-0.12398192410580855</v>
      </c>
      <c r="O30" s="80">
        <f t="shared" si="23"/>
        <v>4.2573608098907201E-2</v>
      </c>
      <c r="P30" s="80">
        <f t="shared" si="24"/>
        <v>-6.7343155094658158E-2</v>
      </c>
      <c r="Q30" s="80"/>
      <c r="R30" s="80">
        <f t="shared" si="25"/>
        <v>-0.10102852756109382</v>
      </c>
      <c r="S30" s="80">
        <f t="shared" si="26"/>
        <v>-0.11654240873795041</v>
      </c>
      <c r="T30" s="80">
        <f t="shared" si="27"/>
        <v>-0.19488067510966789</v>
      </c>
      <c r="U30" s="80">
        <f t="shared" si="28"/>
        <v>4.8754312676216882E-2</v>
      </c>
      <c r="V30" s="80">
        <f t="shared" si="29"/>
        <v>1.9367299485183009E-2</v>
      </c>
      <c r="W30" s="80"/>
      <c r="X30" s="80">
        <f t="shared" si="30"/>
        <v>-6.5221693008915005E-2</v>
      </c>
      <c r="Y30" s="103"/>
      <c r="Z30" s="82">
        <f t="shared" si="20"/>
        <v>-0.21387092301666744</v>
      </c>
      <c r="AA30" s="82">
        <f t="shared" si="20"/>
        <v>-0.27422694909565459</v>
      </c>
      <c r="AB30" s="82">
        <f t="shared" si="20"/>
        <v>-0.1886494277318459</v>
      </c>
      <c r="AC30" s="82"/>
      <c r="AD30" s="82">
        <f t="shared" si="21"/>
        <v>-0.23930864544492858</v>
      </c>
      <c r="AE30" s="82">
        <f t="shared" si="21"/>
        <v>-0.24655802639655144</v>
      </c>
      <c r="AF30" s="82">
        <f t="shared" si="21"/>
        <v>-0.24615906066904458</v>
      </c>
      <c r="AG30" s="82">
        <f t="shared" si="21"/>
        <v>-0.27564626857189545</v>
      </c>
      <c r="AH30" s="82">
        <f t="shared" si="21"/>
        <v>-0.17123743273765635</v>
      </c>
      <c r="AI30" s="82"/>
      <c r="AJ30" s="82">
        <f t="shared" si="21"/>
        <v>-0.21843061472299374</v>
      </c>
      <c r="AK30" s="26"/>
    </row>
    <row r="31" spans="1:37" ht="12.75" customHeight="1">
      <c r="A31" s="41" t="s">
        <v>74</v>
      </c>
      <c r="B31" s="40">
        <v>168.76854433015239</v>
      </c>
      <c r="C31" s="40">
        <v>118.01729759822483</v>
      </c>
      <c r="D31" s="40">
        <v>201.25071380382542</v>
      </c>
      <c r="E31" s="26"/>
      <c r="F31" s="40">
        <v>102.80205193233745</v>
      </c>
      <c r="G31" s="40">
        <v>94.652149703190432</v>
      </c>
      <c r="H31" s="40">
        <v>59.300178094389381</v>
      </c>
      <c r="I31" s="40">
        <v>32.513713759333221</v>
      </c>
      <c r="J31" s="40">
        <v>198.76846224295181</v>
      </c>
      <c r="K31" s="26"/>
      <c r="L31" s="40">
        <v>488.03655573220266</v>
      </c>
      <c r="M31" s="45"/>
      <c r="N31" s="80">
        <f t="shared" si="22"/>
        <v>-0.14613645995754565</v>
      </c>
      <c r="O31" s="80">
        <f t="shared" si="23"/>
        <v>-2.9894039994134536E-2</v>
      </c>
      <c r="P31" s="80">
        <f t="shared" si="24"/>
        <v>-0.25589399974928206</v>
      </c>
      <c r="Q31" s="80"/>
      <c r="R31" s="80">
        <f t="shared" si="25"/>
        <v>-0.15093594759292595</v>
      </c>
      <c r="S31" s="80">
        <f t="shared" si="26"/>
        <v>-0.24938190461357301</v>
      </c>
      <c r="T31" s="80">
        <f t="shared" si="27"/>
        <v>-0.27366117730252359</v>
      </c>
      <c r="U31" s="80">
        <f t="shared" si="28"/>
        <v>-0.16328307020660726</v>
      </c>
      <c r="V31" s="80">
        <f t="shared" si="29"/>
        <v>-0.10500729892570482</v>
      </c>
      <c r="W31" s="80"/>
      <c r="X31" s="80">
        <f t="shared" si="30"/>
        <v>-0.17249203344756836</v>
      </c>
      <c r="Y31" s="103"/>
      <c r="Z31" s="82">
        <f>B31/B30-1</f>
        <v>3.5559925391304592E-2</v>
      </c>
      <c r="AA31" s="82">
        <f>C31/C30-1</f>
        <v>7.052915308949137E-2</v>
      </c>
      <c r="AB31" s="82">
        <f>D31/D30-1</f>
        <v>-1.8979908211615659E-2</v>
      </c>
      <c r="AC31" s="82"/>
      <c r="AD31" s="82">
        <f t="shared" si="21"/>
        <v>5.0178905861089973E-2</v>
      </c>
      <c r="AE31" s="82">
        <f t="shared" si="21"/>
        <v>-5.8278780728614477E-3</v>
      </c>
      <c r="AF31" s="82">
        <f t="shared" si="21"/>
        <v>-3.7900958436546284E-2</v>
      </c>
      <c r="AG31" s="82">
        <f t="shared" si="21"/>
        <v>4.5807407897095143E-2</v>
      </c>
      <c r="AH31" s="82">
        <f t="shared" si="21"/>
        <v>3.2366561790796444E-2</v>
      </c>
      <c r="AI31" s="82"/>
      <c r="AJ31" s="82">
        <f t="shared" si="21"/>
        <v>2.0229492456017129E-2</v>
      </c>
      <c r="AK31" s="26"/>
    </row>
    <row r="32" spans="1:37" ht="12.75" customHeight="1">
      <c r="A32" s="41" t="s">
        <v>76</v>
      </c>
      <c r="B32" s="40">
        <v>180.34067760358886</v>
      </c>
      <c r="C32" s="40">
        <v>122.26852742862711</v>
      </c>
      <c r="D32" s="40">
        <v>219.56101523890541</v>
      </c>
      <c r="E32" s="26"/>
      <c r="F32" s="40">
        <v>110.07403572283602</v>
      </c>
      <c r="G32" s="40">
        <v>101.6313218952227</v>
      </c>
      <c r="H32" s="40">
        <v>61.608665040535975</v>
      </c>
      <c r="I32" s="40">
        <v>35.585256388934077</v>
      </c>
      <c r="J32" s="40">
        <v>213.27094122359213</v>
      </c>
      <c r="K32" s="26"/>
      <c r="L32" s="40">
        <v>522.17022027112137</v>
      </c>
      <c r="M32" s="45"/>
      <c r="N32" s="80">
        <f>B32/B28-1</f>
        <v>-0.23913049975151912</v>
      </c>
      <c r="O32" s="80">
        <f t="shared" si="23"/>
        <v>-0.32389122823703431</v>
      </c>
      <c r="P32" s="80">
        <f t="shared" si="24"/>
        <v>-0.26929823862386582</v>
      </c>
      <c r="Q32" s="80"/>
      <c r="R32" s="80">
        <f t="shared" si="25"/>
        <v>-0.26842345099935327</v>
      </c>
      <c r="S32" s="80">
        <f t="shared" si="26"/>
        <v>-0.33731909394573178</v>
      </c>
      <c r="T32" s="80">
        <f t="shared" si="27"/>
        <v>-0.39179995643267018</v>
      </c>
      <c r="U32" s="80">
        <f t="shared" si="28"/>
        <v>-0.32030875894878397</v>
      </c>
      <c r="V32" s="80">
        <f t="shared" si="29"/>
        <v>-0.18244181545305915</v>
      </c>
      <c r="W32" s="80"/>
      <c r="X32" s="80">
        <f t="shared" si="30"/>
        <v>-0.27308800918354903</v>
      </c>
      <c r="Y32" s="103"/>
      <c r="Z32" s="82">
        <f t="shared" ref="Z32:Z33" si="31">B32/B31-1</f>
        <v>6.8568069478625926E-2</v>
      </c>
      <c r="AA32" s="82">
        <f t="shared" ref="AA32:AA33" si="32">C32/C31-1</f>
        <v>3.602209097241893E-2</v>
      </c>
      <c r="AB32" s="82">
        <f t="shared" ref="AB32:AB33" si="33">D32/D31-1</f>
        <v>9.0982541572143028E-2</v>
      </c>
      <c r="AC32" s="82"/>
      <c r="AD32" s="82">
        <f t="shared" ref="AD32:AD33" si="34">F32/F31-1</f>
        <v>7.0737729975320462E-2</v>
      </c>
      <c r="AE32" s="82">
        <f t="shared" ref="AE32:AE33" si="35">G32/G31-1</f>
        <v>7.3734957039195637E-2</v>
      </c>
      <c r="AF32" s="82">
        <f t="shared" ref="AF32:AF33" si="36">H32/H31-1</f>
        <v>3.8928836646529463E-2</v>
      </c>
      <c r="AG32" s="82">
        <f t="shared" ref="AG32:AG33" si="37">I32/I31-1</f>
        <v>9.4469141616255747E-2</v>
      </c>
      <c r="AH32" s="82">
        <f t="shared" ref="AH32:AH33" si="38">J32/J31-1</f>
        <v>7.296167016130628E-2</v>
      </c>
      <c r="AI32" s="82"/>
      <c r="AJ32" s="82">
        <f t="shared" ref="AJ32:AJ33" si="39">L32/L31-1</f>
        <v>6.9940794676144336E-2</v>
      </c>
      <c r="AK32" s="26"/>
    </row>
    <row r="33" spans="1:37" ht="12.75" customHeight="1">
      <c r="A33" s="41" t="s">
        <v>77</v>
      </c>
      <c r="B33" s="40">
        <v>170.97457465082707</v>
      </c>
      <c r="C33" s="40">
        <v>106.03459818987382</v>
      </c>
      <c r="D33" s="40">
        <v>221.48984239166325</v>
      </c>
      <c r="E33" s="26"/>
      <c r="F33" s="40">
        <v>102.82919116072505</v>
      </c>
      <c r="G33" s="40">
        <v>98.420644722258928</v>
      </c>
      <c r="H33" s="40">
        <v>57.860697814196023</v>
      </c>
      <c r="I33" s="40">
        <v>32.831023545509424</v>
      </c>
      <c r="J33" s="40">
        <v>206.55745798967448</v>
      </c>
      <c r="K33" s="26"/>
      <c r="L33" s="40">
        <v>498.49901523236417</v>
      </c>
      <c r="M33" s="45"/>
      <c r="N33" s="80">
        <f t="shared" ref="N33" si="40">B33/B29-1</f>
        <v>-0.17527506936094817</v>
      </c>
      <c r="O33" s="80">
        <f t="shared" ref="O33" si="41">C33/C29-1</f>
        <v>-0.30192631641999146</v>
      </c>
      <c r="P33" s="80">
        <f t="shared" ref="P33" si="42">D33/D29-1</f>
        <v>-0.12400256694798495</v>
      </c>
      <c r="Q33" s="80"/>
      <c r="R33" s="80">
        <f t="shared" ref="R33" si="43">F33/F29-1</f>
        <v>-0.2009270899925224</v>
      </c>
      <c r="S33" s="80">
        <f t="shared" ref="S33" si="44">G33/G29-1</f>
        <v>-0.22112616420500109</v>
      </c>
      <c r="T33" s="80">
        <f t="shared" ref="T33" si="45">H33/H29-1</f>
        <v>-0.29233588962953005</v>
      </c>
      <c r="U33" s="80">
        <f t="shared" ref="U33" si="46">I33/I29-1</f>
        <v>-0.23507252560626801</v>
      </c>
      <c r="V33" s="80">
        <f t="shared" ref="V33" si="47">J33/J29-1</f>
        <v>-0.1108859792147272</v>
      </c>
      <c r="W33" s="80"/>
      <c r="X33" s="80">
        <f t="shared" ref="X33" si="48">L33/L29-1</f>
        <v>-0.18552573875586553</v>
      </c>
      <c r="Y33" s="103"/>
      <c r="Z33" s="82">
        <f t="shared" si="31"/>
        <v>-5.1935609188236809E-2</v>
      </c>
      <c r="AA33" s="82">
        <f t="shared" si="32"/>
        <v>-0.13277275501849539</v>
      </c>
      <c r="AB33" s="82">
        <f t="shared" si="33"/>
        <v>8.7849254598275639E-3</v>
      </c>
      <c r="AC33" s="82"/>
      <c r="AD33" s="82">
        <f t="shared" si="34"/>
        <v>-6.5817924404564687E-2</v>
      </c>
      <c r="AE33" s="82">
        <f t="shared" si="35"/>
        <v>-3.1591414074824575E-2</v>
      </c>
      <c r="AF33" s="82">
        <f t="shared" si="36"/>
        <v>-6.0835066364024359E-2</v>
      </c>
      <c r="AG33" s="82">
        <f t="shared" si="37"/>
        <v>-7.7398145268980922E-2</v>
      </c>
      <c r="AH33" s="82">
        <f t="shared" si="38"/>
        <v>-3.1478659002490583E-2</v>
      </c>
      <c r="AI33" s="82"/>
      <c r="AJ33" s="82">
        <f t="shared" si="39"/>
        <v>-4.5332353550278315E-2</v>
      </c>
      <c r="AK33" s="26"/>
    </row>
    <row r="34" spans="1:37" ht="12.75" customHeight="1">
      <c r="A34" s="41"/>
      <c r="B34" s="40"/>
      <c r="C34" s="40"/>
      <c r="D34" s="40"/>
      <c r="E34" s="26"/>
      <c r="K34" s="26"/>
      <c r="N34" s="75"/>
      <c r="O34" s="75"/>
      <c r="P34" s="75"/>
      <c r="R34" s="98"/>
      <c r="S34" s="98"/>
      <c r="T34" s="98"/>
      <c r="U34" s="98"/>
      <c r="V34" s="98"/>
      <c r="X34" s="98"/>
      <c r="Y34" s="103"/>
      <c r="Z34" s="75"/>
      <c r="AA34" s="75"/>
      <c r="AB34" s="75"/>
      <c r="AD34" s="98"/>
      <c r="AE34" s="98"/>
      <c r="AF34" s="98"/>
      <c r="AG34" s="98"/>
      <c r="AH34" s="98"/>
      <c r="AJ34" s="98"/>
      <c r="AK34" s="26"/>
    </row>
    <row r="35" spans="1:37" ht="12.75" customHeight="1">
      <c r="A35" s="42">
        <v>44804</v>
      </c>
      <c r="B35" s="40">
        <v>158.6237421429077</v>
      </c>
      <c r="C35" s="40">
        <v>97.071393819404278</v>
      </c>
      <c r="D35" s="40">
        <v>201.113469166008</v>
      </c>
      <c r="E35" s="26"/>
      <c r="F35" s="40">
        <v>89.843923378863266</v>
      </c>
      <c r="G35" s="40">
        <v>90.064749028449285</v>
      </c>
      <c r="H35" s="40">
        <v>58.307206634717851</v>
      </c>
      <c r="I35" s="40">
        <v>29.18405600212138</v>
      </c>
      <c r="J35" s="40">
        <v>189.40867008416794</v>
      </c>
      <c r="K35" s="26"/>
      <c r="L35" s="40">
        <v>456.80860512831998</v>
      </c>
      <c r="M35" s="45"/>
      <c r="N35" s="102" t="s">
        <v>33</v>
      </c>
      <c r="O35" s="102" t="s">
        <v>33</v>
      </c>
      <c r="P35" s="102" t="s">
        <v>33</v>
      </c>
      <c r="R35" s="102" t="s">
        <v>33</v>
      </c>
      <c r="S35" s="102" t="s">
        <v>33</v>
      </c>
      <c r="T35" s="102" t="s">
        <v>33</v>
      </c>
      <c r="U35" s="102" t="s">
        <v>33</v>
      </c>
      <c r="V35" s="102" t="s">
        <v>33</v>
      </c>
      <c r="X35" s="102" t="s">
        <v>33</v>
      </c>
      <c r="Y35" s="103"/>
      <c r="Z35" s="102" t="s">
        <v>33</v>
      </c>
      <c r="AA35" s="102" t="s">
        <v>33</v>
      </c>
      <c r="AB35" s="102" t="s">
        <v>33</v>
      </c>
      <c r="AD35" s="102" t="s">
        <v>33</v>
      </c>
      <c r="AE35" s="102" t="s">
        <v>33</v>
      </c>
      <c r="AF35" s="102" t="s">
        <v>33</v>
      </c>
      <c r="AG35" s="102" t="s">
        <v>33</v>
      </c>
      <c r="AH35" s="102" t="s">
        <v>33</v>
      </c>
      <c r="AJ35" s="102" t="s">
        <v>33</v>
      </c>
      <c r="AK35" s="26"/>
    </row>
    <row r="36" spans="1:37" ht="12.75" customHeight="1">
      <c r="A36" s="42">
        <v>44834</v>
      </c>
      <c r="B36" s="40">
        <v>172.03594996350319</v>
      </c>
      <c r="C36" s="40">
        <v>126.12564190600501</v>
      </c>
      <c r="D36" s="40">
        <v>212.33827967071713</v>
      </c>
      <c r="E36" s="26"/>
      <c r="F36" s="40">
        <v>109.14318083590433</v>
      </c>
      <c r="G36" s="40">
        <v>103.32663360851915</v>
      </c>
      <c r="H36" s="40">
        <v>65.819648734415594</v>
      </c>
      <c r="I36" s="40">
        <v>33.07622463527963</v>
      </c>
      <c r="J36" s="40">
        <v>199.13418372610644</v>
      </c>
      <c r="K36" s="26"/>
      <c r="L36" s="40">
        <v>510.49987154022529</v>
      </c>
      <c r="M36" s="45"/>
      <c r="N36" s="102" t="s">
        <v>33</v>
      </c>
      <c r="O36" s="102" t="s">
        <v>33</v>
      </c>
      <c r="P36" s="102" t="s">
        <v>33</v>
      </c>
      <c r="R36" s="102" t="s">
        <v>33</v>
      </c>
      <c r="S36" s="102" t="s">
        <v>33</v>
      </c>
      <c r="T36" s="102" t="s">
        <v>33</v>
      </c>
      <c r="U36" s="102" t="s">
        <v>33</v>
      </c>
      <c r="V36" s="102" t="s">
        <v>33</v>
      </c>
      <c r="X36" s="102" t="s">
        <v>33</v>
      </c>
      <c r="Y36" s="103"/>
      <c r="Z36" s="80">
        <f t="shared" ref="Z36:Z40" si="49">B36/B35-1</f>
        <v>8.455359607209445E-2</v>
      </c>
      <c r="AA36" s="80">
        <f t="shared" ref="AA36:AA40" si="50">C36/C35-1</f>
        <v>0.2993080344622896</v>
      </c>
      <c r="AB36" s="80">
        <f t="shared" ref="AB36:AB40" si="51">D36/D35-1</f>
        <v>5.5813320466585381E-2</v>
      </c>
      <c r="AD36" s="80">
        <f t="shared" ref="AD36:AD40" si="52">F36/F35-1</f>
        <v>0.21480871194435647</v>
      </c>
      <c r="AE36" s="80">
        <f t="shared" ref="AE36:AE40" si="53">G36/G35-1</f>
        <v>0.14724833770292034</v>
      </c>
      <c r="AF36" s="80">
        <f t="shared" ref="AF36:AF40" si="54">H36/H35-1</f>
        <v>0.12884242846277272</v>
      </c>
      <c r="AG36" s="80">
        <f t="shared" ref="AG36:AG40" si="55">I36/I35-1</f>
        <v>0.1333662679675276</v>
      </c>
      <c r="AH36" s="80">
        <f t="shared" ref="AH36:AH40" si="56">J36/J35-1</f>
        <v>5.1346718382092815E-2</v>
      </c>
      <c r="AJ36" s="80">
        <f t="shared" ref="AJ36:AJ40" si="57">L36/L35-1</f>
        <v>0.11753558450770241</v>
      </c>
      <c r="AK36" s="26"/>
    </row>
    <row r="37" spans="1:37" ht="12.75" customHeight="1">
      <c r="A37" s="42">
        <v>44865</v>
      </c>
      <c r="B37" s="40">
        <v>171.68214323464886</v>
      </c>
      <c r="C37" s="40">
        <v>125.31975564827677</v>
      </c>
      <c r="D37" s="40">
        <v>208.80214894686137</v>
      </c>
      <c r="E37" s="26"/>
      <c r="F37" s="40">
        <v>107.43509672097274</v>
      </c>
      <c r="G37" s="40">
        <v>98.066750280826312</v>
      </c>
      <c r="H37" s="40">
        <v>63.862374283667464</v>
      </c>
      <c r="I37" s="40">
        <v>34.455544367955049</v>
      </c>
      <c r="J37" s="40">
        <v>201.98428217636518</v>
      </c>
      <c r="K37" s="26"/>
      <c r="L37" s="40">
        <v>505.80404782978701</v>
      </c>
      <c r="M37" s="45"/>
      <c r="N37" s="102" t="s">
        <v>33</v>
      </c>
      <c r="O37" s="102" t="s">
        <v>33</v>
      </c>
      <c r="P37" s="102" t="s">
        <v>33</v>
      </c>
      <c r="R37" s="102" t="s">
        <v>33</v>
      </c>
      <c r="S37" s="102" t="s">
        <v>33</v>
      </c>
      <c r="T37" s="102" t="s">
        <v>33</v>
      </c>
      <c r="U37" s="102" t="s">
        <v>33</v>
      </c>
      <c r="V37" s="102" t="s">
        <v>33</v>
      </c>
      <c r="X37" s="102" t="s">
        <v>33</v>
      </c>
      <c r="Y37" s="103"/>
      <c r="Z37" s="80">
        <f t="shared" si="49"/>
        <v>-2.056586015477424E-3</v>
      </c>
      <c r="AA37" s="80">
        <f t="shared" si="50"/>
        <v>-6.3895512883005434E-3</v>
      </c>
      <c r="AB37" s="80">
        <f t="shared" si="51"/>
        <v>-1.6653288937535926E-2</v>
      </c>
      <c r="AD37" s="80">
        <f t="shared" si="52"/>
        <v>-1.5649938932050023E-2</v>
      </c>
      <c r="AE37" s="80">
        <f t="shared" si="53"/>
        <v>-5.0905397224314086E-2</v>
      </c>
      <c r="AF37" s="80">
        <f t="shared" si="54"/>
        <v>-2.9736932487224199E-2</v>
      </c>
      <c r="AG37" s="80">
        <f t="shared" si="55"/>
        <v>4.1701244561152651E-2</v>
      </c>
      <c r="AH37" s="80">
        <f t="shared" si="56"/>
        <v>1.4312452020687871E-2</v>
      </c>
      <c r="AJ37" s="80">
        <f t="shared" si="57"/>
        <v>-9.1984816690953153E-3</v>
      </c>
      <c r="AK37" s="26"/>
    </row>
    <row r="38" spans="1:37" ht="12.75" customHeight="1">
      <c r="A38" s="42">
        <v>44895</v>
      </c>
      <c r="B38" s="40">
        <v>177.02859444183355</v>
      </c>
      <c r="C38" s="40">
        <v>115.85630706986846</v>
      </c>
      <c r="D38" s="40">
        <v>205.58744921255911</v>
      </c>
      <c r="E38" s="26"/>
      <c r="F38" s="40">
        <v>103.92233016797906</v>
      </c>
      <c r="G38" s="40">
        <v>95.444144509252581</v>
      </c>
      <c r="H38" s="40">
        <v>61.440572745113485</v>
      </c>
      <c r="I38" s="40">
        <v>33.608302208655864</v>
      </c>
      <c r="J38" s="40">
        <v>204.05700109325991</v>
      </c>
      <c r="K38" s="26"/>
      <c r="L38" s="40">
        <v>498.4723507242611</v>
      </c>
      <c r="M38" s="45"/>
      <c r="N38" s="102" t="s">
        <v>33</v>
      </c>
      <c r="O38" s="102" t="s">
        <v>33</v>
      </c>
      <c r="P38" s="102" t="s">
        <v>33</v>
      </c>
      <c r="R38" s="102" t="s">
        <v>33</v>
      </c>
      <c r="S38" s="102" t="s">
        <v>33</v>
      </c>
      <c r="T38" s="102" t="s">
        <v>33</v>
      </c>
      <c r="U38" s="102" t="s">
        <v>33</v>
      </c>
      <c r="V38" s="102" t="s">
        <v>33</v>
      </c>
      <c r="X38" s="102" t="s">
        <v>33</v>
      </c>
      <c r="Y38" s="103"/>
      <c r="Z38" s="80">
        <f t="shared" si="49"/>
        <v>3.1141568403403319E-2</v>
      </c>
      <c r="AA38" s="80">
        <f t="shared" si="50"/>
        <v>-7.5514419330408478E-2</v>
      </c>
      <c r="AB38" s="80">
        <f t="shared" si="51"/>
        <v>-1.5395913071375444E-2</v>
      </c>
      <c r="AD38" s="80">
        <f t="shared" si="52"/>
        <v>-3.2696638809912693E-2</v>
      </c>
      <c r="AE38" s="80">
        <f t="shared" si="53"/>
        <v>-2.6743068002799908E-2</v>
      </c>
      <c r="AF38" s="80">
        <f t="shared" si="54"/>
        <v>-3.7922197001268421E-2</v>
      </c>
      <c r="AG38" s="80">
        <f t="shared" si="55"/>
        <v>-2.4589428924743695E-2</v>
      </c>
      <c r="AH38" s="80">
        <f t="shared" si="56"/>
        <v>1.0261783216799492E-2</v>
      </c>
      <c r="AJ38" s="80">
        <f t="shared" si="57"/>
        <v>-1.449513331691088E-2</v>
      </c>
      <c r="AK38" s="26"/>
    </row>
    <row r="39" spans="1:37" ht="12.75" customHeight="1">
      <c r="A39" s="42">
        <v>44926</v>
      </c>
      <c r="B39" s="40">
        <v>157.5948953139748</v>
      </c>
      <c r="C39" s="40">
        <v>112.87583007652934</v>
      </c>
      <c r="D39" s="40">
        <v>189.3625432520557</v>
      </c>
      <c r="E39" s="26"/>
      <c r="F39" s="40">
        <v>97.04872890806061</v>
      </c>
      <c r="G39" s="40">
        <v>90.445554319492402</v>
      </c>
      <c r="H39" s="40">
        <v>52.597587254387221</v>
      </c>
      <c r="I39" s="40">
        <v>29.4772947013888</v>
      </c>
      <c r="J39" s="40">
        <v>190.2641034592304</v>
      </c>
      <c r="K39" s="26"/>
      <c r="L39" s="40">
        <v>459.8332686425598</v>
      </c>
      <c r="M39" s="45"/>
      <c r="N39" s="102" t="s">
        <v>33</v>
      </c>
      <c r="O39" s="102" t="s">
        <v>33</v>
      </c>
      <c r="P39" s="102" t="s">
        <v>33</v>
      </c>
      <c r="R39" s="102" t="s">
        <v>33</v>
      </c>
      <c r="S39" s="102" t="s">
        <v>33</v>
      </c>
      <c r="T39" s="102" t="s">
        <v>33</v>
      </c>
      <c r="U39" s="102" t="s">
        <v>33</v>
      </c>
      <c r="V39" s="102" t="s">
        <v>33</v>
      </c>
      <c r="X39" s="102" t="s">
        <v>33</v>
      </c>
      <c r="Y39" s="103"/>
      <c r="Z39" s="80">
        <f t="shared" si="49"/>
        <v>-0.10977717576718427</v>
      </c>
      <c r="AA39" s="80">
        <f t="shared" si="50"/>
        <v>-2.572563435447428E-2</v>
      </c>
      <c r="AB39" s="80">
        <f t="shared" si="51"/>
        <v>-7.8919729889387891E-2</v>
      </c>
      <c r="AD39" s="80">
        <f t="shared" si="52"/>
        <v>-6.6141716114409888E-2</v>
      </c>
      <c r="AE39" s="80">
        <f t="shared" si="53"/>
        <v>-5.2371889501043212E-2</v>
      </c>
      <c r="AF39" s="80">
        <f t="shared" si="54"/>
        <v>-0.14392745860966227</v>
      </c>
      <c r="AG39" s="80">
        <f t="shared" si="55"/>
        <v>-0.12291628067433635</v>
      </c>
      <c r="AH39" s="80">
        <f t="shared" si="56"/>
        <v>-6.7593356562785978E-2</v>
      </c>
      <c r="AJ39" s="80">
        <f t="shared" si="57"/>
        <v>-7.7514995617229743E-2</v>
      </c>
      <c r="AK39" s="26"/>
    </row>
    <row r="40" spans="1:37" ht="12.75" customHeight="1">
      <c r="A40" s="42">
        <v>44957</v>
      </c>
      <c r="B40" s="40">
        <v>170.17812164635387</v>
      </c>
      <c r="C40" s="40">
        <v>111.23282233626449</v>
      </c>
      <c r="D40" s="40">
        <v>198.59573448134478</v>
      </c>
      <c r="E40" s="26"/>
      <c r="F40" s="40">
        <v>98.159127463452833</v>
      </c>
      <c r="G40" s="40">
        <v>89.812381480937773</v>
      </c>
      <c r="H40" s="40">
        <v>54.677449161065802</v>
      </c>
      <c r="I40" s="40">
        <v>31.719660601275429</v>
      </c>
      <c r="J40" s="40">
        <v>205.63805975723119</v>
      </c>
      <c r="K40" s="26"/>
      <c r="L40" s="40">
        <v>480.00667846396317</v>
      </c>
      <c r="M40" s="45"/>
      <c r="N40" s="102" t="s">
        <v>33</v>
      </c>
      <c r="O40" s="102" t="s">
        <v>33</v>
      </c>
      <c r="P40" s="102" t="s">
        <v>33</v>
      </c>
      <c r="R40" s="102" t="s">
        <v>33</v>
      </c>
      <c r="S40" s="102" t="s">
        <v>33</v>
      </c>
      <c r="T40" s="102" t="s">
        <v>33</v>
      </c>
      <c r="U40" s="102" t="s">
        <v>33</v>
      </c>
      <c r="V40" s="102" t="s">
        <v>33</v>
      </c>
      <c r="X40" s="102" t="s">
        <v>33</v>
      </c>
      <c r="Y40" s="103"/>
      <c r="Z40" s="80">
        <f t="shared" si="49"/>
        <v>7.984539288096637E-2</v>
      </c>
      <c r="AA40" s="80">
        <f t="shared" si="50"/>
        <v>-1.4555886226049419E-2</v>
      </c>
      <c r="AB40" s="80">
        <f t="shared" si="51"/>
        <v>4.8759332604648264E-2</v>
      </c>
      <c r="AD40" s="80">
        <f t="shared" si="52"/>
        <v>1.1441659956661132E-2</v>
      </c>
      <c r="AE40" s="80">
        <f t="shared" si="53"/>
        <v>-7.0005965834206707E-3</v>
      </c>
      <c r="AF40" s="80">
        <f t="shared" si="54"/>
        <v>3.9542914708603716E-2</v>
      </c>
      <c r="AG40" s="80">
        <f t="shared" si="55"/>
        <v>7.6070953003057662E-2</v>
      </c>
      <c r="AH40" s="80">
        <f t="shared" si="56"/>
        <v>8.0803241486353761E-2</v>
      </c>
      <c r="AJ40" s="80">
        <f t="shared" si="57"/>
        <v>4.3871140252543794E-2</v>
      </c>
      <c r="AK40" s="26"/>
    </row>
    <row r="41" spans="1:37" ht="12.75" customHeight="1">
      <c r="A41" s="42">
        <v>44985</v>
      </c>
      <c r="B41" s="40">
        <v>178.16884208186872</v>
      </c>
      <c r="C41" s="40">
        <v>113.05423477377749</v>
      </c>
      <c r="D41" s="40">
        <v>235.04468047530756</v>
      </c>
      <c r="E41" s="26"/>
      <c r="F41" s="40">
        <v>107.84135769176798</v>
      </c>
      <c r="G41" s="40">
        <v>101.53954453778186</v>
      </c>
      <c r="H41" s="40">
        <v>60.212600364501853</v>
      </c>
      <c r="I41" s="40">
        <v>35.845118540898916</v>
      </c>
      <c r="J41" s="40">
        <v>220.82913619600282</v>
      </c>
      <c r="K41" s="26"/>
      <c r="L41" s="40">
        <v>526.26775733095383</v>
      </c>
      <c r="M41" s="45"/>
      <c r="N41" s="102" t="s">
        <v>33</v>
      </c>
      <c r="O41" s="102" t="s">
        <v>33</v>
      </c>
      <c r="P41" s="102" t="s">
        <v>33</v>
      </c>
      <c r="R41" s="102" t="s">
        <v>33</v>
      </c>
      <c r="S41" s="102" t="s">
        <v>33</v>
      </c>
      <c r="T41" s="102" t="s">
        <v>33</v>
      </c>
      <c r="U41" s="102" t="s">
        <v>33</v>
      </c>
      <c r="V41" s="102" t="s">
        <v>33</v>
      </c>
      <c r="X41" s="102" t="s">
        <v>33</v>
      </c>
      <c r="Y41" s="103"/>
      <c r="Z41" s="80">
        <f t="shared" ref="Z41:Z44" si="58">B41/B40-1</f>
        <v>4.6955039568014056E-2</v>
      </c>
      <c r="AA41" s="80">
        <f t="shared" ref="AA41:AA44" si="59">C41/C40-1</f>
        <v>1.6374774992283792E-2</v>
      </c>
      <c r="AB41" s="80">
        <f t="shared" ref="AB41:AB44" si="60">D41/D40-1</f>
        <v>0.18353337794063562</v>
      </c>
      <c r="AD41" s="80">
        <f t="shared" ref="AD41:AD44" si="61">F41/F40-1</f>
        <v>9.863810405120077E-2</v>
      </c>
      <c r="AE41" s="80">
        <f t="shared" ref="AE41:AE44" si="62">G41/G40-1</f>
        <v>0.13057401288633153</v>
      </c>
      <c r="AF41" s="80">
        <f t="shared" ref="AF41:AF44" si="63">H41/H40-1</f>
        <v>0.10123279868325441</v>
      </c>
      <c r="AG41" s="80">
        <f t="shared" ref="AG41:AG44" si="64">I41/I40-1</f>
        <v>0.13005996474809711</v>
      </c>
      <c r="AH41" s="80">
        <f t="shared" ref="AH41:AH44" si="65">J41/J40-1</f>
        <v>7.3872883534816802E-2</v>
      </c>
      <c r="AJ41" s="80">
        <f t="shared" ref="AJ41:AJ44" si="66">L41/L40-1</f>
        <v>9.6375906716605675E-2</v>
      </c>
      <c r="AK41" s="26"/>
    </row>
    <row r="42" spans="1:37" ht="12.75" customHeight="1">
      <c r="A42" s="42">
        <v>45016</v>
      </c>
      <c r="B42" s="40">
        <v>190.97180777999665</v>
      </c>
      <c r="C42" s="40">
        <v>139.47659970207908</v>
      </c>
      <c r="D42" s="40">
        <v>225.00084026758228</v>
      </c>
      <c r="E42" s="26"/>
      <c r="F42" s="40">
        <v>122.27921171318198</v>
      </c>
      <c r="G42" s="40">
        <v>111.98447746379117</v>
      </c>
      <c r="H42" s="40">
        <v>68.789080102886075</v>
      </c>
      <c r="I42" s="40">
        <v>38.731975296144554</v>
      </c>
      <c r="J42" s="40">
        <v>213.66450317365371</v>
      </c>
      <c r="K42" s="26"/>
      <c r="L42" s="40">
        <v>555.44924774965796</v>
      </c>
      <c r="M42" s="45"/>
      <c r="N42" s="102" t="s">
        <v>33</v>
      </c>
      <c r="O42" s="102" t="s">
        <v>33</v>
      </c>
      <c r="P42" s="102" t="s">
        <v>33</v>
      </c>
      <c r="R42" s="102" t="s">
        <v>33</v>
      </c>
      <c r="S42" s="102" t="s">
        <v>33</v>
      </c>
      <c r="T42" s="102" t="s">
        <v>33</v>
      </c>
      <c r="U42" s="102" t="s">
        <v>33</v>
      </c>
      <c r="V42" s="102" t="s">
        <v>33</v>
      </c>
      <c r="X42" s="102" t="s">
        <v>33</v>
      </c>
      <c r="Y42" s="103"/>
      <c r="Z42" s="80">
        <f t="shared" si="58"/>
        <v>7.1858612025131441E-2</v>
      </c>
      <c r="AA42" s="80">
        <f t="shared" si="59"/>
        <v>0.2337140663609194</v>
      </c>
      <c r="AB42" s="80">
        <f t="shared" si="60"/>
        <v>-4.2731621015266619E-2</v>
      </c>
      <c r="AD42" s="80">
        <f t="shared" si="61"/>
        <v>0.13388049196005358</v>
      </c>
      <c r="AE42" s="80">
        <f t="shared" si="62"/>
        <v>0.102865666510084</v>
      </c>
      <c r="AF42" s="80">
        <f t="shared" si="63"/>
        <v>0.14243662765709852</v>
      </c>
      <c r="AG42" s="80">
        <f t="shared" si="64"/>
        <v>8.0536956571974017E-2</v>
      </c>
      <c r="AH42" s="80">
        <f t="shared" si="65"/>
        <v>-3.24442378653782E-2</v>
      </c>
      <c r="AJ42" s="80">
        <f t="shared" si="66"/>
        <v>5.5449892212098284E-2</v>
      </c>
      <c r="AK42" s="26"/>
    </row>
    <row r="43" spans="1:37" ht="12.75" customHeight="1">
      <c r="A43" s="42">
        <v>45046</v>
      </c>
      <c r="B43" s="40">
        <v>159.55789099030542</v>
      </c>
      <c r="C43" s="40">
        <v>99.972776112903304</v>
      </c>
      <c r="D43" s="40">
        <v>188.46916299071964</v>
      </c>
      <c r="E43" s="26"/>
      <c r="F43" s="40">
        <v>93.59308943009097</v>
      </c>
      <c r="G43" s="40">
        <v>86.350157471616555</v>
      </c>
      <c r="H43" s="40">
        <v>53.599926563292186</v>
      </c>
      <c r="I43" s="40">
        <v>29.938791501249341</v>
      </c>
      <c r="J43" s="40">
        <v>184.51786512767907</v>
      </c>
      <c r="K43" s="26"/>
      <c r="L43" s="40">
        <v>447.99983009392838</v>
      </c>
      <c r="M43" s="45"/>
      <c r="N43" s="102" t="s">
        <v>33</v>
      </c>
      <c r="O43" s="102" t="s">
        <v>33</v>
      </c>
      <c r="P43" s="102" t="s">
        <v>33</v>
      </c>
      <c r="R43" s="102" t="s">
        <v>33</v>
      </c>
      <c r="S43" s="102" t="s">
        <v>33</v>
      </c>
      <c r="T43" s="102" t="s">
        <v>33</v>
      </c>
      <c r="U43" s="102" t="s">
        <v>33</v>
      </c>
      <c r="V43" s="102" t="s">
        <v>33</v>
      </c>
      <c r="X43" s="102" t="s">
        <v>33</v>
      </c>
      <c r="Y43" s="103"/>
      <c r="Z43" s="80">
        <f t="shared" si="58"/>
        <v>-0.16449504853554453</v>
      </c>
      <c r="AA43" s="80">
        <f t="shared" si="59"/>
        <v>-0.28322904109761515</v>
      </c>
      <c r="AB43" s="80">
        <f t="shared" si="60"/>
        <v>-0.16236240377332523</v>
      </c>
      <c r="AD43" s="80">
        <f t="shared" si="61"/>
        <v>-0.23459525033884876</v>
      </c>
      <c r="AE43" s="80">
        <f t="shared" si="62"/>
        <v>-0.22890958258445382</v>
      </c>
      <c r="AF43" s="80">
        <f t="shared" si="63"/>
        <v>-0.22080762697910572</v>
      </c>
      <c r="AG43" s="80">
        <f t="shared" si="64"/>
        <v>-0.22702647431902345</v>
      </c>
      <c r="AH43" s="80">
        <f t="shared" si="65"/>
        <v>-0.13641310378208216</v>
      </c>
      <c r="AJ43" s="80">
        <f t="shared" si="66"/>
        <v>-0.19344596844995143</v>
      </c>
      <c r="AK43" s="26"/>
    </row>
    <row r="44" spans="1:37" ht="12.75" customHeight="1">
      <c r="A44" s="42">
        <v>45077</v>
      </c>
      <c r="B44" s="40">
        <v>169.31030824734518</v>
      </c>
      <c r="C44" s="40">
        <v>105.27370530864683</v>
      </c>
      <c r="D44" s="40">
        <v>218.71764709478992</v>
      </c>
      <c r="E44" s="26"/>
      <c r="F44" s="40">
        <v>101.65573069935347</v>
      </c>
      <c r="G44" s="40">
        <v>97.94335997127898</v>
      </c>
      <c r="H44" s="40">
        <v>58.74849228756689</v>
      </c>
      <c r="I44" s="40">
        <v>33.190518732440211</v>
      </c>
      <c r="J44" s="40">
        <v>201.76355896014221</v>
      </c>
      <c r="K44" s="26"/>
      <c r="L44" s="40">
        <v>493.30166065078191</v>
      </c>
      <c r="M44" s="45"/>
      <c r="N44" s="102" t="s">
        <v>33</v>
      </c>
      <c r="O44" s="102" t="s">
        <v>33</v>
      </c>
      <c r="P44" s="102" t="s">
        <v>33</v>
      </c>
      <c r="R44" s="102" t="s">
        <v>33</v>
      </c>
      <c r="S44" s="102" t="s">
        <v>33</v>
      </c>
      <c r="T44" s="102" t="s">
        <v>33</v>
      </c>
      <c r="U44" s="102" t="s">
        <v>33</v>
      </c>
      <c r="V44" s="102" t="s">
        <v>33</v>
      </c>
      <c r="X44" s="102" t="s">
        <v>33</v>
      </c>
      <c r="Y44" s="103"/>
      <c r="Z44" s="80">
        <f t="shared" si="58"/>
        <v>6.1121497636442701E-2</v>
      </c>
      <c r="AA44" s="80">
        <f t="shared" si="59"/>
        <v>5.302372707702907E-2</v>
      </c>
      <c r="AB44" s="80">
        <f t="shared" si="60"/>
        <v>0.16049566742947619</v>
      </c>
      <c r="AD44" s="80">
        <f t="shared" si="61"/>
        <v>8.6145690011492304E-2</v>
      </c>
      <c r="AE44" s="80">
        <f t="shared" si="62"/>
        <v>0.13425803541207348</v>
      </c>
      <c r="AF44" s="80">
        <f t="shared" si="63"/>
        <v>9.6055462281186887E-2</v>
      </c>
      <c r="AG44" s="80">
        <f t="shared" si="64"/>
        <v>0.1086125079916862</v>
      </c>
      <c r="AH44" s="80">
        <f t="shared" si="65"/>
        <v>9.3463545226527556E-2</v>
      </c>
      <c r="AJ44" s="80">
        <f t="shared" si="66"/>
        <v>0.10112019584327858</v>
      </c>
      <c r="AK44" s="26"/>
    </row>
    <row r="45" spans="1:37" ht="12.75" customHeight="1">
      <c r="A45" s="42">
        <v>45107</v>
      </c>
      <c r="B45" s="40">
        <v>183.04747229018483</v>
      </c>
      <c r="C45" s="40">
        <v>112.31622975413258</v>
      </c>
      <c r="D45" s="40">
        <v>254.26989977971778</v>
      </c>
      <c r="E45" s="26"/>
      <c r="F45" s="40">
        <v>112.41500368606903</v>
      </c>
      <c r="G45" s="40">
        <v>109.84157435481916</v>
      </c>
      <c r="H45" s="40">
        <v>60.785610926244324</v>
      </c>
      <c r="I45" s="40">
        <v>35.071190913531531</v>
      </c>
      <c r="J45" s="40">
        <v>231.52022194337084</v>
      </c>
      <c r="K45" s="26"/>
      <c r="L45" s="40">
        <v>549.63360182403517</v>
      </c>
      <c r="M45" s="45"/>
      <c r="N45" s="102" t="s">
        <v>33</v>
      </c>
      <c r="O45" s="102" t="s">
        <v>33</v>
      </c>
      <c r="P45" s="102" t="s">
        <v>33</v>
      </c>
      <c r="R45" s="102" t="s">
        <v>33</v>
      </c>
      <c r="S45" s="102" t="s">
        <v>33</v>
      </c>
      <c r="T45" s="102" t="s">
        <v>33</v>
      </c>
      <c r="U45" s="102" t="s">
        <v>33</v>
      </c>
      <c r="V45" s="102" t="s">
        <v>33</v>
      </c>
      <c r="X45" s="102" t="s">
        <v>33</v>
      </c>
      <c r="Y45" s="103"/>
      <c r="Z45" s="80">
        <f t="shared" ref="Z45:Z47" si="67">B45/B44-1</f>
        <v>8.1136016968152092E-2</v>
      </c>
      <c r="AA45" s="80">
        <f t="shared" ref="AA45:AA47" si="68">C45/C44-1</f>
        <v>6.6897279095839979E-2</v>
      </c>
      <c r="AB45" s="80">
        <f t="shared" ref="AB45:AB47" si="69">D45/D44-1</f>
        <v>0.16254862448076657</v>
      </c>
      <c r="AD45" s="80">
        <f t="shared" ref="AD45:AD47" si="70">F45/F44-1</f>
        <v>0.10584029953545926</v>
      </c>
      <c r="AE45" s="80">
        <f t="shared" ref="AE45:AE47" si="71">G45/G44-1</f>
        <v>0.12148056169432242</v>
      </c>
      <c r="AF45" s="80">
        <f t="shared" ref="AF45:AF47" si="72">H45/H44-1</f>
        <v>3.4675249684808618E-2</v>
      </c>
      <c r="AG45" s="80">
        <f t="shared" ref="AG45:AG47" si="73">I45/I44-1</f>
        <v>5.6662934263005837E-2</v>
      </c>
      <c r="AH45" s="80">
        <f t="shared" ref="AH45:AH47" si="74">J45/J44-1</f>
        <v>0.14748284148331758</v>
      </c>
      <c r="AJ45" s="80">
        <f t="shared" ref="AJ45:AJ47" si="75">L45/L44-1</f>
        <v>0.11419369863652618</v>
      </c>
      <c r="AK45" s="26"/>
    </row>
    <row r="46" spans="1:37" ht="12.75" customHeight="1">
      <c r="A46" s="42">
        <v>45138</v>
      </c>
      <c r="B46" s="40">
        <v>174.05729257131361</v>
      </c>
      <c r="C46" s="40">
        <v>104.60738547947649</v>
      </c>
      <c r="D46" s="40">
        <v>245.10456814537744</v>
      </c>
      <c r="E46" s="26"/>
      <c r="F46" s="40">
        <v>101.81483565994296</v>
      </c>
      <c r="G46" s="40">
        <v>102.61505130361653</v>
      </c>
      <c r="H46" s="40">
        <v>61.8298470544905</v>
      </c>
      <c r="I46" s="40">
        <v>33.613644267463613</v>
      </c>
      <c r="J46" s="40">
        <v>223.89586791065366</v>
      </c>
      <c r="K46" s="26"/>
      <c r="L46" s="40">
        <v>523.7692461961675</v>
      </c>
      <c r="M46" s="45"/>
      <c r="N46" s="102" t="s">
        <v>33</v>
      </c>
      <c r="O46" s="102" t="s">
        <v>33</v>
      </c>
      <c r="P46" s="102" t="s">
        <v>33</v>
      </c>
      <c r="R46" s="102" t="s">
        <v>33</v>
      </c>
      <c r="S46" s="102" t="s">
        <v>33</v>
      </c>
      <c r="T46" s="102" t="s">
        <v>33</v>
      </c>
      <c r="U46" s="102" t="s">
        <v>33</v>
      </c>
      <c r="V46" s="102" t="s">
        <v>33</v>
      </c>
      <c r="X46" s="102" t="s">
        <v>33</v>
      </c>
      <c r="Y46" s="103"/>
      <c r="Z46" s="80">
        <f t="shared" si="67"/>
        <v>-4.9113924417481747E-2</v>
      </c>
      <c r="AA46" s="80">
        <f t="shared" si="68"/>
        <v>-6.8635176692907529E-2</v>
      </c>
      <c r="AB46" s="80">
        <f t="shared" si="69"/>
        <v>-3.6045680760013465E-2</v>
      </c>
      <c r="AD46" s="80">
        <f t="shared" si="70"/>
        <v>-9.4294957777417143E-2</v>
      </c>
      <c r="AE46" s="80">
        <f t="shared" si="71"/>
        <v>-6.5790417641492738E-2</v>
      </c>
      <c r="AF46" s="80">
        <f t="shared" si="72"/>
        <v>1.7179001943621541E-2</v>
      </c>
      <c r="AG46" s="80">
        <f t="shared" si="73"/>
        <v>-4.155965646166726E-2</v>
      </c>
      <c r="AH46" s="80">
        <f t="shared" si="74"/>
        <v>-3.2931698012029664E-2</v>
      </c>
      <c r="AJ46" s="80">
        <f t="shared" si="75"/>
        <v>-4.7057449802983653E-2</v>
      </c>
      <c r="AK46" s="26"/>
    </row>
    <row r="47" spans="1:37" ht="12.75" customHeight="1">
      <c r="A47" s="42">
        <v>45169</v>
      </c>
      <c r="B47" s="40">
        <v>164.66077367393714</v>
      </c>
      <c r="C47" s="40">
        <v>104.22018989096304</v>
      </c>
      <c r="D47" s="40">
        <v>224.29545645027969</v>
      </c>
      <c r="E47" s="26"/>
      <c r="F47" s="40">
        <v>97.758604759839884</v>
      </c>
      <c r="G47" s="40">
        <v>94.445151165554094</v>
      </c>
      <c r="H47" s="40">
        <v>57.473713774951271</v>
      </c>
      <c r="I47" s="40">
        <v>30.202841933221215</v>
      </c>
      <c r="J47" s="40">
        <v>213.29610838161318</v>
      </c>
      <c r="K47" s="26"/>
      <c r="L47" s="40">
        <v>493.17642001517987</v>
      </c>
      <c r="M47" s="45"/>
      <c r="N47" s="80">
        <f t="shared" ref="N47" si="76">B47/B35-1</f>
        <v>3.8058814206958669E-2</v>
      </c>
      <c r="O47" s="80">
        <f t="shared" ref="O47" si="77">C47/C35-1</f>
        <v>7.3644724674075235E-2</v>
      </c>
      <c r="P47" s="80">
        <f t="shared" ref="P47" si="78">D47/D35-1</f>
        <v>0.11526819849711933</v>
      </c>
      <c r="R47" s="80">
        <f t="shared" ref="R47" si="79">F47/F35-1</f>
        <v>8.8093674934487831E-2</v>
      </c>
      <c r="S47" s="80">
        <f t="shared" ref="S47" si="80">G47/G35-1</f>
        <v>4.8636144377875778E-2</v>
      </c>
      <c r="T47" s="80">
        <f t="shared" ref="T47" si="81">H47/H35-1</f>
        <v>-1.4294851492170357E-2</v>
      </c>
      <c r="U47" s="80">
        <f t="shared" ref="U47" si="82">I47/I35-1</f>
        <v>3.4908990409892926E-2</v>
      </c>
      <c r="V47" s="80">
        <f t="shared" ref="V47" si="83">J47/J35-1</f>
        <v>0.12611586516514972</v>
      </c>
      <c r="X47" s="80">
        <f t="shared" ref="X47" si="84">L47/L35-1</f>
        <v>7.961280606052501E-2</v>
      </c>
      <c r="Y47" s="103"/>
      <c r="Z47" s="80">
        <f t="shared" si="67"/>
        <v>-5.3985206586656398E-2</v>
      </c>
      <c r="AA47" s="80">
        <f t="shared" si="68"/>
        <v>-3.7014173209540813E-3</v>
      </c>
      <c r="AB47" s="80">
        <f t="shared" si="69"/>
        <v>-8.4898914175909446E-2</v>
      </c>
      <c r="AD47" s="80">
        <f t="shared" si="70"/>
        <v>-3.9839291335210802E-2</v>
      </c>
      <c r="AE47" s="80">
        <f t="shared" si="71"/>
        <v>-7.9616976596244116E-2</v>
      </c>
      <c r="AF47" s="80">
        <f t="shared" si="72"/>
        <v>-7.0453567121073091E-2</v>
      </c>
      <c r="AG47" s="80">
        <f t="shared" si="73"/>
        <v>-0.10147076904552987</v>
      </c>
      <c r="AH47" s="80">
        <f t="shared" si="74"/>
        <v>-4.734236334040054E-2</v>
      </c>
      <c r="AJ47" s="80">
        <f t="shared" si="75"/>
        <v>-5.8408977623573E-2</v>
      </c>
      <c r="AK47" s="26"/>
    </row>
    <row r="48" spans="1:37" ht="12.75" customHeight="1">
      <c r="A48" s="42"/>
      <c r="B48" s="71"/>
      <c r="C48" s="71"/>
      <c r="D48" s="71"/>
      <c r="F48" s="40"/>
      <c r="G48" s="40"/>
      <c r="H48" s="40"/>
      <c r="I48" s="40"/>
      <c r="J48" s="40"/>
      <c r="L48" s="40"/>
      <c r="M48" s="45"/>
      <c r="N48" s="80"/>
      <c r="O48" s="80"/>
      <c r="P48" s="80"/>
      <c r="R48" s="80"/>
      <c r="S48" s="80"/>
      <c r="T48" s="80"/>
      <c r="U48" s="80"/>
      <c r="V48" s="80"/>
      <c r="X48" s="80"/>
      <c r="Y48" s="103"/>
      <c r="Z48" s="80"/>
      <c r="AA48" s="80"/>
      <c r="AB48" s="80"/>
      <c r="AD48" s="80"/>
      <c r="AE48" s="80"/>
      <c r="AF48" s="80"/>
      <c r="AG48" s="80"/>
      <c r="AH48" s="80"/>
      <c r="AJ48" s="80"/>
    </row>
    <row r="49" spans="6:13" ht="12.75" customHeight="1">
      <c r="F49" s="40"/>
      <c r="G49" s="40"/>
      <c r="H49" s="40"/>
      <c r="I49" s="40"/>
      <c r="J49" s="40"/>
      <c r="L49" s="40"/>
      <c r="M49" s="45"/>
    </row>
    <row r="50" spans="6:13" ht="12.75" customHeight="1">
      <c r="F50" s="40"/>
      <c r="G50" s="40"/>
      <c r="H50" s="40"/>
      <c r="I50" s="40"/>
      <c r="J50" s="40"/>
      <c r="L50" s="40"/>
      <c r="M50" s="45"/>
    </row>
    <row r="51" spans="6:13" ht="12.75" customHeight="1"/>
    <row r="52" spans="6:13" ht="12.75" customHeight="1"/>
    <row r="53" spans="6:13" ht="12.75" customHeight="1"/>
    <row r="54" spans="6:13" ht="12.75" customHeight="1"/>
    <row r="55" spans="6:13" ht="12.75" customHeight="1"/>
    <row r="56" spans="6:13" ht="12.75" customHeight="1"/>
    <row r="57" spans="6:13" ht="12.75" customHeight="1"/>
    <row r="58" spans="6:13" ht="12.75" customHeight="1"/>
    <row r="59" spans="6:13" ht="12.75" customHeight="1"/>
    <row r="60" spans="6:13" ht="12.75" customHeight="1"/>
    <row r="61" spans="6:13" ht="12.75" customHeight="1"/>
    <row r="62" spans="6:13" ht="12.75" customHeight="1"/>
    <row r="63" spans="6:13" ht="12.75" customHeight="1"/>
    <row r="64" spans="6:13" ht="12.75" customHeight="1"/>
    <row r="65" ht="12.75" customHeight="1"/>
    <row r="66" ht="12.75" customHeight="1"/>
    <row r="67" ht="12.75" customHeight="1"/>
    <row r="68" ht="12.75" customHeight="1"/>
  </sheetData>
  <mergeCells count="4">
    <mergeCell ref="B8:D8"/>
    <mergeCell ref="N8:X8"/>
    <mergeCell ref="F8:J8"/>
    <mergeCell ref="Z8:AJ8"/>
  </mergeCells>
  <phoneticPr fontId="67" type="noConversion"/>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53"/>
  <sheetViews>
    <sheetView zoomScaleNormal="100" workbookViewId="0">
      <pane xSplit="1" ySplit="9" topLeftCell="B19" activePane="bottomRight" state="frozen"/>
      <selection pane="topRight" activeCell="B1" sqref="B1"/>
      <selection pane="bottomLeft" activeCell="A10" sqref="A10"/>
      <selection pane="bottomRight" activeCell="B22" sqref="B22:N23"/>
    </sheetView>
  </sheetViews>
  <sheetFormatPr defaultColWidth="9.125" defaultRowHeight="12"/>
  <cols>
    <col min="1" max="1" width="8.125" style="61" customWidth="1"/>
    <col min="2" max="7" width="8.125" style="32" customWidth="1"/>
    <col min="8" max="8" width="1.625" style="21" customWidth="1"/>
    <col min="9" max="14" width="8.125" style="32" customWidth="1"/>
    <col min="15" max="15" width="2.625" style="21" customWidth="1"/>
    <col min="16" max="21" width="8.125" style="74" customWidth="1"/>
    <col min="22" max="22" width="1.625" style="97" customWidth="1"/>
    <col min="23" max="28" width="8.125" style="74" customWidth="1"/>
    <col min="29" max="29" width="1.625" style="97" customWidth="1"/>
    <col min="30" max="35" width="8.125" style="74" customWidth="1"/>
    <col min="36" max="36" width="1.625" style="97" customWidth="1"/>
    <col min="37" max="42" width="8.125" style="74" customWidth="1"/>
    <col min="43" max="43" width="1.625" style="21" customWidth="1"/>
    <col min="44" max="16384" width="9.125" style="33"/>
  </cols>
  <sheetData>
    <row r="1" spans="1:43" s="10" customFormat="1" ht="12.75">
      <c r="A1" s="31" t="s">
        <v>40</v>
      </c>
      <c r="B1" s="31" t="s">
        <v>63</v>
      </c>
      <c r="C1" s="9"/>
      <c r="D1" s="9"/>
      <c r="E1" s="9"/>
      <c r="F1" s="9"/>
      <c r="G1" s="9"/>
      <c r="H1" s="64"/>
      <c r="I1" s="9"/>
      <c r="J1" s="9"/>
      <c r="K1" s="9"/>
      <c r="L1" s="9"/>
      <c r="M1" s="9"/>
      <c r="N1" s="9"/>
      <c r="O1" s="64"/>
      <c r="P1" s="72"/>
      <c r="Q1" s="72"/>
      <c r="R1" s="72"/>
      <c r="S1" s="72"/>
      <c r="T1" s="72"/>
      <c r="U1" s="72"/>
      <c r="V1" s="110"/>
      <c r="W1" s="72"/>
      <c r="X1" s="72"/>
      <c r="Y1" s="72"/>
      <c r="Z1" s="72"/>
      <c r="AA1" s="72"/>
      <c r="AB1" s="72"/>
      <c r="AC1" s="110"/>
      <c r="AD1" s="72"/>
      <c r="AE1" s="72"/>
      <c r="AF1" s="72"/>
      <c r="AG1" s="72"/>
      <c r="AH1" s="72"/>
      <c r="AI1" s="72"/>
      <c r="AJ1" s="110"/>
      <c r="AK1" s="72"/>
      <c r="AL1" s="72"/>
      <c r="AM1" s="72"/>
      <c r="AN1" s="72"/>
      <c r="AO1" s="72"/>
      <c r="AP1" s="72"/>
      <c r="AQ1" s="64"/>
    </row>
    <row r="2" spans="1:43" s="10" customFormat="1" ht="12.75">
      <c r="A2" s="31" t="s">
        <v>43</v>
      </c>
      <c r="B2" s="8" t="s">
        <v>54</v>
      </c>
      <c r="C2" s="9"/>
      <c r="D2" s="9"/>
      <c r="E2" s="9"/>
      <c r="F2" s="9"/>
      <c r="G2" s="9"/>
      <c r="H2" s="64"/>
      <c r="I2" s="9"/>
      <c r="J2" s="9"/>
      <c r="K2" s="9"/>
      <c r="L2" s="9"/>
      <c r="M2" s="9"/>
      <c r="N2" s="9"/>
      <c r="O2" s="64"/>
      <c r="P2" s="72"/>
      <c r="Q2" s="72"/>
      <c r="R2" s="72"/>
      <c r="S2" s="72"/>
      <c r="T2" s="72"/>
      <c r="U2" s="72"/>
      <c r="V2" s="110"/>
      <c r="W2" s="72"/>
      <c r="X2" s="72"/>
      <c r="Y2" s="72"/>
      <c r="Z2" s="72"/>
      <c r="AA2" s="72"/>
      <c r="AB2" s="72"/>
      <c r="AC2" s="110"/>
      <c r="AD2" s="72"/>
      <c r="AE2" s="72"/>
      <c r="AF2" s="72"/>
      <c r="AG2" s="72"/>
      <c r="AH2" s="72"/>
      <c r="AI2" s="72"/>
      <c r="AJ2" s="110"/>
      <c r="AK2" s="72"/>
      <c r="AL2" s="72"/>
      <c r="AM2" s="72"/>
      <c r="AN2" s="72"/>
      <c r="AO2" s="72"/>
      <c r="AP2" s="72"/>
      <c r="AQ2" s="64"/>
    </row>
    <row r="3" spans="1:43" s="10" customFormat="1" ht="12.75">
      <c r="A3" s="8" t="s">
        <v>41</v>
      </c>
      <c r="B3" s="8" t="s">
        <v>64</v>
      </c>
      <c r="C3" s="9"/>
      <c r="D3" s="9"/>
      <c r="E3" s="9"/>
      <c r="F3" s="9"/>
      <c r="G3" s="9"/>
      <c r="H3" s="64"/>
      <c r="I3" s="9"/>
      <c r="J3" s="9"/>
      <c r="K3" s="9"/>
      <c r="L3" s="9"/>
      <c r="M3" s="9"/>
      <c r="N3" s="9"/>
      <c r="O3" s="64"/>
      <c r="P3" s="72"/>
      <c r="Q3" s="72"/>
      <c r="R3" s="72"/>
      <c r="S3" s="72"/>
      <c r="T3" s="72"/>
      <c r="U3" s="72"/>
      <c r="V3" s="110"/>
      <c r="W3" s="72"/>
      <c r="X3" s="72"/>
      <c r="Y3" s="72"/>
      <c r="Z3" s="72"/>
      <c r="AA3" s="72"/>
      <c r="AB3" s="72"/>
      <c r="AC3" s="110"/>
      <c r="AD3" s="72"/>
      <c r="AE3" s="72"/>
      <c r="AF3" s="72"/>
      <c r="AG3" s="72"/>
      <c r="AH3" s="72"/>
      <c r="AI3" s="72"/>
      <c r="AJ3" s="110"/>
      <c r="AK3" s="72"/>
      <c r="AL3" s="72"/>
      <c r="AM3" s="72"/>
      <c r="AN3" s="72"/>
      <c r="AO3" s="72"/>
      <c r="AP3" s="72"/>
      <c r="AQ3" s="64"/>
    </row>
    <row r="4" spans="1:43" s="14" customFormat="1" ht="11.25">
      <c r="A4" s="17" t="s">
        <v>48</v>
      </c>
      <c r="B4" s="17" t="s">
        <v>55</v>
      </c>
      <c r="C4" s="18"/>
      <c r="D4" s="18"/>
      <c r="E4" s="18"/>
      <c r="F4" s="18"/>
      <c r="G4" s="18"/>
      <c r="H4" s="28"/>
      <c r="I4" s="18"/>
      <c r="J4" s="18"/>
      <c r="K4" s="18"/>
      <c r="L4" s="18"/>
      <c r="M4" s="18"/>
      <c r="N4" s="18"/>
      <c r="O4" s="28"/>
      <c r="P4" s="73"/>
      <c r="Q4" s="73"/>
      <c r="R4" s="73"/>
      <c r="S4" s="73"/>
      <c r="T4" s="73"/>
      <c r="U4" s="73"/>
      <c r="V4" s="94"/>
      <c r="W4" s="73"/>
      <c r="X4" s="73"/>
      <c r="Y4" s="73"/>
      <c r="Z4" s="73"/>
      <c r="AA4" s="73"/>
      <c r="AB4" s="73"/>
      <c r="AC4" s="94"/>
      <c r="AD4" s="73"/>
      <c r="AE4" s="73"/>
      <c r="AF4" s="73"/>
      <c r="AG4" s="73"/>
      <c r="AH4" s="73"/>
      <c r="AI4" s="73"/>
      <c r="AJ4" s="94"/>
      <c r="AK4" s="73"/>
      <c r="AL4" s="73"/>
      <c r="AM4" s="73"/>
      <c r="AN4" s="73"/>
      <c r="AO4" s="73"/>
      <c r="AP4" s="73"/>
      <c r="AQ4" s="28"/>
    </row>
    <row r="5" spans="1:43" s="14" customFormat="1" ht="11.25">
      <c r="A5" s="15"/>
      <c r="B5" s="17"/>
      <c r="C5" s="18"/>
      <c r="D5" s="18"/>
      <c r="E5" s="18"/>
      <c r="F5" s="18"/>
      <c r="G5" s="18"/>
      <c r="H5" s="28"/>
      <c r="I5" s="18"/>
      <c r="J5" s="18"/>
      <c r="K5" s="18"/>
      <c r="L5" s="18"/>
      <c r="M5" s="18"/>
      <c r="N5" s="18"/>
      <c r="O5" s="28"/>
      <c r="P5" s="95"/>
      <c r="Q5" s="95"/>
      <c r="R5" s="95"/>
      <c r="S5" s="95"/>
      <c r="T5" s="95"/>
      <c r="U5" s="95"/>
      <c r="V5" s="94"/>
      <c r="W5" s="95"/>
      <c r="X5" s="95"/>
      <c r="Y5" s="95"/>
      <c r="Z5" s="95"/>
      <c r="AA5" s="95"/>
      <c r="AB5" s="95"/>
      <c r="AC5" s="94"/>
      <c r="AD5" s="95"/>
      <c r="AE5" s="95"/>
      <c r="AF5" s="95"/>
      <c r="AG5" s="95"/>
      <c r="AH5" s="95"/>
      <c r="AI5" s="95"/>
      <c r="AJ5" s="94"/>
      <c r="AK5" s="95"/>
      <c r="AL5" s="95"/>
      <c r="AM5" s="95"/>
      <c r="AN5" s="95"/>
      <c r="AO5" s="95"/>
      <c r="AP5" s="95"/>
      <c r="AQ5" s="28"/>
    </row>
    <row r="6" spans="1:43">
      <c r="A6" s="41"/>
      <c r="P6" s="75"/>
      <c r="Q6" s="75"/>
      <c r="R6" s="75"/>
      <c r="S6" s="75"/>
      <c r="T6" s="75"/>
      <c r="U6" s="75"/>
      <c r="W6" s="75"/>
      <c r="X6" s="75"/>
      <c r="Y6" s="75"/>
      <c r="Z6" s="75"/>
      <c r="AA6" s="75"/>
      <c r="AB6" s="75"/>
      <c r="AD6" s="75"/>
      <c r="AE6" s="75"/>
      <c r="AF6" s="75"/>
      <c r="AG6" s="75"/>
      <c r="AH6" s="75"/>
      <c r="AI6" s="75"/>
      <c r="AK6" s="75"/>
      <c r="AL6" s="75"/>
      <c r="AM6" s="75"/>
      <c r="AN6" s="75"/>
      <c r="AO6" s="75"/>
      <c r="AP6" s="75"/>
    </row>
    <row r="7" spans="1:43">
      <c r="A7" s="41"/>
    </row>
    <row r="8" spans="1:43">
      <c r="A8" s="41"/>
      <c r="B8" s="120" t="s">
        <v>23</v>
      </c>
      <c r="C8" s="120"/>
      <c r="D8" s="120"/>
      <c r="E8" s="120"/>
      <c r="F8" s="120"/>
      <c r="G8" s="120"/>
      <c r="H8" s="22"/>
      <c r="I8" s="120" t="s">
        <v>26</v>
      </c>
      <c r="J8" s="120"/>
      <c r="K8" s="120"/>
      <c r="L8" s="120"/>
      <c r="M8" s="120"/>
      <c r="N8" s="120"/>
      <c r="O8" s="22"/>
      <c r="P8" s="118" t="s">
        <v>37</v>
      </c>
      <c r="Q8" s="118"/>
      <c r="R8" s="118"/>
      <c r="S8" s="118"/>
      <c r="T8" s="118"/>
      <c r="U8" s="118"/>
      <c r="V8" s="98"/>
      <c r="W8" s="118" t="s">
        <v>38</v>
      </c>
      <c r="X8" s="118"/>
      <c r="Y8" s="118"/>
      <c r="Z8" s="118"/>
      <c r="AA8" s="118"/>
      <c r="AB8" s="118"/>
      <c r="AC8" s="98"/>
      <c r="AD8" s="118" t="s">
        <v>67</v>
      </c>
      <c r="AE8" s="118"/>
      <c r="AF8" s="118"/>
      <c r="AG8" s="118"/>
      <c r="AH8" s="118"/>
      <c r="AI8" s="118"/>
      <c r="AJ8" s="98"/>
      <c r="AK8" s="118" t="s">
        <v>68</v>
      </c>
      <c r="AL8" s="118"/>
      <c r="AM8" s="118"/>
      <c r="AN8" s="118"/>
      <c r="AO8" s="118"/>
      <c r="AP8" s="118"/>
      <c r="AQ8" s="22"/>
    </row>
    <row r="9" spans="1:43" s="34" customFormat="1" ht="24.75" thickBot="1">
      <c r="A9" s="67"/>
      <c r="B9" s="39" t="s">
        <v>20</v>
      </c>
      <c r="C9" s="39" t="s">
        <v>5</v>
      </c>
      <c r="D9" s="39" t="s">
        <v>11</v>
      </c>
      <c r="E9" s="44" t="s">
        <v>21</v>
      </c>
      <c r="F9" s="39" t="s">
        <v>6</v>
      </c>
      <c r="G9" s="39" t="s">
        <v>36</v>
      </c>
      <c r="H9" s="23"/>
      <c r="I9" s="39" t="s">
        <v>20</v>
      </c>
      <c r="J9" s="39" t="s">
        <v>5</v>
      </c>
      <c r="K9" s="39" t="s">
        <v>11</v>
      </c>
      <c r="L9" s="44" t="s">
        <v>21</v>
      </c>
      <c r="M9" s="39" t="s">
        <v>6</v>
      </c>
      <c r="N9" s="39" t="s">
        <v>36</v>
      </c>
      <c r="O9" s="23"/>
      <c r="P9" s="99" t="s">
        <v>20</v>
      </c>
      <c r="Q9" s="99" t="s">
        <v>5</v>
      </c>
      <c r="R9" s="99" t="s">
        <v>11</v>
      </c>
      <c r="S9" s="101" t="s">
        <v>21</v>
      </c>
      <c r="T9" s="99" t="s">
        <v>6</v>
      </c>
      <c r="U9" s="99" t="s">
        <v>36</v>
      </c>
      <c r="V9" s="100"/>
      <c r="W9" s="99" t="s">
        <v>20</v>
      </c>
      <c r="X9" s="99" t="s">
        <v>5</v>
      </c>
      <c r="Y9" s="99" t="s">
        <v>11</v>
      </c>
      <c r="Z9" s="101" t="s">
        <v>21</v>
      </c>
      <c r="AA9" s="99" t="s">
        <v>6</v>
      </c>
      <c r="AB9" s="99" t="s">
        <v>36</v>
      </c>
      <c r="AC9" s="100"/>
      <c r="AD9" s="99" t="s">
        <v>20</v>
      </c>
      <c r="AE9" s="99" t="s">
        <v>5</v>
      </c>
      <c r="AF9" s="99" t="s">
        <v>11</v>
      </c>
      <c r="AG9" s="101" t="s">
        <v>21</v>
      </c>
      <c r="AH9" s="99" t="s">
        <v>6</v>
      </c>
      <c r="AI9" s="99" t="s">
        <v>36</v>
      </c>
      <c r="AJ9" s="100"/>
      <c r="AK9" s="99" t="s">
        <v>20</v>
      </c>
      <c r="AL9" s="99" t="s">
        <v>5</v>
      </c>
      <c r="AM9" s="99" t="s">
        <v>11</v>
      </c>
      <c r="AN9" s="101" t="s">
        <v>21</v>
      </c>
      <c r="AO9" s="99" t="s">
        <v>6</v>
      </c>
      <c r="AP9" s="99" t="s">
        <v>36</v>
      </c>
      <c r="AQ9" s="23"/>
    </row>
    <row r="10" spans="1:43" ht="12.75" customHeight="1" thickTop="1">
      <c r="A10" s="54">
        <v>2012</v>
      </c>
      <c r="B10" s="47">
        <v>13104.12</v>
      </c>
      <c r="C10" s="47">
        <v>1426.19</v>
      </c>
      <c r="D10" s="47">
        <v>3019.51</v>
      </c>
      <c r="E10" s="47">
        <v>849.35</v>
      </c>
      <c r="F10" s="47">
        <v>8443.51</v>
      </c>
      <c r="G10" s="48">
        <v>18.02</v>
      </c>
      <c r="I10" s="47">
        <v>12965.313441879998</v>
      </c>
      <c r="J10" s="47">
        <v>1379.3541596640005</v>
      </c>
      <c r="K10" s="47">
        <v>2965.5588466519989</v>
      </c>
      <c r="L10" s="47">
        <v>806.40376196399905</v>
      </c>
      <c r="M10" s="47">
        <v>8008.2358652679977</v>
      </c>
      <c r="N10" s="48">
        <v>17.79887999999999</v>
      </c>
      <c r="P10" s="102" t="s">
        <v>33</v>
      </c>
      <c r="Q10" s="102" t="s">
        <v>33</v>
      </c>
      <c r="R10" s="102" t="s">
        <v>33</v>
      </c>
      <c r="S10" s="102" t="s">
        <v>33</v>
      </c>
      <c r="T10" s="102" t="s">
        <v>33</v>
      </c>
      <c r="U10" s="102" t="s">
        <v>33</v>
      </c>
      <c r="W10" s="102" t="s">
        <v>33</v>
      </c>
      <c r="X10" s="102" t="s">
        <v>33</v>
      </c>
      <c r="Y10" s="102" t="s">
        <v>33</v>
      </c>
      <c r="Z10" s="102" t="s">
        <v>33</v>
      </c>
      <c r="AA10" s="102" t="s">
        <v>33</v>
      </c>
      <c r="AB10" s="102" t="s">
        <v>33</v>
      </c>
      <c r="AD10" s="102" t="s">
        <v>33</v>
      </c>
      <c r="AE10" s="102" t="s">
        <v>33</v>
      </c>
      <c r="AF10" s="102" t="s">
        <v>33</v>
      </c>
      <c r="AG10" s="102" t="s">
        <v>33</v>
      </c>
      <c r="AH10" s="102" t="s">
        <v>33</v>
      </c>
      <c r="AI10" s="102" t="s">
        <v>33</v>
      </c>
      <c r="AK10" s="102" t="s">
        <v>33</v>
      </c>
      <c r="AL10" s="102" t="s">
        <v>33</v>
      </c>
      <c r="AM10" s="102" t="s">
        <v>33</v>
      </c>
      <c r="AN10" s="102" t="s">
        <v>33</v>
      </c>
      <c r="AO10" s="102" t="s">
        <v>33</v>
      </c>
      <c r="AP10" s="102" t="s">
        <v>33</v>
      </c>
    </row>
    <row r="11" spans="1:43" ht="12.75" customHeight="1">
      <c r="A11" s="54">
        <v>2013</v>
      </c>
      <c r="B11" s="47">
        <v>16576.66</v>
      </c>
      <c r="C11" s="47">
        <v>1848.36</v>
      </c>
      <c r="D11" s="47">
        <v>4176.59</v>
      </c>
      <c r="E11" s="47">
        <v>1163.6369999999999</v>
      </c>
      <c r="F11" s="47">
        <v>10400.32</v>
      </c>
      <c r="G11" s="48">
        <v>13.72</v>
      </c>
      <c r="I11" s="47">
        <v>15009.522775317464</v>
      </c>
      <c r="J11" s="47">
        <v>1643.7989681150787</v>
      </c>
      <c r="K11" s="47">
        <v>3541.2921879047631</v>
      </c>
      <c r="L11" s="47">
        <v>1008.5196036944452</v>
      </c>
      <c r="M11" s="47">
        <v>9432.3350074603131</v>
      </c>
      <c r="N11" s="48">
        <v>14.230119047619041</v>
      </c>
      <c r="P11" s="80">
        <f t="shared" ref="P11:P17" si="0">B11/B10-1</f>
        <v>0.26499604704474611</v>
      </c>
      <c r="Q11" s="80">
        <f t="shared" ref="Q11:Q17" si="1">C11/C10-1</f>
        <v>0.29601245275874866</v>
      </c>
      <c r="R11" s="80">
        <f t="shared" ref="R11:R17" si="2">D11/D10-1</f>
        <v>0.38320124788459053</v>
      </c>
      <c r="S11" s="80">
        <f t="shared" ref="S11:S17" si="3">E11/E10-1</f>
        <v>0.37003237770059449</v>
      </c>
      <c r="T11" s="80">
        <f t="shared" ref="T11:T17" si="4">F11/F10-1</f>
        <v>0.23175314531515911</v>
      </c>
      <c r="U11" s="80">
        <f t="shared" ref="U11:U17" si="5">G11/G10-1</f>
        <v>-0.23862375138734737</v>
      </c>
      <c r="W11" s="80">
        <f t="shared" ref="W11:W17" si="6">I11/I10-1</f>
        <v>0.1576675598782169</v>
      </c>
      <c r="X11" s="80">
        <f t="shared" ref="X11:X17" si="7">J11/J10-1</f>
        <v>0.19171639611069491</v>
      </c>
      <c r="Y11" s="80">
        <f t="shared" ref="Y11:Y17" si="8">K11/K10-1</f>
        <v>0.19413991460757729</v>
      </c>
      <c r="Z11" s="80">
        <f t="shared" ref="Z11:Z17" si="9">L11/L10-1</f>
        <v>0.25063851542333127</v>
      </c>
      <c r="AA11" s="80">
        <f t="shared" ref="AA11:AA17" si="10">M11/M10-1</f>
        <v>0.17782932048351419</v>
      </c>
      <c r="AB11" s="80">
        <f t="shared" ref="AB11:AB17" si="11">N11/N10-1</f>
        <v>-0.20050480436864293</v>
      </c>
      <c r="AD11" s="102" t="s">
        <v>33</v>
      </c>
      <c r="AE11" s="102" t="s">
        <v>33</v>
      </c>
      <c r="AF11" s="102" t="s">
        <v>33</v>
      </c>
      <c r="AG11" s="102" t="s">
        <v>33</v>
      </c>
      <c r="AH11" s="102" t="s">
        <v>33</v>
      </c>
      <c r="AI11" s="102" t="s">
        <v>33</v>
      </c>
      <c r="AK11" s="102" t="s">
        <v>33</v>
      </c>
      <c r="AL11" s="102" t="s">
        <v>33</v>
      </c>
      <c r="AM11" s="102" t="s">
        <v>33</v>
      </c>
      <c r="AN11" s="102" t="s">
        <v>33</v>
      </c>
      <c r="AO11" s="102" t="s">
        <v>33</v>
      </c>
      <c r="AP11" s="102" t="s">
        <v>33</v>
      </c>
    </row>
    <row r="12" spans="1:43" ht="12.75" customHeight="1">
      <c r="A12" s="54">
        <v>2014</v>
      </c>
      <c r="B12" s="47">
        <v>17823.07</v>
      </c>
      <c r="C12" s="47">
        <v>2058.9</v>
      </c>
      <c r="D12" s="47">
        <v>4736.05</v>
      </c>
      <c r="E12" s="47">
        <v>1204.6959999999999</v>
      </c>
      <c r="F12" s="47">
        <v>10839.24</v>
      </c>
      <c r="G12" s="48">
        <v>19.2</v>
      </c>
      <c r="I12" s="47">
        <v>16777.690937261905</v>
      </c>
      <c r="J12" s="47">
        <v>1931.376109746031</v>
      </c>
      <c r="K12" s="47">
        <v>4375.1035534206349</v>
      </c>
      <c r="L12" s="47">
        <v>1151.6909111587304</v>
      </c>
      <c r="M12" s="47">
        <v>10655.293011773811</v>
      </c>
      <c r="N12" s="48">
        <v>14.175992063492068</v>
      </c>
      <c r="P12" s="80">
        <f t="shared" si="0"/>
        <v>7.5190659638310731E-2</v>
      </c>
      <c r="Q12" s="80">
        <f t="shared" si="1"/>
        <v>0.11390638187366098</v>
      </c>
      <c r="R12" s="80">
        <f t="shared" si="2"/>
        <v>0.13395138139008145</v>
      </c>
      <c r="S12" s="80">
        <f t="shared" si="3"/>
        <v>3.5285058828483429E-2</v>
      </c>
      <c r="T12" s="80">
        <f t="shared" si="4"/>
        <v>4.2202547613919617E-2</v>
      </c>
      <c r="U12" s="80">
        <f t="shared" si="5"/>
        <v>0.39941690962099119</v>
      </c>
      <c r="W12" s="80">
        <f t="shared" si="6"/>
        <v>0.11780308997246203</v>
      </c>
      <c r="X12" s="80">
        <f t="shared" si="7"/>
        <v>0.1749466614890951</v>
      </c>
      <c r="Y12" s="80">
        <f t="shared" si="8"/>
        <v>0.23545398720945521</v>
      </c>
      <c r="Z12" s="80">
        <f t="shared" si="9"/>
        <v>0.14196184877300833</v>
      </c>
      <c r="AA12" s="80">
        <f t="shared" si="10"/>
        <v>0.12965591270308185</v>
      </c>
      <c r="AB12" s="80">
        <f t="shared" si="11"/>
        <v>-3.8036915886540124E-3</v>
      </c>
      <c r="AD12" s="102" t="s">
        <v>33</v>
      </c>
      <c r="AE12" s="102" t="s">
        <v>33</v>
      </c>
      <c r="AF12" s="102" t="s">
        <v>33</v>
      </c>
      <c r="AG12" s="102" t="s">
        <v>33</v>
      </c>
      <c r="AH12" s="102" t="s">
        <v>33</v>
      </c>
      <c r="AI12" s="102" t="s">
        <v>33</v>
      </c>
      <c r="AK12" s="102" t="s">
        <v>33</v>
      </c>
      <c r="AL12" s="102" t="s">
        <v>33</v>
      </c>
      <c r="AM12" s="102" t="s">
        <v>33</v>
      </c>
      <c r="AN12" s="102" t="s">
        <v>33</v>
      </c>
      <c r="AO12" s="102" t="s">
        <v>33</v>
      </c>
      <c r="AP12" s="102" t="s">
        <v>33</v>
      </c>
    </row>
    <row r="13" spans="1:43" ht="12.75" customHeight="1">
      <c r="A13" s="54">
        <v>2015</v>
      </c>
      <c r="B13" s="47">
        <v>17425.03</v>
      </c>
      <c r="C13" s="47">
        <v>2043.94</v>
      </c>
      <c r="D13" s="47">
        <v>5007.41</v>
      </c>
      <c r="E13" s="47">
        <v>1135.8889999999999</v>
      </c>
      <c r="F13" s="47">
        <v>10143.42</v>
      </c>
      <c r="G13" s="48">
        <v>18.21</v>
      </c>
      <c r="I13" s="47">
        <v>17587.088212539671</v>
      </c>
      <c r="J13" s="47">
        <v>2061.0677412420632</v>
      </c>
      <c r="K13" s="47">
        <v>4945.5535404126958</v>
      </c>
      <c r="L13" s="47">
        <v>1205.620040174603</v>
      </c>
      <c r="M13" s="47">
        <v>10673.225012876987</v>
      </c>
      <c r="N13" s="48">
        <v>16.674126984126978</v>
      </c>
      <c r="P13" s="80">
        <f t="shared" si="0"/>
        <v>-2.2332852869904052E-2</v>
      </c>
      <c r="Q13" s="80">
        <f t="shared" si="1"/>
        <v>-7.26601583369757E-3</v>
      </c>
      <c r="R13" s="80">
        <f t="shared" si="2"/>
        <v>5.7296692391338722E-2</v>
      </c>
      <c r="S13" s="80">
        <f t="shared" si="3"/>
        <v>-5.7115654073724875E-2</v>
      </c>
      <c r="T13" s="80">
        <f t="shared" si="4"/>
        <v>-6.4194537624409076E-2</v>
      </c>
      <c r="U13" s="80">
        <f t="shared" si="5"/>
        <v>-5.1562499999999956E-2</v>
      </c>
      <c r="W13" s="80">
        <f t="shared" si="6"/>
        <v>4.8242471404700948E-2</v>
      </c>
      <c r="X13" s="80">
        <f t="shared" si="7"/>
        <v>6.7149857990677075E-2</v>
      </c>
      <c r="Y13" s="80">
        <f t="shared" si="8"/>
        <v>0.13038548231528369</v>
      </c>
      <c r="Z13" s="80">
        <f t="shared" si="9"/>
        <v>4.6826043770384462E-2</v>
      </c>
      <c r="AA13" s="80">
        <f t="shared" si="10"/>
        <v>1.682919567144836E-3</v>
      </c>
      <c r="AB13" s="80">
        <f t="shared" si="11"/>
        <v>0.17622293448290272</v>
      </c>
      <c r="AD13" s="102" t="s">
        <v>33</v>
      </c>
      <c r="AE13" s="102" t="s">
        <v>33</v>
      </c>
      <c r="AF13" s="102" t="s">
        <v>33</v>
      </c>
      <c r="AG13" s="102" t="s">
        <v>33</v>
      </c>
      <c r="AH13" s="102" t="s">
        <v>33</v>
      </c>
      <c r="AI13" s="102" t="s">
        <v>33</v>
      </c>
      <c r="AK13" s="102" t="s">
        <v>33</v>
      </c>
      <c r="AL13" s="102" t="s">
        <v>33</v>
      </c>
      <c r="AM13" s="102" t="s">
        <v>33</v>
      </c>
      <c r="AN13" s="102" t="s">
        <v>33</v>
      </c>
      <c r="AO13" s="102" t="s">
        <v>33</v>
      </c>
      <c r="AP13" s="102" t="s">
        <v>33</v>
      </c>
    </row>
    <row r="14" spans="1:43" ht="12.75" customHeight="1">
      <c r="A14" s="54">
        <v>2016</v>
      </c>
      <c r="B14" s="47">
        <v>19762.599999999999</v>
      </c>
      <c r="C14" s="47">
        <v>2238.83</v>
      </c>
      <c r="D14" s="47">
        <v>5383.12</v>
      </c>
      <c r="E14" s="47">
        <v>1357.13</v>
      </c>
      <c r="F14" s="47">
        <v>11056.9</v>
      </c>
      <c r="G14" s="48">
        <v>14.04</v>
      </c>
      <c r="I14" s="47">
        <v>17927.107348690464</v>
      </c>
      <c r="J14" s="47">
        <v>2094.6512639880957</v>
      </c>
      <c r="K14" s="47">
        <v>4987.792947436511</v>
      </c>
      <c r="L14" s="47">
        <v>1171.696903519841</v>
      </c>
      <c r="M14" s="47">
        <v>10391.711565547623</v>
      </c>
      <c r="N14" s="48">
        <v>15.825634920634913</v>
      </c>
      <c r="P14" s="80">
        <f t="shared" si="0"/>
        <v>0.13415012771857504</v>
      </c>
      <c r="Q14" s="80">
        <f t="shared" si="1"/>
        <v>9.5350157049619799E-2</v>
      </c>
      <c r="R14" s="80">
        <f t="shared" si="2"/>
        <v>7.5030804347956392E-2</v>
      </c>
      <c r="S14" s="80">
        <f t="shared" si="3"/>
        <v>0.19477343296748195</v>
      </c>
      <c r="T14" s="80">
        <f t="shared" si="4"/>
        <v>9.0056410954096222E-2</v>
      </c>
      <c r="U14" s="80">
        <f t="shared" si="5"/>
        <v>-0.22899505766062611</v>
      </c>
      <c r="W14" s="80">
        <f t="shared" si="6"/>
        <v>1.9333452589858302E-2</v>
      </c>
      <c r="X14" s="80">
        <f t="shared" si="7"/>
        <v>1.6294235300482685E-2</v>
      </c>
      <c r="Y14" s="80">
        <f t="shared" si="8"/>
        <v>8.5408856013093892E-3</v>
      </c>
      <c r="Z14" s="80">
        <f t="shared" si="9"/>
        <v>-2.8137502301180284E-2</v>
      </c>
      <c r="AA14" s="80">
        <f t="shared" si="10"/>
        <v>-2.637566874020969E-2</v>
      </c>
      <c r="AB14" s="80">
        <f t="shared" si="11"/>
        <v>-5.0886745932773092E-2</v>
      </c>
      <c r="AD14" s="102" t="s">
        <v>33</v>
      </c>
      <c r="AE14" s="102" t="s">
        <v>33</v>
      </c>
      <c r="AF14" s="102" t="s">
        <v>33</v>
      </c>
      <c r="AG14" s="102" t="s">
        <v>33</v>
      </c>
      <c r="AH14" s="102" t="s">
        <v>33</v>
      </c>
      <c r="AI14" s="102" t="s">
        <v>33</v>
      </c>
      <c r="AK14" s="102" t="s">
        <v>33</v>
      </c>
      <c r="AL14" s="102" t="s">
        <v>33</v>
      </c>
      <c r="AM14" s="102" t="s">
        <v>33</v>
      </c>
      <c r="AN14" s="102" t="s">
        <v>33</v>
      </c>
      <c r="AO14" s="102" t="s">
        <v>33</v>
      </c>
      <c r="AP14" s="102" t="s">
        <v>33</v>
      </c>
    </row>
    <row r="15" spans="1:43" ht="12.75" customHeight="1">
      <c r="A15" s="54">
        <v>2017</v>
      </c>
      <c r="B15" s="47">
        <v>24719.22</v>
      </c>
      <c r="C15" s="47">
        <v>2676.61</v>
      </c>
      <c r="D15" s="47">
        <v>6950.16</v>
      </c>
      <c r="E15" s="47">
        <v>1535.511</v>
      </c>
      <c r="F15" s="47">
        <v>12808.84</v>
      </c>
      <c r="G15" s="48">
        <v>11.04</v>
      </c>
      <c r="I15" s="47">
        <v>21750.20374788843</v>
      </c>
      <c r="J15" s="47">
        <v>2449.0763790517926</v>
      </c>
      <c r="K15" s="47">
        <v>6235.2989137171289</v>
      </c>
      <c r="L15" s="47">
        <v>1423.4193635776894</v>
      </c>
      <c r="M15" s="47">
        <v>11846.116876653392</v>
      </c>
      <c r="N15" s="48">
        <v>11.090239043824706</v>
      </c>
      <c r="P15" s="80">
        <f t="shared" si="0"/>
        <v>0.25080809205266519</v>
      </c>
      <c r="Q15" s="80">
        <f t="shared" si="1"/>
        <v>0.19553963454125611</v>
      </c>
      <c r="R15" s="80">
        <f t="shared" si="2"/>
        <v>0.29110255762457449</v>
      </c>
      <c r="S15" s="80">
        <f t="shared" si="3"/>
        <v>0.13143987679883273</v>
      </c>
      <c r="T15" s="80">
        <f t="shared" si="4"/>
        <v>0.15844766616321038</v>
      </c>
      <c r="U15" s="80">
        <f t="shared" si="5"/>
        <v>-0.21367521367521369</v>
      </c>
      <c r="W15" s="80">
        <f t="shared" si="6"/>
        <v>0.21325785163423117</v>
      </c>
      <c r="X15" s="80">
        <f t="shared" si="7"/>
        <v>0.16920483192457136</v>
      </c>
      <c r="Y15" s="80">
        <f t="shared" si="8"/>
        <v>0.25011181888008749</v>
      </c>
      <c r="Z15" s="80">
        <f t="shared" si="9"/>
        <v>0.21483581573157728</v>
      </c>
      <c r="AA15" s="80">
        <f t="shared" si="10"/>
        <v>0.13995820630045808</v>
      </c>
      <c r="AB15" s="80">
        <f t="shared" si="11"/>
        <v>-0.29922312125599237</v>
      </c>
      <c r="AD15" s="102" t="s">
        <v>33</v>
      </c>
      <c r="AE15" s="102" t="s">
        <v>33</v>
      </c>
      <c r="AF15" s="102" t="s">
        <v>33</v>
      </c>
      <c r="AG15" s="102" t="s">
        <v>33</v>
      </c>
      <c r="AH15" s="102" t="s">
        <v>33</v>
      </c>
      <c r="AI15" s="102" t="s">
        <v>33</v>
      </c>
      <c r="AK15" s="102" t="s">
        <v>33</v>
      </c>
      <c r="AL15" s="102" t="s">
        <v>33</v>
      </c>
      <c r="AM15" s="102" t="s">
        <v>33</v>
      </c>
      <c r="AN15" s="102" t="s">
        <v>33</v>
      </c>
      <c r="AO15" s="102" t="s">
        <v>33</v>
      </c>
      <c r="AP15" s="102" t="s">
        <v>33</v>
      </c>
    </row>
    <row r="16" spans="1:43" ht="12.75" customHeight="1">
      <c r="A16" s="54">
        <v>2018</v>
      </c>
      <c r="B16" s="47">
        <v>23327.46</v>
      </c>
      <c r="C16" s="47">
        <v>2506.85</v>
      </c>
      <c r="D16" s="47">
        <v>6635.28</v>
      </c>
      <c r="E16" s="47">
        <v>1348.559</v>
      </c>
      <c r="F16" s="47">
        <v>11374.39</v>
      </c>
      <c r="G16" s="48">
        <v>25.42</v>
      </c>
      <c r="I16" s="47">
        <v>25053.949997490017</v>
      </c>
      <c r="J16" s="47">
        <v>2746.2141833227111</v>
      </c>
      <c r="K16" s="47">
        <v>7425.957811318729</v>
      </c>
      <c r="L16" s="47">
        <v>1590.7293263745019</v>
      </c>
      <c r="M16" s="47">
        <v>12653.069122629486</v>
      </c>
      <c r="N16" s="48">
        <v>16.639840637450188</v>
      </c>
      <c r="P16" s="80">
        <f t="shared" si="0"/>
        <v>-5.6302747416787535E-2</v>
      </c>
      <c r="Q16" s="80">
        <f t="shared" si="1"/>
        <v>-6.3423509588621529E-2</v>
      </c>
      <c r="R16" s="80">
        <f t="shared" si="2"/>
        <v>-4.5305431817396991E-2</v>
      </c>
      <c r="S16" s="80">
        <f t="shared" si="3"/>
        <v>-0.12175230265364434</v>
      </c>
      <c r="T16" s="80">
        <f t="shared" si="4"/>
        <v>-0.11198906380281126</v>
      </c>
      <c r="U16" s="80">
        <f t="shared" si="5"/>
        <v>1.3025362318840581</v>
      </c>
      <c r="W16" s="80">
        <f t="shared" si="6"/>
        <v>0.15189495638275674</v>
      </c>
      <c r="X16" s="80">
        <f t="shared" si="7"/>
        <v>0.12132647507954042</v>
      </c>
      <c r="Y16" s="80">
        <f t="shared" si="8"/>
        <v>0.19095458198198823</v>
      </c>
      <c r="Z16" s="80">
        <f t="shared" si="9"/>
        <v>0.11754087873041685</v>
      </c>
      <c r="AA16" s="80">
        <f t="shared" si="10"/>
        <v>6.8119558027192495E-2</v>
      </c>
      <c r="AB16" s="80">
        <f t="shared" si="11"/>
        <v>0.50040414563612368</v>
      </c>
      <c r="AD16" s="102" t="s">
        <v>33</v>
      </c>
      <c r="AE16" s="102" t="s">
        <v>33</v>
      </c>
      <c r="AF16" s="102" t="s">
        <v>33</v>
      </c>
      <c r="AG16" s="102" t="s">
        <v>33</v>
      </c>
      <c r="AH16" s="102" t="s">
        <v>33</v>
      </c>
      <c r="AI16" s="102" t="s">
        <v>33</v>
      </c>
      <c r="AK16" s="102" t="s">
        <v>33</v>
      </c>
      <c r="AL16" s="102" t="s">
        <v>33</v>
      </c>
      <c r="AM16" s="102" t="s">
        <v>33</v>
      </c>
      <c r="AN16" s="102" t="s">
        <v>33</v>
      </c>
      <c r="AO16" s="102" t="s">
        <v>33</v>
      </c>
      <c r="AP16" s="102" t="s">
        <v>33</v>
      </c>
    </row>
    <row r="17" spans="1:43" ht="12.75" customHeight="1">
      <c r="A17" s="54">
        <v>2019</v>
      </c>
      <c r="B17" s="47">
        <v>28538.44</v>
      </c>
      <c r="C17" s="47">
        <v>3230.78</v>
      </c>
      <c r="D17" s="47">
        <v>8972.6039999999994</v>
      </c>
      <c r="E17" s="47">
        <v>1668.4690000000001</v>
      </c>
      <c r="F17" s="47">
        <v>13913.03</v>
      </c>
      <c r="G17" s="48">
        <v>13.78</v>
      </c>
      <c r="I17" s="47">
        <v>26379.59</v>
      </c>
      <c r="J17" s="47">
        <v>2913.36</v>
      </c>
      <c r="K17" s="47">
        <v>7939.9809999999998</v>
      </c>
      <c r="L17" s="47">
        <v>1546.18</v>
      </c>
      <c r="M17" s="47">
        <v>12864.52</v>
      </c>
      <c r="N17" s="48">
        <v>15.39</v>
      </c>
      <c r="P17" s="80">
        <f t="shared" si="0"/>
        <v>0.22338394321542077</v>
      </c>
      <c r="Q17" s="80">
        <f t="shared" si="1"/>
        <v>0.28878074077028959</v>
      </c>
      <c r="R17" s="80">
        <f t="shared" si="2"/>
        <v>0.35225702607877896</v>
      </c>
      <c r="S17" s="80">
        <f t="shared" si="3"/>
        <v>0.23722358458176473</v>
      </c>
      <c r="T17" s="80">
        <f t="shared" si="4"/>
        <v>0.22318911167983524</v>
      </c>
      <c r="U17" s="80">
        <f t="shared" si="5"/>
        <v>-0.45790715971675855</v>
      </c>
      <c r="W17" s="80">
        <f t="shared" si="6"/>
        <v>5.2911417267248906E-2</v>
      </c>
      <c r="X17" s="80">
        <f t="shared" si="7"/>
        <v>6.0864086163539888E-2</v>
      </c>
      <c r="Y17" s="80">
        <f t="shared" si="8"/>
        <v>6.9219783055835649E-2</v>
      </c>
      <c r="Z17" s="80">
        <f t="shared" si="9"/>
        <v>-2.8005598209492999E-2</v>
      </c>
      <c r="AA17" s="80">
        <f t="shared" si="10"/>
        <v>1.6711429876909767E-2</v>
      </c>
      <c r="AB17" s="80">
        <f t="shared" si="11"/>
        <v>-7.5111334578364497E-2</v>
      </c>
      <c r="AD17" s="102" t="s">
        <v>33</v>
      </c>
      <c r="AE17" s="102" t="s">
        <v>33</v>
      </c>
      <c r="AF17" s="102" t="s">
        <v>33</v>
      </c>
      <c r="AG17" s="102" t="s">
        <v>33</v>
      </c>
      <c r="AH17" s="102" t="s">
        <v>33</v>
      </c>
      <c r="AI17" s="102" t="s">
        <v>33</v>
      </c>
      <c r="AK17" s="102" t="s">
        <v>33</v>
      </c>
      <c r="AL17" s="102" t="s">
        <v>33</v>
      </c>
      <c r="AM17" s="102" t="s">
        <v>33</v>
      </c>
      <c r="AN17" s="102" t="s">
        <v>33</v>
      </c>
      <c r="AO17" s="102" t="s">
        <v>33</v>
      </c>
      <c r="AP17" s="102" t="s">
        <v>33</v>
      </c>
    </row>
    <row r="18" spans="1:43" ht="12.75" customHeight="1">
      <c r="A18" s="54">
        <v>2020</v>
      </c>
      <c r="B18" s="47">
        <v>30606.48</v>
      </c>
      <c r="C18" s="47">
        <v>3756.07</v>
      </c>
      <c r="D18" s="47">
        <v>12888.28</v>
      </c>
      <c r="E18" s="47">
        <v>1974.855</v>
      </c>
      <c r="F18" s="47">
        <v>14524.8</v>
      </c>
      <c r="G18" s="48">
        <v>22.75</v>
      </c>
      <c r="I18" s="47">
        <v>26890.67</v>
      </c>
      <c r="J18" s="47">
        <v>3217.86</v>
      </c>
      <c r="K18" s="47">
        <v>10201.51</v>
      </c>
      <c r="L18" s="47">
        <v>1523.903</v>
      </c>
      <c r="M18" s="47">
        <v>12624.99</v>
      </c>
      <c r="N18" s="48">
        <v>29.25</v>
      </c>
      <c r="P18" s="80">
        <f t="shared" ref="P18:P19" si="12">B18/B17-1</f>
        <v>7.246506816770637E-2</v>
      </c>
      <c r="Q18" s="80">
        <f t="shared" ref="Q18:Q19" si="13">C18/C17-1</f>
        <v>0.16258921994069531</v>
      </c>
      <c r="R18" s="80">
        <f t="shared" ref="R18:R19" si="14">D18/D17-1</f>
        <v>0.43640352343645183</v>
      </c>
      <c r="S18" s="80">
        <f t="shared" ref="S18:S19" si="15">E18/E17-1</f>
        <v>0.18363301925297981</v>
      </c>
      <c r="T18" s="80">
        <f t="shared" ref="T18:T19" si="16">F18/F17-1</f>
        <v>4.3971011346917166E-2</v>
      </c>
      <c r="U18" s="80">
        <f t="shared" ref="U18:U19" si="17">G18/G17-1</f>
        <v>0.65094339622641506</v>
      </c>
      <c r="W18" s="80">
        <f t="shared" ref="W18:W19" si="18">I18/I17-1</f>
        <v>1.9374069119345583E-2</v>
      </c>
      <c r="X18" s="80">
        <f t="shared" ref="X18:X19" si="19">J18/J17-1</f>
        <v>0.10451849410989378</v>
      </c>
      <c r="Y18" s="80">
        <f t="shared" ref="Y18:Y19" si="20">K18/K17-1</f>
        <v>0.28482801155317627</v>
      </c>
      <c r="Z18" s="80">
        <f t="shared" ref="Z18:Z19" si="21">L18/L17-1</f>
        <v>-1.4407766236790076E-2</v>
      </c>
      <c r="AA18" s="80">
        <f t="shared" ref="AA18:AA19" si="22">M18/M17-1</f>
        <v>-1.8619427697263546E-2</v>
      </c>
      <c r="AB18" s="80">
        <f t="shared" ref="AB18:AB19" si="23">N18/N17-1</f>
        <v>0.90058479532163727</v>
      </c>
      <c r="AD18" s="102" t="s">
        <v>33</v>
      </c>
      <c r="AE18" s="102" t="s">
        <v>33</v>
      </c>
      <c r="AF18" s="102" t="s">
        <v>33</v>
      </c>
      <c r="AG18" s="102" t="s">
        <v>33</v>
      </c>
      <c r="AH18" s="102" t="s">
        <v>33</v>
      </c>
      <c r="AI18" s="102" t="s">
        <v>33</v>
      </c>
      <c r="AK18" s="102" t="s">
        <v>33</v>
      </c>
      <c r="AL18" s="102" t="s">
        <v>33</v>
      </c>
      <c r="AM18" s="102" t="s">
        <v>33</v>
      </c>
      <c r="AN18" s="102" t="s">
        <v>33</v>
      </c>
      <c r="AO18" s="102" t="s">
        <v>33</v>
      </c>
      <c r="AP18" s="102" t="s">
        <v>33</v>
      </c>
    </row>
    <row r="19" spans="1:43" ht="12.75" customHeight="1">
      <c r="A19" s="54">
        <v>2021</v>
      </c>
      <c r="B19" s="47">
        <v>36338.300000000003</v>
      </c>
      <c r="C19" s="47">
        <v>4766.18</v>
      </c>
      <c r="D19" s="47">
        <v>15644.97</v>
      </c>
      <c r="E19" s="47">
        <v>2245.3130000000001</v>
      </c>
      <c r="F19" s="47">
        <v>17164.13</v>
      </c>
      <c r="G19" s="48">
        <v>17.22</v>
      </c>
      <c r="I19" s="47">
        <v>34055.29</v>
      </c>
      <c r="J19" s="47">
        <v>4273.41</v>
      </c>
      <c r="K19" s="47">
        <v>14371.66</v>
      </c>
      <c r="L19" s="47">
        <v>2242.9110000000001</v>
      </c>
      <c r="M19" s="47">
        <v>16262.01</v>
      </c>
      <c r="N19" s="48">
        <v>19.66</v>
      </c>
      <c r="P19" s="80">
        <f t="shared" si="12"/>
        <v>0.18727472090877506</v>
      </c>
      <c r="Q19" s="80">
        <f t="shared" si="13"/>
        <v>0.268927362908572</v>
      </c>
      <c r="R19" s="80">
        <f t="shared" si="14"/>
        <v>0.21389122520615622</v>
      </c>
      <c r="S19" s="80">
        <f t="shared" si="15"/>
        <v>0.136950814110403</v>
      </c>
      <c r="T19" s="80">
        <f t="shared" si="16"/>
        <v>0.1817119684952635</v>
      </c>
      <c r="U19" s="80">
        <f t="shared" si="17"/>
        <v>-0.24307692307692308</v>
      </c>
      <c r="W19" s="80">
        <f t="shared" si="18"/>
        <v>0.26643516134034595</v>
      </c>
      <c r="X19" s="80">
        <f t="shared" si="19"/>
        <v>0.32802856556842119</v>
      </c>
      <c r="Y19" s="80">
        <f t="shared" si="20"/>
        <v>0.40877772016103497</v>
      </c>
      <c r="Z19" s="80">
        <f t="shared" si="21"/>
        <v>0.47182005678839145</v>
      </c>
      <c r="AA19" s="80">
        <f t="shared" si="22"/>
        <v>0.2880810202621944</v>
      </c>
      <c r="AB19" s="80">
        <f t="shared" si="23"/>
        <v>-0.32786324786324783</v>
      </c>
      <c r="AD19" s="102" t="s">
        <v>33</v>
      </c>
      <c r="AE19" s="102" t="s">
        <v>33</v>
      </c>
      <c r="AF19" s="102" t="s">
        <v>33</v>
      </c>
      <c r="AG19" s="102" t="s">
        <v>33</v>
      </c>
      <c r="AH19" s="102" t="s">
        <v>33</v>
      </c>
      <c r="AI19" s="102" t="s">
        <v>33</v>
      </c>
      <c r="AK19" s="102" t="s">
        <v>33</v>
      </c>
      <c r="AL19" s="102" t="s">
        <v>33</v>
      </c>
      <c r="AM19" s="102" t="s">
        <v>33</v>
      </c>
      <c r="AN19" s="102" t="s">
        <v>33</v>
      </c>
      <c r="AO19" s="102" t="s">
        <v>33</v>
      </c>
      <c r="AP19" s="102" t="s">
        <v>33</v>
      </c>
    </row>
    <row r="20" spans="1:43" ht="12.75" customHeight="1">
      <c r="A20" s="54">
        <v>2022</v>
      </c>
      <c r="B20" s="47">
        <v>33147.25</v>
      </c>
      <c r="C20" s="47">
        <v>3839.5</v>
      </c>
      <c r="D20" s="47">
        <v>10466.48</v>
      </c>
      <c r="E20" s="47">
        <v>1761.2460000000001</v>
      </c>
      <c r="F20" s="47">
        <v>15184.31</v>
      </c>
      <c r="G20" s="48">
        <v>21.67</v>
      </c>
      <c r="I20" s="47">
        <v>32897.35</v>
      </c>
      <c r="J20" s="47">
        <v>4098.51</v>
      </c>
      <c r="K20" s="47">
        <v>12231.35</v>
      </c>
      <c r="L20" s="47">
        <v>1884.4960000000001</v>
      </c>
      <c r="M20" s="47">
        <v>15455.15</v>
      </c>
      <c r="N20" s="48">
        <v>25.64</v>
      </c>
      <c r="P20" s="80">
        <f t="shared" ref="P20" si="24">B20/B19-1</f>
        <v>-8.7815060143154766E-2</v>
      </c>
      <c r="Q20" s="80">
        <f t="shared" ref="Q20" si="25">C20/C19-1</f>
        <v>-0.19442824232404154</v>
      </c>
      <c r="R20" s="80">
        <f t="shared" ref="R20" si="26">D20/D19-1</f>
        <v>-0.33100031511725492</v>
      </c>
      <c r="S20" s="80">
        <f t="shared" ref="S20" si="27">E20/E19-1</f>
        <v>-0.21558998678580665</v>
      </c>
      <c r="T20" s="80">
        <f t="shared" ref="T20" si="28">F20/F19-1</f>
        <v>-0.11534636477351323</v>
      </c>
      <c r="U20" s="80">
        <f t="shared" ref="U20" si="29">G20/G19-1</f>
        <v>0.25842044134727082</v>
      </c>
      <c r="W20" s="80">
        <f t="shared" ref="W20" si="30">I20/I19-1</f>
        <v>-3.4001765951780283E-2</v>
      </c>
      <c r="X20" s="80">
        <f t="shared" ref="X20" si="31">J20/J19-1</f>
        <v>-4.0927502860713005E-2</v>
      </c>
      <c r="Y20" s="80">
        <f t="shared" ref="Y20" si="32">K20/K19-1</f>
        <v>-0.14892573300509471</v>
      </c>
      <c r="Z20" s="80">
        <f t="shared" ref="Z20" si="33">L20/L19-1</f>
        <v>-0.15979902902968501</v>
      </c>
      <c r="AA20" s="80">
        <f t="shared" ref="AA20" si="34">M20/M19-1</f>
        <v>-4.9616252849432496E-2</v>
      </c>
      <c r="AB20" s="80">
        <f t="shared" ref="AB20" si="35">N20/N19-1</f>
        <v>0.30417090539165814</v>
      </c>
      <c r="AD20" s="102" t="s">
        <v>33</v>
      </c>
      <c r="AE20" s="102" t="s">
        <v>33</v>
      </c>
      <c r="AF20" s="102" t="s">
        <v>33</v>
      </c>
      <c r="AG20" s="102" t="s">
        <v>33</v>
      </c>
      <c r="AH20" s="102" t="s">
        <v>33</v>
      </c>
      <c r="AI20" s="102" t="s">
        <v>33</v>
      </c>
      <c r="AK20" s="102" t="s">
        <v>33</v>
      </c>
      <c r="AL20" s="102" t="s">
        <v>33</v>
      </c>
      <c r="AM20" s="102" t="s">
        <v>33</v>
      </c>
      <c r="AN20" s="102" t="s">
        <v>33</v>
      </c>
      <c r="AO20" s="102" t="s">
        <v>33</v>
      </c>
      <c r="AP20" s="102" t="s">
        <v>33</v>
      </c>
    </row>
    <row r="21" spans="1:43" ht="12.75" customHeight="1">
      <c r="A21" s="54"/>
      <c r="B21" s="47"/>
      <c r="C21" s="47"/>
      <c r="D21" s="47"/>
      <c r="E21" s="47"/>
      <c r="F21" s="47"/>
      <c r="G21" s="48"/>
      <c r="I21" s="47"/>
      <c r="J21" s="47"/>
      <c r="K21" s="47"/>
      <c r="L21" s="47"/>
      <c r="M21" s="47"/>
      <c r="N21" s="48"/>
      <c r="P21" s="80"/>
      <c r="Q21" s="80"/>
      <c r="R21" s="80"/>
      <c r="S21" s="80"/>
      <c r="T21" s="80"/>
      <c r="U21" s="80"/>
      <c r="W21" s="80"/>
      <c r="X21" s="80"/>
      <c r="Y21" s="80"/>
      <c r="Z21" s="80"/>
      <c r="AA21" s="80"/>
      <c r="AB21" s="80"/>
      <c r="AD21" s="102"/>
      <c r="AE21" s="102"/>
      <c r="AF21" s="102"/>
      <c r="AG21" s="102"/>
      <c r="AH21" s="102"/>
      <c r="AI21" s="102"/>
      <c r="AK21" s="102"/>
      <c r="AL21" s="102"/>
      <c r="AM21" s="102"/>
      <c r="AN21" s="102"/>
      <c r="AO21" s="102"/>
      <c r="AP21" s="102"/>
    </row>
    <row r="22" spans="1:43" ht="12.75" customHeight="1">
      <c r="A22" s="86" t="s">
        <v>70</v>
      </c>
      <c r="B22" s="111">
        <v>31510.43</v>
      </c>
      <c r="C22" s="111">
        <v>3955</v>
      </c>
      <c r="D22" s="111">
        <v>11816.2</v>
      </c>
      <c r="E22" s="111">
        <v>1844.115</v>
      </c>
      <c r="F22" s="111">
        <v>14801.25</v>
      </c>
      <c r="G22" s="111">
        <v>25.87</v>
      </c>
      <c r="H22" s="112"/>
      <c r="I22" s="113">
        <v>33333.556946107798</v>
      </c>
      <c r="J22" s="113">
        <v>4222.7062275449107</v>
      </c>
      <c r="K22" s="113">
        <v>12848.574371257488</v>
      </c>
      <c r="L22" s="113">
        <v>1932.4611616766465</v>
      </c>
      <c r="M22" s="113">
        <v>15815.496467065877</v>
      </c>
      <c r="N22" s="114">
        <v>25.655411764705878</v>
      </c>
      <c r="O22" s="112"/>
      <c r="P22" s="88"/>
      <c r="Q22" s="88"/>
      <c r="R22" s="88"/>
      <c r="S22" s="88"/>
      <c r="T22" s="88"/>
      <c r="U22" s="88"/>
      <c r="V22" s="106"/>
      <c r="W22" s="88"/>
      <c r="X22" s="88"/>
      <c r="Y22" s="88"/>
      <c r="Z22" s="88"/>
      <c r="AA22" s="88"/>
      <c r="AB22" s="88"/>
      <c r="AC22" s="106"/>
      <c r="AD22" s="108"/>
      <c r="AE22" s="108"/>
      <c r="AF22" s="108"/>
      <c r="AG22" s="108"/>
      <c r="AH22" s="108"/>
      <c r="AI22" s="108"/>
      <c r="AJ22" s="106"/>
      <c r="AK22" s="108"/>
      <c r="AL22" s="108"/>
      <c r="AM22" s="108"/>
      <c r="AN22" s="108"/>
      <c r="AO22" s="108"/>
      <c r="AP22" s="108"/>
    </row>
    <row r="23" spans="1:43" ht="12.75" customHeight="1">
      <c r="A23" s="86" t="s">
        <v>75</v>
      </c>
      <c r="B23" s="111">
        <v>34721.910000000003</v>
      </c>
      <c r="C23" s="111">
        <v>4507.66</v>
      </c>
      <c r="D23" s="111">
        <v>14034.97</v>
      </c>
      <c r="E23" s="111">
        <v>1899.6759999999999</v>
      </c>
      <c r="F23" s="111">
        <v>16000.37</v>
      </c>
      <c r="G23" s="111">
        <v>13.57</v>
      </c>
      <c r="H23" s="112"/>
      <c r="I23" s="113">
        <v>33791.763293413191</v>
      </c>
      <c r="J23" s="113">
        <v>4200.3669461077861</v>
      </c>
      <c r="K23" s="113">
        <v>12541.786946107783</v>
      </c>
      <c r="L23" s="113">
        <v>1851.214820359281</v>
      </c>
      <c r="M23" s="113">
        <v>15614.89095808383</v>
      </c>
      <c r="N23" s="114">
        <v>17.63511627906977</v>
      </c>
      <c r="O23" s="112"/>
      <c r="P23" s="88">
        <f>B23/B22-1</f>
        <v>0.10191799984957362</v>
      </c>
      <c r="Q23" s="88">
        <f t="shared" ref="Q23:AB23" si="36">C23/C22-1</f>
        <v>0.13973704171934265</v>
      </c>
      <c r="R23" s="88">
        <f t="shared" si="36"/>
        <v>0.187773565105533</v>
      </c>
      <c r="S23" s="88">
        <f t="shared" si="36"/>
        <v>3.012881517692767E-2</v>
      </c>
      <c r="T23" s="88">
        <f t="shared" si="36"/>
        <v>8.1014779157165817E-2</v>
      </c>
      <c r="U23" s="88">
        <f t="shared" si="36"/>
        <v>-0.47545419404715883</v>
      </c>
      <c r="V23" s="88"/>
      <c r="W23" s="88">
        <f t="shared" si="36"/>
        <v>1.3746098205067003E-2</v>
      </c>
      <c r="X23" s="88">
        <f t="shared" si="36"/>
        <v>-5.290276006273964E-3</v>
      </c>
      <c r="Y23" s="88">
        <f t="shared" si="36"/>
        <v>-2.3877156817957546E-2</v>
      </c>
      <c r="Z23" s="88">
        <f t="shared" si="36"/>
        <v>-4.204293619379873E-2</v>
      </c>
      <c r="AA23" s="88">
        <f t="shared" si="36"/>
        <v>-1.2684110764387801E-2</v>
      </c>
      <c r="AB23" s="88">
        <f t="shared" si="36"/>
        <v>-0.31261612790287074</v>
      </c>
      <c r="AC23" s="106"/>
      <c r="AD23" s="108" t="s">
        <v>33</v>
      </c>
      <c r="AE23" s="108" t="s">
        <v>33</v>
      </c>
      <c r="AF23" s="108" t="s">
        <v>33</v>
      </c>
      <c r="AG23" s="108" t="s">
        <v>33</v>
      </c>
      <c r="AH23" s="108" t="s">
        <v>33</v>
      </c>
      <c r="AI23" s="108" t="s">
        <v>33</v>
      </c>
      <c r="AJ23" s="106"/>
      <c r="AK23" s="108" t="s">
        <v>33</v>
      </c>
      <c r="AL23" s="108" t="s">
        <v>33</v>
      </c>
      <c r="AM23" s="108" t="s">
        <v>33</v>
      </c>
      <c r="AN23" s="108" t="s">
        <v>33</v>
      </c>
      <c r="AO23" s="108" t="s">
        <v>33</v>
      </c>
      <c r="AP23" s="108" t="s">
        <v>33</v>
      </c>
    </row>
    <row r="24" spans="1:43" s="32" customFormat="1" ht="12.75" customHeight="1">
      <c r="A24" s="54"/>
      <c r="B24" s="49"/>
      <c r="C24" s="49"/>
      <c r="D24" s="49"/>
      <c r="E24" s="49"/>
      <c r="F24" s="49"/>
      <c r="H24" s="21"/>
      <c r="I24" s="49"/>
      <c r="J24" s="49"/>
      <c r="K24" s="49"/>
      <c r="L24" s="49"/>
      <c r="M24" s="49"/>
      <c r="O24" s="21"/>
      <c r="P24" s="102"/>
      <c r="Q24" s="102"/>
      <c r="R24" s="102"/>
      <c r="S24" s="102"/>
      <c r="T24" s="102"/>
      <c r="U24" s="102"/>
      <c r="V24" s="97"/>
      <c r="W24" s="102"/>
      <c r="X24" s="102"/>
      <c r="Y24" s="102"/>
      <c r="Z24" s="102"/>
      <c r="AA24" s="102"/>
      <c r="AB24" s="102"/>
      <c r="AC24" s="97"/>
      <c r="AD24" s="82"/>
      <c r="AE24" s="82"/>
      <c r="AF24" s="82"/>
      <c r="AG24" s="82"/>
      <c r="AH24" s="82"/>
      <c r="AI24" s="82"/>
      <c r="AJ24" s="97"/>
      <c r="AK24" s="82"/>
      <c r="AL24" s="82"/>
      <c r="AM24" s="82"/>
      <c r="AN24" s="82"/>
      <c r="AO24" s="82"/>
      <c r="AP24" s="82"/>
      <c r="AQ24" s="21"/>
    </row>
    <row r="25" spans="1:43" ht="12.75" customHeight="1">
      <c r="A25" s="41" t="s">
        <v>44</v>
      </c>
      <c r="B25" s="47">
        <v>34502.51</v>
      </c>
      <c r="C25" s="47">
        <v>4297.5</v>
      </c>
      <c r="D25" s="47">
        <v>14503.95</v>
      </c>
      <c r="E25" s="47">
        <v>2310.549</v>
      </c>
      <c r="F25" s="47">
        <v>16555.349999999999</v>
      </c>
      <c r="G25" s="48">
        <v>15.83</v>
      </c>
      <c r="I25" s="47">
        <v>34121.480000000003</v>
      </c>
      <c r="J25" s="47">
        <v>4183.63</v>
      </c>
      <c r="K25" s="47">
        <v>13848.44</v>
      </c>
      <c r="L25" s="47">
        <v>2264.0219999999999</v>
      </c>
      <c r="M25" s="47">
        <v>16341.46</v>
      </c>
      <c r="N25" s="48">
        <v>18</v>
      </c>
      <c r="P25" s="80" t="s">
        <v>33</v>
      </c>
      <c r="Q25" s="80" t="s">
        <v>33</v>
      </c>
      <c r="R25" s="80" t="s">
        <v>33</v>
      </c>
      <c r="S25" s="80" t="s">
        <v>33</v>
      </c>
      <c r="T25" s="80" t="s">
        <v>33</v>
      </c>
      <c r="U25" s="80" t="s">
        <v>33</v>
      </c>
      <c r="W25" s="80" t="s">
        <v>33</v>
      </c>
      <c r="X25" s="80" t="s">
        <v>33</v>
      </c>
      <c r="Y25" s="80" t="s">
        <v>33</v>
      </c>
      <c r="Z25" s="80" t="s">
        <v>33</v>
      </c>
      <c r="AA25" s="80" t="s">
        <v>33</v>
      </c>
      <c r="AB25" s="80" t="s">
        <v>33</v>
      </c>
      <c r="AD25" s="102" t="s">
        <v>33</v>
      </c>
      <c r="AE25" s="102" t="s">
        <v>33</v>
      </c>
      <c r="AF25" s="102" t="s">
        <v>33</v>
      </c>
      <c r="AG25" s="102" t="s">
        <v>33</v>
      </c>
      <c r="AH25" s="102" t="s">
        <v>33</v>
      </c>
      <c r="AI25" s="102" t="s">
        <v>33</v>
      </c>
      <c r="AK25" s="102" t="s">
        <v>33</v>
      </c>
      <c r="AL25" s="102" t="s">
        <v>33</v>
      </c>
      <c r="AM25" s="102" t="s">
        <v>33</v>
      </c>
      <c r="AN25" s="102" t="s">
        <v>33</v>
      </c>
      <c r="AO25" s="102" t="s">
        <v>33</v>
      </c>
      <c r="AP25" s="102" t="s">
        <v>33</v>
      </c>
    </row>
    <row r="26" spans="1:43" ht="12.75" customHeight="1">
      <c r="A26" s="41" t="s">
        <v>45</v>
      </c>
      <c r="B26" s="47">
        <v>33843.919999999998</v>
      </c>
      <c r="C26" s="47">
        <v>4307.54</v>
      </c>
      <c r="D26" s="47">
        <v>14448.58</v>
      </c>
      <c r="E26" s="47">
        <v>2204.3719999999998</v>
      </c>
      <c r="F26" s="47">
        <v>16144.92</v>
      </c>
      <c r="G26" s="48">
        <v>23.14</v>
      </c>
      <c r="I26" s="47">
        <v>34915.61</v>
      </c>
      <c r="J26" s="47">
        <v>4421.67</v>
      </c>
      <c r="K26" s="47">
        <v>14839.97</v>
      </c>
      <c r="L26" s="47">
        <v>2230.518</v>
      </c>
      <c r="M26" s="47">
        <v>16597.66</v>
      </c>
      <c r="N26" s="48">
        <v>18.29</v>
      </c>
      <c r="P26" s="80" t="s">
        <v>33</v>
      </c>
      <c r="Q26" s="80" t="s">
        <v>33</v>
      </c>
      <c r="R26" s="80" t="s">
        <v>33</v>
      </c>
      <c r="S26" s="80" t="s">
        <v>33</v>
      </c>
      <c r="T26" s="80" t="s">
        <v>33</v>
      </c>
      <c r="U26" s="80" t="s">
        <v>33</v>
      </c>
      <c r="W26" s="80" t="s">
        <v>33</v>
      </c>
      <c r="X26" s="80" t="s">
        <v>33</v>
      </c>
      <c r="Y26" s="80" t="s">
        <v>33</v>
      </c>
      <c r="Z26" s="80" t="s">
        <v>33</v>
      </c>
      <c r="AA26" s="80" t="s">
        <v>33</v>
      </c>
      <c r="AB26" s="80" t="s">
        <v>33</v>
      </c>
      <c r="AD26" s="80">
        <f t="shared" ref="AD26:AI27" si="37">B26/B25-1</f>
        <v>-1.9088176483392227E-2</v>
      </c>
      <c r="AE26" s="80">
        <f t="shared" si="37"/>
        <v>2.3362420011634466E-3</v>
      </c>
      <c r="AF26" s="80">
        <f t="shared" si="37"/>
        <v>-3.8175807280086405E-3</v>
      </c>
      <c r="AG26" s="80">
        <f t="shared" si="37"/>
        <v>-4.5953147931508953E-2</v>
      </c>
      <c r="AH26" s="80">
        <f t="shared" si="37"/>
        <v>-2.4791381637959797E-2</v>
      </c>
      <c r="AI26" s="80">
        <f t="shared" si="37"/>
        <v>0.46178142766898289</v>
      </c>
      <c r="AK26" s="80">
        <f t="shared" ref="AK26:AP27" si="38">I26/I25-1</f>
        <v>2.3273609468287937E-2</v>
      </c>
      <c r="AL26" s="80">
        <f t="shared" si="38"/>
        <v>5.6897957037309599E-2</v>
      </c>
      <c r="AM26" s="80">
        <f t="shared" si="38"/>
        <v>7.1598678262677851E-2</v>
      </c>
      <c r="AN26" s="80">
        <f t="shared" si="38"/>
        <v>-1.4798442771315812E-2</v>
      </c>
      <c r="AO26" s="80">
        <f t="shared" si="38"/>
        <v>1.5677913723743275E-2</v>
      </c>
      <c r="AP26" s="80">
        <f t="shared" si="38"/>
        <v>1.6111111111110965E-2</v>
      </c>
    </row>
    <row r="27" spans="1:43" ht="12.75" customHeight="1">
      <c r="A27" s="41" t="s">
        <v>46</v>
      </c>
      <c r="B27" s="47">
        <v>36338.300000000003</v>
      </c>
      <c r="C27" s="47">
        <v>4766.18</v>
      </c>
      <c r="D27" s="47">
        <v>15644.97</v>
      </c>
      <c r="E27" s="47">
        <v>2245.3130000000001</v>
      </c>
      <c r="F27" s="47">
        <v>17164.13</v>
      </c>
      <c r="G27" s="48">
        <v>17.22</v>
      </c>
      <c r="I27" s="47">
        <v>35517.11</v>
      </c>
      <c r="J27" s="47">
        <v>4602.1099999999997</v>
      </c>
      <c r="K27" s="47">
        <v>15390.79</v>
      </c>
      <c r="L27" s="47">
        <v>2276.634</v>
      </c>
      <c r="M27" s="47">
        <v>16871.7</v>
      </c>
      <c r="N27" s="48">
        <v>19.28</v>
      </c>
      <c r="P27" s="80" t="s">
        <v>33</v>
      </c>
      <c r="Q27" s="80" t="s">
        <v>33</v>
      </c>
      <c r="R27" s="80" t="s">
        <v>33</v>
      </c>
      <c r="S27" s="80" t="s">
        <v>33</v>
      </c>
      <c r="T27" s="80" t="s">
        <v>33</v>
      </c>
      <c r="U27" s="80" t="s">
        <v>33</v>
      </c>
      <c r="W27" s="80" t="s">
        <v>33</v>
      </c>
      <c r="X27" s="80" t="s">
        <v>33</v>
      </c>
      <c r="Y27" s="80" t="s">
        <v>33</v>
      </c>
      <c r="Z27" s="80" t="s">
        <v>33</v>
      </c>
      <c r="AA27" s="80" t="s">
        <v>33</v>
      </c>
      <c r="AB27" s="80" t="s">
        <v>33</v>
      </c>
      <c r="AD27" s="80">
        <f t="shared" si="37"/>
        <v>7.3702455271138945E-2</v>
      </c>
      <c r="AE27" s="80">
        <f t="shared" si="37"/>
        <v>0.10647376460810576</v>
      </c>
      <c r="AF27" s="80">
        <f t="shared" si="37"/>
        <v>8.2803292780328608E-2</v>
      </c>
      <c r="AG27" s="80">
        <f t="shared" si="37"/>
        <v>1.8572636560435507E-2</v>
      </c>
      <c r="AH27" s="80">
        <f t="shared" si="37"/>
        <v>6.3128835571808484E-2</v>
      </c>
      <c r="AI27" s="80">
        <f t="shared" si="37"/>
        <v>-0.25583405358686262</v>
      </c>
      <c r="AK27" s="80">
        <f t="shared" si="38"/>
        <v>1.7227251650479447E-2</v>
      </c>
      <c r="AL27" s="80">
        <f t="shared" si="38"/>
        <v>4.0808110962599953E-2</v>
      </c>
      <c r="AM27" s="80">
        <f t="shared" si="38"/>
        <v>3.7117325708879489E-2</v>
      </c>
      <c r="AN27" s="80">
        <f t="shared" si="38"/>
        <v>2.0675018089968411E-2</v>
      </c>
      <c r="AO27" s="80">
        <f t="shared" si="38"/>
        <v>1.6510761155488218E-2</v>
      </c>
      <c r="AP27" s="80">
        <f t="shared" si="38"/>
        <v>5.412793876435229E-2</v>
      </c>
    </row>
    <row r="28" spans="1:43" ht="12.75" customHeight="1">
      <c r="A28" s="41" t="s">
        <v>71</v>
      </c>
      <c r="B28" s="47">
        <v>34678.35</v>
      </c>
      <c r="C28" s="47">
        <v>4530.41</v>
      </c>
      <c r="D28" s="47">
        <v>14220.52</v>
      </c>
      <c r="E28" s="47">
        <v>2070.125</v>
      </c>
      <c r="F28" s="47">
        <v>16670.91</v>
      </c>
      <c r="G28" s="48">
        <v>20.56</v>
      </c>
      <c r="I28" s="47">
        <v>34679.480000000003</v>
      </c>
      <c r="J28" s="47">
        <v>4463.8599999999997</v>
      </c>
      <c r="K28" s="47">
        <v>14000.62</v>
      </c>
      <c r="L28" s="47">
        <v>2055.8890000000001</v>
      </c>
      <c r="M28" s="47">
        <v>16581.990000000002</v>
      </c>
      <c r="N28" s="48">
        <v>25.37</v>
      </c>
      <c r="P28" s="102" t="s">
        <v>33</v>
      </c>
      <c r="Q28" s="102" t="s">
        <v>33</v>
      </c>
      <c r="R28" s="102" t="s">
        <v>33</v>
      </c>
      <c r="S28" s="102" t="s">
        <v>33</v>
      </c>
      <c r="T28" s="102" t="s">
        <v>33</v>
      </c>
      <c r="U28" s="102" t="s">
        <v>33</v>
      </c>
      <c r="W28" s="102" t="s">
        <v>33</v>
      </c>
      <c r="X28" s="102" t="s">
        <v>33</v>
      </c>
      <c r="Y28" s="102" t="s">
        <v>33</v>
      </c>
      <c r="Z28" s="102" t="s">
        <v>33</v>
      </c>
      <c r="AA28" s="102" t="s">
        <v>33</v>
      </c>
      <c r="AB28" s="102" t="s">
        <v>33</v>
      </c>
      <c r="AD28" s="80">
        <f t="shared" ref="AD28" si="39">B28/B27-1</f>
        <v>-4.5680452855527243E-2</v>
      </c>
      <c r="AE28" s="80">
        <f t="shared" ref="AE28" si="40">C28/C27-1</f>
        <v>-4.9467288268592591E-2</v>
      </c>
      <c r="AF28" s="80">
        <f t="shared" ref="AF28" si="41">D28/D27-1</f>
        <v>-9.1048432818982672E-2</v>
      </c>
      <c r="AG28" s="80">
        <f t="shared" ref="AG28" si="42">E28/E27-1</f>
        <v>-7.8023865714936025E-2</v>
      </c>
      <c r="AH28" s="80">
        <f t="shared" ref="AH28" si="43">F28/F27-1</f>
        <v>-2.8735508295497758E-2</v>
      </c>
      <c r="AI28" s="80">
        <f t="shared" ref="AI28" si="44">G28/G27-1</f>
        <v>0.19396051103368173</v>
      </c>
      <c r="AK28" s="80">
        <f t="shared" ref="AK28" si="45">I28/I27-1</f>
        <v>-2.358384451888107E-2</v>
      </c>
      <c r="AL28" s="80">
        <f t="shared" ref="AL28" si="46">J28/J27-1</f>
        <v>-3.0040568347996954E-2</v>
      </c>
      <c r="AM28" s="80">
        <f t="shared" ref="AM28" si="47">K28/K27-1</f>
        <v>-9.0324798142265572E-2</v>
      </c>
      <c r="AN28" s="80">
        <f t="shared" ref="AN28" si="48">L28/L27-1</f>
        <v>-9.6961127699928928E-2</v>
      </c>
      <c r="AO28" s="80">
        <f t="shared" ref="AO28" si="49">M28/M27-1</f>
        <v>-1.7171357954444355E-2</v>
      </c>
      <c r="AP28" s="80">
        <f t="shared" ref="AP28" si="50">N28/N27-1</f>
        <v>0.3158713692946058</v>
      </c>
    </row>
    <row r="29" spans="1:43" ht="12.75" customHeight="1">
      <c r="A29" s="41" t="s">
        <v>72</v>
      </c>
      <c r="B29" s="47">
        <v>30775.43</v>
      </c>
      <c r="C29" s="47">
        <v>3785.38</v>
      </c>
      <c r="D29" s="47">
        <v>11028.74</v>
      </c>
      <c r="E29" s="47">
        <v>1707.99</v>
      </c>
      <c r="F29" s="47">
        <v>14487.64</v>
      </c>
      <c r="G29" s="48">
        <v>28.71</v>
      </c>
      <c r="I29" s="47">
        <v>32687.9</v>
      </c>
      <c r="J29" s="47">
        <v>4105.67</v>
      </c>
      <c r="K29" s="47">
        <v>12195.24</v>
      </c>
      <c r="L29" s="47">
        <v>1856.7829999999999</v>
      </c>
      <c r="M29" s="47">
        <v>15569.34</v>
      </c>
      <c r="N29" s="48">
        <v>27.4</v>
      </c>
      <c r="P29" s="80">
        <f t="shared" ref="P29:P31" si="51">B29/B25-1</f>
        <v>-0.10802344525079488</v>
      </c>
      <c r="Q29" s="80">
        <f t="shared" ref="Q29:Q31" si="52">C29/C25-1</f>
        <v>-0.11916695753344964</v>
      </c>
      <c r="R29" s="80">
        <f t="shared" ref="R29:R31" si="53">D29/D25-1</f>
        <v>-0.23960438363342407</v>
      </c>
      <c r="S29" s="80">
        <f t="shared" ref="S29:S31" si="54">E29/E25-1</f>
        <v>-0.26078607292033196</v>
      </c>
      <c r="T29" s="80">
        <f t="shared" ref="T29:T31" si="55">F29/F25-1</f>
        <v>-0.12489678563123097</v>
      </c>
      <c r="U29" s="80">
        <f t="shared" ref="U29:U31" si="56">G29/G25-1</f>
        <v>0.81364497789008228</v>
      </c>
      <c r="W29" s="80">
        <f t="shared" ref="W29:W31" si="57">I29/I25-1</f>
        <v>-4.2014004081886269E-2</v>
      </c>
      <c r="X29" s="80">
        <f t="shared" ref="X29:X31" si="58">J29/J25-1</f>
        <v>-1.8634535080779169E-2</v>
      </c>
      <c r="Y29" s="80">
        <f t="shared" ref="Y29:Y31" si="59">K29/K25-1</f>
        <v>-0.11937806713247123</v>
      </c>
      <c r="Z29" s="80">
        <f t="shared" ref="Z29:Z31" si="60">L29/L25-1</f>
        <v>-0.17987413549868336</v>
      </c>
      <c r="AA29" s="80">
        <f t="shared" ref="AA29:AA31" si="61">M29/M25-1</f>
        <v>-4.7249144201313653E-2</v>
      </c>
      <c r="AB29" s="80">
        <f t="shared" ref="AB29:AB31" si="62">N29/N25-1</f>
        <v>0.52222222222222214</v>
      </c>
      <c r="AD29" s="80">
        <f t="shared" ref="AD29:AD31" si="63">B29/B28-1</f>
        <v>-0.11254630050160974</v>
      </c>
      <c r="AE29" s="80">
        <f t="shared" ref="AE29:AE31" si="64">C29/C28-1</f>
        <v>-0.16445089958745451</v>
      </c>
      <c r="AF29" s="80">
        <f t="shared" ref="AF29:AF31" si="65">D29/D28-1</f>
        <v>-0.22444889497711762</v>
      </c>
      <c r="AG29" s="80">
        <f t="shared" ref="AG29:AG31" si="66">E29/E28-1</f>
        <v>-0.17493388080429928</v>
      </c>
      <c r="AH29" s="80">
        <f t="shared" ref="AH29:AH31" si="67">F29/F28-1</f>
        <v>-0.13096285685664433</v>
      </c>
      <c r="AI29" s="80">
        <f t="shared" ref="AI29:AI31" si="68">G29/G28-1</f>
        <v>0.39640077821011688</v>
      </c>
      <c r="AK29" s="80">
        <f t="shared" ref="AK29:AK31" si="69">I29/I28-1</f>
        <v>-5.742819673190025E-2</v>
      </c>
      <c r="AL29" s="80">
        <f t="shared" ref="AL29:AL31" si="70">J29/J28-1</f>
        <v>-8.0242211897326499E-2</v>
      </c>
      <c r="AM29" s="80">
        <f t="shared" ref="AM29:AM31" si="71">K29/K28-1</f>
        <v>-0.12895000364269593</v>
      </c>
      <c r="AN29" s="80">
        <f t="shared" ref="AN29:AN31" si="72">L29/L28-1</f>
        <v>-9.6846668278297243E-2</v>
      </c>
      <c r="AO29" s="80">
        <f t="shared" ref="AO29:AO31" si="73">M29/M28-1</f>
        <v>-6.1069268525671627E-2</v>
      </c>
      <c r="AP29" s="80">
        <f t="shared" ref="AP29:AP31" si="74">N29/N28-1</f>
        <v>8.001576665352772E-2</v>
      </c>
    </row>
    <row r="30" spans="1:43" ht="12.75" customHeight="1">
      <c r="A30" s="41" t="s">
        <v>73</v>
      </c>
      <c r="B30" s="47">
        <v>28725.51</v>
      </c>
      <c r="C30" s="47">
        <v>3585.62</v>
      </c>
      <c r="D30" s="47">
        <v>10575.62</v>
      </c>
      <c r="E30" s="47">
        <v>1664.7159999999999</v>
      </c>
      <c r="F30" s="47">
        <v>13472.18</v>
      </c>
      <c r="G30" s="48">
        <v>31.62</v>
      </c>
      <c r="I30" s="47">
        <v>31774.49</v>
      </c>
      <c r="J30" s="47">
        <v>3980.35</v>
      </c>
      <c r="K30" s="47">
        <v>11891.07</v>
      </c>
      <c r="L30" s="47">
        <v>1835.3</v>
      </c>
      <c r="M30" s="47">
        <v>14852.23</v>
      </c>
      <c r="N30" s="48">
        <v>24.79</v>
      </c>
      <c r="P30" s="80">
        <f t="shared" si="51"/>
        <v>-0.15123573155828285</v>
      </c>
      <c r="Q30" s="80">
        <f t="shared" si="52"/>
        <v>-0.16759449709114715</v>
      </c>
      <c r="R30" s="80">
        <f t="shared" si="53"/>
        <v>-0.26805125486379966</v>
      </c>
      <c r="S30" s="80">
        <f t="shared" si="54"/>
        <v>-0.24481167425461758</v>
      </c>
      <c r="T30" s="80">
        <f t="shared" si="55"/>
        <v>-0.16554680977050362</v>
      </c>
      <c r="U30" s="80">
        <f t="shared" si="56"/>
        <v>0.3664649956784789</v>
      </c>
      <c r="W30" s="80">
        <f t="shared" si="57"/>
        <v>-8.9963199840987995E-2</v>
      </c>
      <c r="X30" s="80">
        <f t="shared" si="58"/>
        <v>-9.9808443416175341E-2</v>
      </c>
      <c r="Y30" s="80">
        <f t="shared" si="59"/>
        <v>-0.19871333971699401</v>
      </c>
      <c r="Z30" s="80">
        <f t="shared" si="60"/>
        <v>-0.17718664453727795</v>
      </c>
      <c r="AA30" s="80">
        <f t="shared" si="61"/>
        <v>-0.1051612094716966</v>
      </c>
      <c r="AB30" s="80">
        <f t="shared" si="62"/>
        <v>0.35538545653362497</v>
      </c>
      <c r="AD30" s="80">
        <f t="shared" si="63"/>
        <v>-6.6608979955763425E-2</v>
      </c>
      <c r="AE30" s="80">
        <f t="shared" si="64"/>
        <v>-5.27714522716346E-2</v>
      </c>
      <c r="AF30" s="80">
        <f t="shared" si="65"/>
        <v>-4.1085382373688972E-2</v>
      </c>
      <c r="AG30" s="80">
        <f t="shared" si="66"/>
        <v>-2.5336213912259486E-2</v>
      </c>
      <c r="AH30" s="80">
        <f t="shared" si="67"/>
        <v>-7.0091471074653966E-2</v>
      </c>
      <c r="AI30" s="80">
        <f t="shared" si="68"/>
        <v>0.10135841170323934</v>
      </c>
      <c r="AK30" s="80">
        <f t="shared" si="69"/>
        <v>-2.7943367423419629E-2</v>
      </c>
      <c r="AL30" s="80">
        <f t="shared" si="70"/>
        <v>-3.0523641695508918E-2</v>
      </c>
      <c r="AM30" s="80">
        <f t="shared" si="71"/>
        <v>-2.4941698564357906E-2</v>
      </c>
      <c r="AN30" s="80">
        <f t="shared" si="72"/>
        <v>-1.1570011142928327E-2</v>
      </c>
      <c r="AO30" s="80">
        <f t="shared" si="73"/>
        <v>-4.6059113616890635E-2</v>
      </c>
      <c r="AP30" s="80">
        <f t="shared" si="74"/>
        <v>-9.5255474452554778E-2</v>
      </c>
    </row>
    <row r="31" spans="1:43" ht="12.75" customHeight="1">
      <c r="A31" s="41" t="s">
        <v>74</v>
      </c>
      <c r="B31" s="47">
        <v>33147.25</v>
      </c>
      <c r="C31" s="47">
        <v>3839.5</v>
      </c>
      <c r="D31" s="47">
        <v>10466.48</v>
      </c>
      <c r="E31" s="47">
        <v>1761.2460000000001</v>
      </c>
      <c r="F31" s="47">
        <v>15184.31</v>
      </c>
      <c r="G31" s="48">
        <v>21.67</v>
      </c>
      <c r="I31" s="47">
        <v>32490.3</v>
      </c>
      <c r="J31" s="47">
        <v>3851.97</v>
      </c>
      <c r="K31" s="47">
        <v>10871.38</v>
      </c>
      <c r="L31" s="47">
        <v>1793.0709999999999</v>
      </c>
      <c r="M31" s="47">
        <v>14846.3</v>
      </c>
      <c r="N31" s="48">
        <v>25</v>
      </c>
      <c r="P31" s="80">
        <f t="shared" si="51"/>
        <v>-8.7815060143154766E-2</v>
      </c>
      <c r="Q31" s="80">
        <f t="shared" si="52"/>
        <v>-0.19442824232404154</v>
      </c>
      <c r="R31" s="80">
        <f t="shared" si="53"/>
        <v>-0.33100031511725492</v>
      </c>
      <c r="S31" s="80">
        <f t="shared" si="54"/>
        <v>-0.21558998678580665</v>
      </c>
      <c r="T31" s="80">
        <f t="shared" si="55"/>
        <v>-0.11534636477351323</v>
      </c>
      <c r="U31" s="80">
        <f t="shared" si="56"/>
        <v>0.25842044134727082</v>
      </c>
      <c r="W31" s="80">
        <f t="shared" si="57"/>
        <v>-8.5221179313294426E-2</v>
      </c>
      <c r="X31" s="80">
        <f t="shared" si="58"/>
        <v>-0.16299914604387988</v>
      </c>
      <c r="Y31" s="80">
        <f t="shared" si="59"/>
        <v>-0.29364379606245039</v>
      </c>
      <c r="Z31" s="80">
        <f t="shared" si="60"/>
        <v>-0.21240260841224379</v>
      </c>
      <c r="AA31" s="80">
        <f t="shared" si="61"/>
        <v>-0.12004717959660272</v>
      </c>
      <c r="AB31" s="80">
        <f t="shared" si="62"/>
        <v>0.29668049792531104</v>
      </c>
      <c r="AD31" s="80">
        <f t="shared" si="63"/>
        <v>0.15393077442315217</v>
      </c>
      <c r="AE31" s="80">
        <f t="shared" si="64"/>
        <v>7.080504905706686E-2</v>
      </c>
      <c r="AF31" s="80">
        <f t="shared" si="65"/>
        <v>-1.0319962328449894E-2</v>
      </c>
      <c r="AG31" s="80">
        <f t="shared" si="66"/>
        <v>5.7985866658337049E-2</v>
      </c>
      <c r="AH31" s="80">
        <f t="shared" si="67"/>
        <v>0.12708633643552858</v>
      </c>
      <c r="AI31" s="80">
        <f t="shared" si="68"/>
        <v>-0.31467425679949401</v>
      </c>
      <c r="AK31" s="80">
        <f t="shared" si="69"/>
        <v>2.2527820273433141E-2</v>
      </c>
      <c r="AL31" s="80">
        <f t="shared" si="70"/>
        <v>-3.2253445048802232E-2</v>
      </c>
      <c r="AM31" s="80">
        <f t="shared" si="71"/>
        <v>-8.5752585763938849E-2</v>
      </c>
      <c r="AN31" s="80">
        <f t="shared" si="72"/>
        <v>-2.3009317277829289E-2</v>
      </c>
      <c r="AO31" s="80">
        <f t="shared" si="73"/>
        <v>-3.9926664211364926E-4</v>
      </c>
      <c r="AP31" s="80">
        <f t="shared" si="74"/>
        <v>8.4711577248890446E-3</v>
      </c>
    </row>
    <row r="32" spans="1:43" ht="12.75" customHeight="1">
      <c r="A32" s="41" t="s">
        <v>76</v>
      </c>
      <c r="B32" s="47">
        <v>33274.15</v>
      </c>
      <c r="C32" s="47">
        <v>4109.3100000000004</v>
      </c>
      <c r="D32" s="47">
        <v>12221.91</v>
      </c>
      <c r="E32" s="47">
        <v>1802.4839999999999</v>
      </c>
      <c r="F32" s="47">
        <v>15374.91</v>
      </c>
      <c r="G32" s="48">
        <v>18.7</v>
      </c>
      <c r="I32" s="47">
        <v>33218.660000000003</v>
      </c>
      <c r="J32" s="47">
        <v>4000.06</v>
      </c>
      <c r="K32" s="47">
        <v>11481.44</v>
      </c>
      <c r="L32" s="47">
        <v>1856.4690000000001</v>
      </c>
      <c r="M32" s="47">
        <v>15508.86</v>
      </c>
      <c r="N32" s="48">
        <v>20.68</v>
      </c>
      <c r="P32" s="80">
        <f t="shared" ref="P32:P33" si="75">B32/B28-1</f>
        <v>-4.0492122606756054E-2</v>
      </c>
      <c r="Q32" s="80">
        <f t="shared" ref="Q32:Q33" si="76">C32/C28-1</f>
        <v>-9.2949644734140913E-2</v>
      </c>
      <c r="R32" s="80">
        <f t="shared" ref="R32:R33" si="77">D32/D28-1</f>
        <v>-0.14054408699541232</v>
      </c>
      <c r="S32" s="80">
        <f t="shared" ref="S32:S33" si="78">E32/E28-1</f>
        <v>-0.12928736187428302</v>
      </c>
      <c r="T32" s="80">
        <f t="shared" ref="T32:T33" si="79">F32/F28-1</f>
        <v>-7.774020734321041E-2</v>
      </c>
      <c r="U32" s="80">
        <f t="shared" ref="U32:U33" si="80">G32/G28-1</f>
        <v>-9.0466926070038922E-2</v>
      </c>
      <c r="W32" s="80">
        <f t="shared" ref="W32:W33" si="81">I32/I28-1</f>
        <v>-4.2123468979350265E-2</v>
      </c>
      <c r="X32" s="80">
        <f t="shared" ref="X32:X33" si="82">J32/J28-1</f>
        <v>-0.10390110800965979</v>
      </c>
      <c r="Y32" s="80">
        <f t="shared" ref="Y32:Y33" si="83">K32/K28-1</f>
        <v>-0.17993346008962463</v>
      </c>
      <c r="Z32" s="80">
        <f t="shared" ref="Z32:Z33" si="84">L32/L28-1</f>
        <v>-9.6999400259449864E-2</v>
      </c>
      <c r="AA32" s="80">
        <f t="shared" ref="AA32:AA33" si="85">M32/M28-1</f>
        <v>-6.4716599153660126E-2</v>
      </c>
      <c r="AB32" s="80">
        <f t="shared" ref="AB32:AB33" si="86">N32/N28-1</f>
        <v>-0.18486401261332286</v>
      </c>
      <c r="AD32" s="80">
        <f t="shared" ref="AD32:AD33" si="87">B32/B31-1</f>
        <v>3.828371886053894E-3</v>
      </c>
      <c r="AE32" s="80">
        <f t="shared" ref="AE32:AE33" si="88">C32/C31-1</f>
        <v>7.027217085558024E-2</v>
      </c>
      <c r="AF32" s="80">
        <f t="shared" ref="AF32:AF33" si="89">D32/D31-1</f>
        <v>0.16771923320925475</v>
      </c>
      <c r="AG32" s="80">
        <f t="shared" ref="AG32:AG33" si="90">E32/E31-1</f>
        <v>2.3414105695626741E-2</v>
      </c>
      <c r="AH32" s="80">
        <f t="shared" ref="AH32:AH33" si="91">F32/F31-1</f>
        <v>1.2552430765704781E-2</v>
      </c>
      <c r="AI32" s="80">
        <f t="shared" ref="AI32:AI33" si="92">G32/G31-1</f>
        <v>-0.13705583756345185</v>
      </c>
      <c r="AK32" s="80">
        <f t="shared" ref="AK32:AK33" si="93">I32/I31-1</f>
        <v>2.241776776453297E-2</v>
      </c>
      <c r="AL32" s="80">
        <f t="shared" ref="AL32:AL33" si="94">J32/J31-1</f>
        <v>3.8445263073180858E-2</v>
      </c>
      <c r="AM32" s="80">
        <f t="shared" ref="AM32:AM33" si="95">K32/K31-1</f>
        <v>5.6116150847454582E-2</v>
      </c>
      <c r="AN32" s="80">
        <f t="shared" ref="AN32:AN33" si="96">L32/L31-1</f>
        <v>3.5357216752710974E-2</v>
      </c>
      <c r="AO32" s="80">
        <f t="shared" ref="AO32:AO33" si="97">M32/M31-1</f>
        <v>4.4627954439826922E-2</v>
      </c>
      <c r="AP32" s="80">
        <f t="shared" ref="AP32:AP33" si="98">N32/N31-1</f>
        <v>-0.17280000000000006</v>
      </c>
    </row>
    <row r="33" spans="1:43" ht="12.75" customHeight="1">
      <c r="A33" s="41" t="s">
        <v>77</v>
      </c>
      <c r="B33" s="47">
        <v>34407.599999999999</v>
      </c>
      <c r="C33" s="47">
        <v>4450.38</v>
      </c>
      <c r="D33" s="47">
        <v>13787.92</v>
      </c>
      <c r="E33" s="47">
        <v>1888.7339999999999</v>
      </c>
      <c r="F33" s="47">
        <v>15875.91</v>
      </c>
      <c r="G33" s="48">
        <v>13.59</v>
      </c>
      <c r="I33" s="47">
        <v>33643.040000000001</v>
      </c>
      <c r="J33" s="47">
        <v>4206.07</v>
      </c>
      <c r="K33" s="47">
        <v>12676.76</v>
      </c>
      <c r="L33" s="47">
        <v>1797.6389999999999</v>
      </c>
      <c r="M33" s="47">
        <v>15427.02</v>
      </c>
      <c r="N33" s="48">
        <v>16.440000000000001</v>
      </c>
      <c r="P33" s="80">
        <f t="shared" si="75"/>
        <v>0.11802174656860998</v>
      </c>
      <c r="Q33" s="80">
        <f t="shared" si="76"/>
        <v>0.17567588987103022</v>
      </c>
      <c r="R33" s="80">
        <f t="shared" si="77"/>
        <v>0.25018089101746899</v>
      </c>
      <c r="S33" s="80">
        <f t="shared" si="78"/>
        <v>0.10582263362197675</v>
      </c>
      <c r="T33" s="80">
        <f t="shared" si="79"/>
        <v>9.5824440695654989E-2</v>
      </c>
      <c r="U33" s="80">
        <f t="shared" si="80"/>
        <v>-0.52664576802507845</v>
      </c>
      <c r="W33" s="80">
        <f t="shared" si="81"/>
        <v>2.9219986600546255E-2</v>
      </c>
      <c r="X33" s="80">
        <f t="shared" si="82"/>
        <v>2.4453986803615324E-2</v>
      </c>
      <c r="Y33" s="80">
        <f t="shared" si="83"/>
        <v>3.9484257792384625E-2</v>
      </c>
      <c r="Z33" s="80">
        <f t="shared" si="84"/>
        <v>-3.1852941350712483E-2</v>
      </c>
      <c r="AA33" s="80">
        <f t="shared" si="85"/>
        <v>-9.1410425875469992E-3</v>
      </c>
      <c r="AB33" s="80">
        <f t="shared" si="86"/>
        <v>-0.39999999999999991</v>
      </c>
      <c r="AD33" s="80">
        <f t="shared" si="87"/>
        <v>3.4063980597550891E-2</v>
      </c>
      <c r="AE33" s="80">
        <f t="shared" si="88"/>
        <v>8.2999335654890816E-2</v>
      </c>
      <c r="AF33" s="80">
        <f t="shared" si="89"/>
        <v>0.12813136408302794</v>
      </c>
      <c r="AG33" s="80">
        <f t="shared" si="90"/>
        <v>4.785063279341184E-2</v>
      </c>
      <c r="AH33" s="80">
        <f t="shared" si="91"/>
        <v>3.2585556598380139E-2</v>
      </c>
      <c r="AI33" s="80">
        <f t="shared" si="92"/>
        <v>-0.27326203208556143</v>
      </c>
      <c r="AK33" s="80">
        <f t="shared" si="93"/>
        <v>1.277534975823813E-2</v>
      </c>
      <c r="AL33" s="80">
        <f t="shared" si="94"/>
        <v>5.1501727474087877E-2</v>
      </c>
      <c r="AM33" s="80">
        <f t="shared" si="95"/>
        <v>0.10410889226438491</v>
      </c>
      <c r="AN33" s="80">
        <f t="shared" si="96"/>
        <v>-3.1689190608623186E-2</v>
      </c>
      <c r="AO33" s="80">
        <f t="shared" si="97"/>
        <v>-5.2769836080794885E-3</v>
      </c>
      <c r="AP33" s="80">
        <f t="shared" si="98"/>
        <v>-0.20502901353965175</v>
      </c>
    </row>
    <row r="34" spans="1:43" ht="12.75" customHeight="1">
      <c r="A34" s="41"/>
      <c r="B34" s="40"/>
      <c r="C34" s="40"/>
      <c r="D34" s="40"/>
      <c r="E34" s="26"/>
      <c r="H34" s="32"/>
      <c r="J34" s="33"/>
      <c r="K34" s="26"/>
      <c r="L34" s="33"/>
      <c r="M34" s="33"/>
      <c r="N34" s="25"/>
      <c r="O34" s="25"/>
      <c r="P34" s="75"/>
      <c r="Q34" s="97"/>
      <c r="R34" s="98"/>
      <c r="S34" s="98"/>
      <c r="T34" s="98"/>
      <c r="U34" s="98"/>
      <c r="V34" s="98"/>
      <c r="W34" s="98"/>
      <c r="X34" s="98"/>
      <c r="Y34" s="98"/>
      <c r="Z34" s="98"/>
      <c r="AA34" s="98"/>
      <c r="AB34" s="97"/>
      <c r="AC34" s="98"/>
      <c r="AD34" s="97"/>
      <c r="AE34" s="98"/>
      <c r="AF34" s="103"/>
      <c r="AG34" s="75"/>
      <c r="AH34" s="75"/>
      <c r="AI34" s="75"/>
      <c r="AK34" s="103"/>
      <c r="AL34" s="97"/>
      <c r="AM34" s="97"/>
      <c r="AN34" s="97"/>
      <c r="AO34" s="97"/>
      <c r="AP34" s="97"/>
      <c r="AQ34" s="33"/>
    </row>
    <row r="35" spans="1:43" ht="12.75" customHeight="1">
      <c r="A35" s="59">
        <v>44804</v>
      </c>
      <c r="B35" s="49">
        <v>31510.43</v>
      </c>
      <c r="C35" s="49">
        <v>3955</v>
      </c>
      <c r="D35" s="49">
        <v>11816.2</v>
      </c>
      <c r="E35" s="49">
        <v>1844.115</v>
      </c>
      <c r="F35" s="49">
        <v>14801.25</v>
      </c>
      <c r="G35" s="32">
        <v>25.87</v>
      </c>
      <c r="I35" s="49">
        <v>33009.56</v>
      </c>
      <c r="J35" s="49">
        <v>4158.5600000000004</v>
      </c>
      <c r="K35" s="49">
        <v>12570.26</v>
      </c>
      <c r="L35" s="49">
        <v>1935.771</v>
      </c>
      <c r="M35" s="49">
        <v>15398.54</v>
      </c>
      <c r="N35" s="49">
        <v>22.17</v>
      </c>
      <c r="P35" s="102" t="s">
        <v>33</v>
      </c>
      <c r="Q35" s="102" t="s">
        <v>33</v>
      </c>
      <c r="R35" s="102" t="s">
        <v>33</v>
      </c>
      <c r="S35" s="102" t="s">
        <v>33</v>
      </c>
      <c r="T35" s="102" t="s">
        <v>33</v>
      </c>
      <c r="U35" s="102" t="s">
        <v>33</v>
      </c>
      <c r="W35" s="102" t="s">
        <v>33</v>
      </c>
      <c r="X35" s="102" t="s">
        <v>33</v>
      </c>
      <c r="Y35" s="102" t="s">
        <v>33</v>
      </c>
      <c r="Z35" s="102" t="s">
        <v>33</v>
      </c>
      <c r="AA35" s="102" t="s">
        <v>33</v>
      </c>
      <c r="AB35" s="102" t="s">
        <v>33</v>
      </c>
      <c r="AD35" s="102" t="s">
        <v>33</v>
      </c>
      <c r="AE35" s="102" t="s">
        <v>33</v>
      </c>
      <c r="AF35" s="102" t="s">
        <v>33</v>
      </c>
      <c r="AG35" s="102" t="s">
        <v>33</v>
      </c>
      <c r="AH35" s="102" t="s">
        <v>33</v>
      </c>
      <c r="AI35" s="102" t="s">
        <v>33</v>
      </c>
      <c r="AK35" s="102" t="s">
        <v>33</v>
      </c>
      <c r="AL35" s="102" t="s">
        <v>33</v>
      </c>
      <c r="AM35" s="102" t="s">
        <v>33</v>
      </c>
      <c r="AN35" s="102" t="s">
        <v>33</v>
      </c>
      <c r="AO35" s="102" t="s">
        <v>33</v>
      </c>
      <c r="AP35" s="102" t="s">
        <v>33</v>
      </c>
    </row>
    <row r="36" spans="1:43" ht="12.75" customHeight="1">
      <c r="A36" s="59">
        <v>44834</v>
      </c>
      <c r="B36" s="49">
        <v>28725.51</v>
      </c>
      <c r="C36" s="49">
        <v>3585.62</v>
      </c>
      <c r="D36" s="49">
        <v>10575.62</v>
      </c>
      <c r="E36" s="49">
        <v>1664.7159999999999</v>
      </c>
      <c r="F36" s="49">
        <v>13472.18</v>
      </c>
      <c r="G36" s="32">
        <v>31.62</v>
      </c>
      <c r="I36" s="49">
        <v>30649.56</v>
      </c>
      <c r="J36" s="49">
        <v>3850.52</v>
      </c>
      <c r="K36" s="49">
        <v>11402.85</v>
      </c>
      <c r="L36" s="49">
        <v>1777.328</v>
      </c>
      <c r="M36" s="49">
        <v>14416.06</v>
      </c>
      <c r="N36" s="49">
        <v>27.34</v>
      </c>
      <c r="P36" s="102" t="s">
        <v>33</v>
      </c>
      <c r="Q36" s="102" t="s">
        <v>33</v>
      </c>
      <c r="R36" s="102" t="s">
        <v>33</v>
      </c>
      <c r="S36" s="102" t="s">
        <v>33</v>
      </c>
      <c r="T36" s="102" t="s">
        <v>33</v>
      </c>
      <c r="U36" s="102" t="s">
        <v>33</v>
      </c>
      <c r="W36" s="102" t="s">
        <v>33</v>
      </c>
      <c r="X36" s="102" t="s">
        <v>33</v>
      </c>
      <c r="Y36" s="102" t="s">
        <v>33</v>
      </c>
      <c r="Z36" s="102" t="s">
        <v>33</v>
      </c>
      <c r="AA36" s="102" t="s">
        <v>33</v>
      </c>
      <c r="AB36" s="102" t="s">
        <v>33</v>
      </c>
      <c r="AD36" s="82">
        <f t="shared" ref="AD36:AD41" si="99">B36/B35-1</f>
        <v>-8.838089483386935E-2</v>
      </c>
      <c r="AE36" s="82">
        <f t="shared" ref="AE36:AE41" si="100">C36/C35-1</f>
        <v>-9.3395701643489315E-2</v>
      </c>
      <c r="AF36" s="82">
        <f t="shared" ref="AF36:AF41" si="101">D36/D35-1</f>
        <v>-0.10498975982126235</v>
      </c>
      <c r="AG36" s="82">
        <f t="shared" ref="AG36:AG41" si="102">E36/E35-1</f>
        <v>-9.7281894025047277E-2</v>
      </c>
      <c r="AH36" s="82">
        <f t="shared" ref="AH36:AH41" si="103">F36/F35-1</f>
        <v>-8.9794443036905647E-2</v>
      </c>
      <c r="AI36" s="82">
        <f t="shared" ref="AI36:AI41" si="104">G36/G35-1</f>
        <v>0.22226517201391571</v>
      </c>
      <c r="AK36" s="82">
        <f t="shared" ref="AK36:AK41" si="105">I36/I35-1</f>
        <v>-7.149443979259329E-2</v>
      </c>
      <c r="AL36" s="82">
        <f t="shared" ref="AL36:AL41" si="106">J36/J35-1</f>
        <v>-7.4073717825401175E-2</v>
      </c>
      <c r="AM36" s="82">
        <f t="shared" ref="AM36:AM41" si="107">K36/K35-1</f>
        <v>-9.2870791853151835E-2</v>
      </c>
      <c r="AN36" s="82">
        <f t="shared" ref="AN36:AN41" si="108">L36/L35-1</f>
        <v>-8.185007420815793E-2</v>
      </c>
      <c r="AO36" s="82">
        <f t="shared" ref="AO36:AO41" si="109">M36/M35-1</f>
        <v>-6.3803451496051045E-2</v>
      </c>
      <c r="AP36" s="82">
        <f t="shared" ref="AP36:AP41" si="110">N36/N35-1</f>
        <v>0.23319801533603957</v>
      </c>
    </row>
    <row r="37" spans="1:43" ht="12.75" customHeight="1">
      <c r="A37" s="59">
        <v>44865</v>
      </c>
      <c r="B37" s="47">
        <v>32732.95</v>
      </c>
      <c r="C37" s="47">
        <v>3871.98</v>
      </c>
      <c r="D37" s="47">
        <v>10988.15</v>
      </c>
      <c r="E37" s="47">
        <v>1846.8630000000001</v>
      </c>
      <c r="F37" s="47">
        <v>14747.03</v>
      </c>
      <c r="G37" s="48">
        <v>25.88</v>
      </c>
      <c r="I37" s="47">
        <v>30570.68</v>
      </c>
      <c r="J37" s="47">
        <v>3726.05</v>
      </c>
      <c r="K37" s="47">
        <v>10801.49</v>
      </c>
      <c r="L37" s="47">
        <v>1747.547</v>
      </c>
      <c r="M37" s="47">
        <v>14091.56</v>
      </c>
      <c r="N37" s="48">
        <v>30.01</v>
      </c>
      <c r="P37" s="102" t="s">
        <v>33</v>
      </c>
      <c r="Q37" s="102" t="s">
        <v>33</v>
      </c>
      <c r="R37" s="102" t="s">
        <v>33</v>
      </c>
      <c r="S37" s="102" t="s">
        <v>33</v>
      </c>
      <c r="T37" s="102" t="s">
        <v>33</v>
      </c>
      <c r="U37" s="102" t="s">
        <v>33</v>
      </c>
      <c r="W37" s="102" t="s">
        <v>33</v>
      </c>
      <c r="X37" s="102" t="s">
        <v>33</v>
      </c>
      <c r="Y37" s="102" t="s">
        <v>33</v>
      </c>
      <c r="Z37" s="102" t="s">
        <v>33</v>
      </c>
      <c r="AA37" s="102" t="s">
        <v>33</v>
      </c>
      <c r="AB37" s="102" t="s">
        <v>33</v>
      </c>
      <c r="AD37" s="82">
        <f t="shared" si="99"/>
        <v>0.1395080539910345</v>
      </c>
      <c r="AE37" s="82">
        <f t="shared" si="100"/>
        <v>7.9863454576893256E-2</v>
      </c>
      <c r="AF37" s="82">
        <f t="shared" si="101"/>
        <v>3.9007642105143514E-2</v>
      </c>
      <c r="AG37" s="82">
        <f t="shared" si="102"/>
        <v>0.10941626079163069</v>
      </c>
      <c r="AH37" s="82">
        <f t="shared" si="103"/>
        <v>9.4628337804275153E-2</v>
      </c>
      <c r="AI37" s="82">
        <f t="shared" si="104"/>
        <v>-0.18153067678684387</v>
      </c>
      <c r="AK37" s="82">
        <f t="shared" si="105"/>
        <v>-2.5736095395823E-3</v>
      </c>
      <c r="AL37" s="82">
        <f t="shared" si="106"/>
        <v>-3.2325504087759471E-2</v>
      </c>
      <c r="AM37" s="82">
        <f t="shared" si="107"/>
        <v>-5.2737692769790012E-2</v>
      </c>
      <c r="AN37" s="82">
        <f t="shared" si="108"/>
        <v>-1.6756051781100623E-2</v>
      </c>
      <c r="AO37" s="82">
        <f t="shared" si="109"/>
        <v>-2.2509617745764099E-2</v>
      </c>
      <c r="AP37" s="82">
        <f t="shared" si="110"/>
        <v>9.7659107534747713E-2</v>
      </c>
    </row>
    <row r="38" spans="1:43" ht="12.75" customHeight="1">
      <c r="A38" s="59">
        <v>44895</v>
      </c>
      <c r="B38" s="47">
        <v>34589.769999999997</v>
      </c>
      <c r="C38" s="47">
        <v>4080.11</v>
      </c>
      <c r="D38" s="47">
        <v>11468</v>
      </c>
      <c r="E38" s="47">
        <v>1886.577</v>
      </c>
      <c r="F38" s="47">
        <v>15780.02</v>
      </c>
      <c r="G38" s="48">
        <v>20.58</v>
      </c>
      <c r="I38" s="47">
        <v>33417.96</v>
      </c>
      <c r="J38" s="47">
        <v>3917.49</v>
      </c>
      <c r="K38" s="47">
        <v>10973.64</v>
      </c>
      <c r="L38" s="47">
        <v>1839.4659999999999</v>
      </c>
      <c r="M38" s="47">
        <v>15153.53</v>
      </c>
      <c r="N38" s="48">
        <v>23.3</v>
      </c>
      <c r="P38" s="102" t="s">
        <v>33</v>
      </c>
      <c r="Q38" s="102" t="s">
        <v>33</v>
      </c>
      <c r="R38" s="102" t="s">
        <v>33</v>
      </c>
      <c r="S38" s="102" t="s">
        <v>33</v>
      </c>
      <c r="T38" s="102" t="s">
        <v>33</v>
      </c>
      <c r="U38" s="102" t="s">
        <v>33</v>
      </c>
      <c r="W38" s="102" t="s">
        <v>33</v>
      </c>
      <c r="X38" s="102" t="s">
        <v>33</v>
      </c>
      <c r="Y38" s="102" t="s">
        <v>33</v>
      </c>
      <c r="Z38" s="102" t="s">
        <v>33</v>
      </c>
      <c r="AA38" s="102" t="s">
        <v>33</v>
      </c>
      <c r="AB38" s="102" t="s">
        <v>33</v>
      </c>
      <c r="AD38" s="82">
        <f t="shared" si="99"/>
        <v>5.6726326224797896E-2</v>
      </c>
      <c r="AE38" s="82">
        <f t="shared" si="100"/>
        <v>5.3752860293699856E-2</v>
      </c>
      <c r="AF38" s="82">
        <f t="shared" si="101"/>
        <v>4.3669771526599233E-2</v>
      </c>
      <c r="AG38" s="82">
        <f t="shared" si="102"/>
        <v>2.1503489971914425E-2</v>
      </c>
      <c r="AH38" s="82">
        <f t="shared" si="103"/>
        <v>7.0047324783363063E-2</v>
      </c>
      <c r="AI38" s="82">
        <f t="shared" si="104"/>
        <v>-0.20479134466769711</v>
      </c>
      <c r="AK38" s="82">
        <f t="shared" si="105"/>
        <v>9.3137607668524192E-2</v>
      </c>
      <c r="AL38" s="82">
        <f t="shared" si="106"/>
        <v>5.1378805974154895E-2</v>
      </c>
      <c r="AM38" s="82">
        <f t="shared" si="107"/>
        <v>1.5937616014086942E-2</v>
      </c>
      <c r="AN38" s="82">
        <f t="shared" si="108"/>
        <v>5.2598871446662088E-2</v>
      </c>
      <c r="AO38" s="82">
        <f t="shared" si="109"/>
        <v>7.536213165895056E-2</v>
      </c>
      <c r="AP38" s="82">
        <f t="shared" si="110"/>
        <v>-0.22359213595468175</v>
      </c>
    </row>
    <row r="39" spans="1:43" ht="12.75" customHeight="1">
      <c r="A39" s="59">
        <v>44926</v>
      </c>
      <c r="B39" s="47">
        <v>33147.25</v>
      </c>
      <c r="C39" s="47">
        <v>3839.5</v>
      </c>
      <c r="D39" s="47">
        <v>10466.48</v>
      </c>
      <c r="E39" s="47">
        <v>1761.2460000000001</v>
      </c>
      <c r="F39" s="47">
        <v>15184.31</v>
      </c>
      <c r="G39" s="48">
        <v>21.67</v>
      </c>
      <c r="I39" s="47">
        <v>33482.26</v>
      </c>
      <c r="J39" s="47">
        <v>3912.38</v>
      </c>
      <c r="K39" s="47">
        <v>10839</v>
      </c>
      <c r="L39" s="47">
        <v>1792.201</v>
      </c>
      <c r="M39" s="47">
        <v>15293.81</v>
      </c>
      <c r="N39" s="48">
        <v>21.78</v>
      </c>
      <c r="P39" s="102" t="s">
        <v>33</v>
      </c>
      <c r="Q39" s="102" t="s">
        <v>33</v>
      </c>
      <c r="R39" s="102" t="s">
        <v>33</v>
      </c>
      <c r="S39" s="102" t="s">
        <v>33</v>
      </c>
      <c r="T39" s="102" t="s">
        <v>33</v>
      </c>
      <c r="U39" s="102" t="s">
        <v>33</v>
      </c>
      <c r="W39" s="102" t="s">
        <v>33</v>
      </c>
      <c r="X39" s="102" t="s">
        <v>33</v>
      </c>
      <c r="Y39" s="102" t="s">
        <v>33</v>
      </c>
      <c r="Z39" s="102" t="s">
        <v>33</v>
      </c>
      <c r="AA39" s="102" t="s">
        <v>33</v>
      </c>
      <c r="AB39" s="102" t="s">
        <v>33</v>
      </c>
      <c r="AD39" s="82">
        <f t="shared" si="99"/>
        <v>-4.1703659781490265E-2</v>
      </c>
      <c r="AE39" s="82">
        <f t="shared" si="100"/>
        <v>-5.8971449299161094E-2</v>
      </c>
      <c r="AF39" s="82">
        <f t="shared" si="101"/>
        <v>-8.7331705615626087E-2</v>
      </c>
      <c r="AG39" s="82">
        <f t="shared" si="102"/>
        <v>-6.6433015986095412E-2</v>
      </c>
      <c r="AH39" s="82">
        <f t="shared" si="103"/>
        <v>-3.7750902723824198E-2</v>
      </c>
      <c r="AI39" s="82">
        <f t="shared" si="104"/>
        <v>5.2964042759961361E-2</v>
      </c>
      <c r="AK39" s="82">
        <f t="shared" si="105"/>
        <v>1.9241150566942089E-3</v>
      </c>
      <c r="AL39" s="82">
        <f t="shared" si="106"/>
        <v>-1.3044066481343597E-3</v>
      </c>
      <c r="AM39" s="82">
        <f t="shared" si="107"/>
        <v>-1.2269401948669656E-2</v>
      </c>
      <c r="AN39" s="82">
        <f t="shared" si="108"/>
        <v>-2.5694957123425954E-2</v>
      </c>
      <c r="AO39" s="82">
        <f t="shared" si="109"/>
        <v>9.2572489710318617E-3</v>
      </c>
      <c r="AP39" s="82">
        <f t="shared" si="110"/>
        <v>-6.5236051502145953E-2</v>
      </c>
    </row>
    <row r="40" spans="1:43" ht="12.75" customHeight="1">
      <c r="A40" s="59">
        <v>44957</v>
      </c>
      <c r="B40" s="47">
        <v>34086.04</v>
      </c>
      <c r="C40" s="47">
        <v>4076.6</v>
      </c>
      <c r="D40" s="47">
        <v>11584.55</v>
      </c>
      <c r="E40" s="47">
        <v>1931.9449999999999</v>
      </c>
      <c r="F40" s="47">
        <v>16036.39</v>
      </c>
      <c r="G40" s="48">
        <v>19.399999999999999</v>
      </c>
      <c r="I40" s="47">
        <v>33656</v>
      </c>
      <c r="J40" s="47">
        <v>3960.66</v>
      </c>
      <c r="K40" s="47">
        <v>11013.99</v>
      </c>
      <c r="L40" s="47">
        <v>1851.81</v>
      </c>
      <c r="M40" s="47">
        <v>15712.03</v>
      </c>
      <c r="N40" s="48">
        <v>20.170000000000002</v>
      </c>
      <c r="P40" s="102" t="s">
        <v>33</v>
      </c>
      <c r="Q40" s="102" t="s">
        <v>33</v>
      </c>
      <c r="R40" s="102" t="s">
        <v>33</v>
      </c>
      <c r="S40" s="102" t="s">
        <v>33</v>
      </c>
      <c r="T40" s="102" t="s">
        <v>33</v>
      </c>
      <c r="U40" s="102" t="s">
        <v>33</v>
      </c>
      <c r="W40" s="102" t="s">
        <v>33</v>
      </c>
      <c r="X40" s="102" t="s">
        <v>33</v>
      </c>
      <c r="Y40" s="102" t="s">
        <v>33</v>
      </c>
      <c r="Z40" s="102" t="s">
        <v>33</v>
      </c>
      <c r="AA40" s="102" t="s">
        <v>33</v>
      </c>
      <c r="AB40" s="102" t="s">
        <v>33</v>
      </c>
      <c r="AD40" s="82">
        <f t="shared" si="99"/>
        <v>2.832180648470084E-2</v>
      </c>
      <c r="AE40" s="82">
        <f t="shared" si="100"/>
        <v>6.1752832400052027E-2</v>
      </c>
      <c r="AF40" s="82">
        <f t="shared" si="101"/>
        <v>0.10682387966154816</v>
      </c>
      <c r="AG40" s="82">
        <f t="shared" si="102"/>
        <v>9.6919453614088935E-2</v>
      </c>
      <c r="AH40" s="82">
        <f t="shared" si="103"/>
        <v>5.6115819553209878E-2</v>
      </c>
      <c r="AI40" s="82">
        <f t="shared" si="104"/>
        <v>-0.10475311490539929</v>
      </c>
      <c r="AK40" s="82">
        <f t="shared" si="105"/>
        <v>5.1890165120274112E-3</v>
      </c>
      <c r="AL40" s="82">
        <f t="shared" si="106"/>
        <v>1.2340314591118284E-2</v>
      </c>
      <c r="AM40" s="82">
        <f t="shared" si="107"/>
        <v>1.614447827290344E-2</v>
      </c>
      <c r="AN40" s="82">
        <f t="shared" si="108"/>
        <v>3.3260220254312856E-2</v>
      </c>
      <c r="AO40" s="82">
        <f t="shared" si="109"/>
        <v>2.7345703915505837E-2</v>
      </c>
      <c r="AP40" s="82">
        <f t="shared" si="110"/>
        <v>-7.3921028466482963E-2</v>
      </c>
    </row>
    <row r="41" spans="1:43" ht="12.75" customHeight="1">
      <c r="A41" s="59">
        <v>44985</v>
      </c>
      <c r="B41" s="47">
        <v>32656.7</v>
      </c>
      <c r="C41" s="47">
        <v>3970.15</v>
      </c>
      <c r="D41" s="47">
        <v>11455.54</v>
      </c>
      <c r="E41" s="47">
        <v>1896.991</v>
      </c>
      <c r="F41" s="47">
        <v>15428.97</v>
      </c>
      <c r="G41" s="48">
        <v>20.7</v>
      </c>
      <c r="I41" s="47">
        <v>33648.26</v>
      </c>
      <c r="J41" s="47">
        <v>4079.68</v>
      </c>
      <c r="K41" s="47">
        <v>11785.07</v>
      </c>
      <c r="L41" s="47">
        <v>1934.7349999999999</v>
      </c>
      <c r="M41" s="47">
        <v>15827.17</v>
      </c>
      <c r="N41" s="48">
        <v>20.12</v>
      </c>
      <c r="P41" s="102" t="s">
        <v>33</v>
      </c>
      <c r="Q41" s="102" t="s">
        <v>33</v>
      </c>
      <c r="R41" s="102" t="s">
        <v>33</v>
      </c>
      <c r="S41" s="102" t="s">
        <v>33</v>
      </c>
      <c r="T41" s="102" t="s">
        <v>33</v>
      </c>
      <c r="U41" s="102" t="s">
        <v>33</v>
      </c>
      <c r="W41" s="102" t="s">
        <v>33</v>
      </c>
      <c r="X41" s="102" t="s">
        <v>33</v>
      </c>
      <c r="Y41" s="102" t="s">
        <v>33</v>
      </c>
      <c r="Z41" s="102" t="s">
        <v>33</v>
      </c>
      <c r="AA41" s="102" t="s">
        <v>33</v>
      </c>
      <c r="AB41" s="102" t="s">
        <v>33</v>
      </c>
      <c r="AD41" s="82">
        <f t="shared" si="99"/>
        <v>-4.1933295859536646E-2</v>
      </c>
      <c r="AE41" s="82">
        <f t="shared" si="100"/>
        <v>-2.6112446646715304E-2</v>
      </c>
      <c r="AF41" s="82">
        <f t="shared" si="101"/>
        <v>-1.1136384235900243E-2</v>
      </c>
      <c r="AG41" s="82">
        <f t="shared" si="102"/>
        <v>-1.8092647565018605E-2</v>
      </c>
      <c r="AH41" s="82">
        <f t="shared" si="103"/>
        <v>-3.787760212865865E-2</v>
      </c>
      <c r="AI41" s="82">
        <f t="shared" si="104"/>
        <v>6.7010309278350499E-2</v>
      </c>
      <c r="AK41" s="82">
        <f t="shared" si="105"/>
        <v>-2.2997385310186136E-4</v>
      </c>
      <c r="AL41" s="82">
        <f t="shared" si="106"/>
        <v>3.0050547131033722E-2</v>
      </c>
      <c r="AM41" s="82">
        <f t="shared" si="107"/>
        <v>7.0009142917325962E-2</v>
      </c>
      <c r="AN41" s="82">
        <f t="shared" si="108"/>
        <v>4.4780512039572118E-2</v>
      </c>
      <c r="AO41" s="82">
        <f t="shared" si="109"/>
        <v>7.3281428306843921E-3</v>
      </c>
      <c r="AP41" s="82">
        <f t="shared" si="110"/>
        <v>-2.4789291026277027E-3</v>
      </c>
    </row>
    <row r="42" spans="1:43" ht="12.75" customHeight="1">
      <c r="A42" s="59">
        <v>45016</v>
      </c>
      <c r="B42" s="47">
        <v>33274.15</v>
      </c>
      <c r="C42" s="47">
        <v>4109.3100000000004</v>
      </c>
      <c r="D42" s="47">
        <v>12221.91</v>
      </c>
      <c r="E42" s="47">
        <v>1802.4839999999999</v>
      </c>
      <c r="F42" s="47">
        <v>15374.91</v>
      </c>
      <c r="G42" s="48">
        <v>18.7</v>
      </c>
      <c r="I42" s="47">
        <v>32483.48</v>
      </c>
      <c r="J42" s="47">
        <v>3968.56</v>
      </c>
      <c r="K42" s="47">
        <v>11637.09</v>
      </c>
      <c r="L42" s="47">
        <v>1795.867</v>
      </c>
      <c r="M42" s="47">
        <v>15069.24</v>
      </c>
      <c r="N42" s="48">
        <v>21.64</v>
      </c>
      <c r="P42" s="102" t="s">
        <v>33</v>
      </c>
      <c r="Q42" s="102" t="s">
        <v>33</v>
      </c>
      <c r="R42" s="102" t="s">
        <v>33</v>
      </c>
      <c r="S42" s="102" t="s">
        <v>33</v>
      </c>
      <c r="T42" s="102" t="s">
        <v>33</v>
      </c>
      <c r="U42" s="102" t="s">
        <v>33</v>
      </c>
      <c r="W42" s="102" t="s">
        <v>33</v>
      </c>
      <c r="X42" s="102" t="s">
        <v>33</v>
      </c>
      <c r="Y42" s="102" t="s">
        <v>33</v>
      </c>
      <c r="Z42" s="102" t="s">
        <v>33</v>
      </c>
      <c r="AA42" s="102" t="s">
        <v>33</v>
      </c>
      <c r="AB42" s="102" t="s">
        <v>33</v>
      </c>
      <c r="AD42" s="82">
        <f t="shared" ref="AD42:AD43" si="111">B42/B41-1</f>
        <v>1.8907299267837852E-2</v>
      </c>
      <c r="AE42" s="82">
        <f t="shared" ref="AE42:AE43" si="112">C42/C41-1</f>
        <v>3.5051572358727023E-2</v>
      </c>
      <c r="AF42" s="82">
        <f t="shared" ref="AF42:AF43" si="113">D42/D41-1</f>
        <v>6.6899508883911052E-2</v>
      </c>
      <c r="AG42" s="82">
        <f t="shared" ref="AG42:AG43" si="114">E42/E41-1</f>
        <v>-4.981942455182975E-2</v>
      </c>
      <c r="AH42" s="82">
        <f t="shared" ref="AH42:AH43" si="115">F42/F41-1</f>
        <v>-3.5037983740975331E-3</v>
      </c>
      <c r="AI42" s="82">
        <f t="shared" ref="AI42:AI43" si="116">G42/G41-1</f>
        <v>-9.661835748792269E-2</v>
      </c>
      <c r="AK42" s="82">
        <f t="shared" ref="AK42:AK43" si="117">I42/I41-1</f>
        <v>-3.4616351633041442E-2</v>
      </c>
      <c r="AL42" s="82">
        <f t="shared" ref="AL42:AL43" si="118">J42/J41-1</f>
        <v>-2.7237430386697015E-2</v>
      </c>
      <c r="AM42" s="82">
        <f t="shared" ref="AM42:AM43" si="119">K42/K41-1</f>
        <v>-1.2556565213443727E-2</v>
      </c>
      <c r="AN42" s="82">
        <f t="shared" ref="AN42:AN43" si="120">L42/L41-1</f>
        <v>-7.1776238089454103E-2</v>
      </c>
      <c r="AO42" s="82">
        <f t="shared" ref="AO42:AO43" si="121">M42/M41-1</f>
        <v>-4.7887904154691019E-2</v>
      </c>
      <c r="AP42" s="82">
        <f t="shared" ref="AP42:AP43" si="122">N42/N41-1</f>
        <v>7.5546719681908625E-2</v>
      </c>
    </row>
    <row r="43" spans="1:43" ht="12.75" customHeight="1">
      <c r="A43" s="59">
        <v>45046</v>
      </c>
      <c r="B43" s="47">
        <v>34098.160000000003</v>
      </c>
      <c r="C43" s="47">
        <v>4169.4799999999996</v>
      </c>
      <c r="D43" s="47">
        <v>12226.58</v>
      </c>
      <c r="E43" s="47">
        <v>1768.9870000000001</v>
      </c>
      <c r="F43" s="47">
        <v>15545.88</v>
      </c>
      <c r="G43" s="48">
        <v>15.78</v>
      </c>
      <c r="I43" s="47">
        <v>33731.279999999999</v>
      </c>
      <c r="J43" s="47">
        <v>4121.47</v>
      </c>
      <c r="K43" s="47">
        <v>12073.46</v>
      </c>
      <c r="L43" s="47">
        <v>1776.5060000000001</v>
      </c>
      <c r="M43" s="47">
        <v>15507.16</v>
      </c>
      <c r="N43" s="48">
        <v>17.82</v>
      </c>
      <c r="P43" s="102" t="s">
        <v>33</v>
      </c>
      <c r="Q43" s="102" t="s">
        <v>33</v>
      </c>
      <c r="R43" s="102" t="s">
        <v>33</v>
      </c>
      <c r="S43" s="102" t="s">
        <v>33</v>
      </c>
      <c r="T43" s="102" t="s">
        <v>33</v>
      </c>
      <c r="U43" s="102" t="s">
        <v>33</v>
      </c>
      <c r="W43" s="102" t="s">
        <v>33</v>
      </c>
      <c r="X43" s="102" t="s">
        <v>33</v>
      </c>
      <c r="Y43" s="102" t="s">
        <v>33</v>
      </c>
      <c r="Z43" s="102" t="s">
        <v>33</v>
      </c>
      <c r="AA43" s="102" t="s">
        <v>33</v>
      </c>
      <c r="AB43" s="102" t="s">
        <v>33</v>
      </c>
      <c r="AD43" s="82">
        <f t="shared" si="111"/>
        <v>2.4764268959537761E-2</v>
      </c>
      <c r="AE43" s="82">
        <f t="shared" si="112"/>
        <v>1.464236088297044E-2</v>
      </c>
      <c r="AF43" s="82">
        <f t="shared" si="113"/>
        <v>3.8210067002619752E-4</v>
      </c>
      <c r="AG43" s="82">
        <f t="shared" si="114"/>
        <v>-1.8583798802097484E-2</v>
      </c>
      <c r="AH43" s="82">
        <f t="shared" si="115"/>
        <v>1.1120065093063847E-2</v>
      </c>
      <c r="AI43" s="82">
        <f t="shared" si="116"/>
        <v>-0.15614973262032084</v>
      </c>
      <c r="AK43" s="82">
        <f t="shared" si="117"/>
        <v>3.8413371966304011E-2</v>
      </c>
      <c r="AL43" s="82">
        <f t="shared" si="118"/>
        <v>3.8530348539520753E-2</v>
      </c>
      <c r="AM43" s="82">
        <f t="shared" si="119"/>
        <v>3.7498206166661774E-2</v>
      </c>
      <c r="AN43" s="82">
        <f t="shared" si="120"/>
        <v>-1.0780865175427756E-2</v>
      </c>
      <c r="AO43" s="82">
        <f t="shared" si="121"/>
        <v>2.9060523291154716E-2</v>
      </c>
      <c r="AP43" s="82">
        <f t="shared" si="122"/>
        <v>-0.17652495378927913</v>
      </c>
    </row>
    <row r="44" spans="1:43" ht="12.75" customHeight="1">
      <c r="A44" s="59">
        <v>45077</v>
      </c>
      <c r="B44" s="47">
        <v>32908.269999999997</v>
      </c>
      <c r="C44" s="47">
        <v>4179.83</v>
      </c>
      <c r="D44" s="47">
        <v>12935.29</v>
      </c>
      <c r="E44" s="47">
        <v>1749.65</v>
      </c>
      <c r="F44" s="47">
        <v>14887.14</v>
      </c>
      <c r="G44" s="48">
        <v>17.940000000000001</v>
      </c>
      <c r="I44" s="47">
        <v>33316.800000000003</v>
      </c>
      <c r="J44" s="47">
        <v>4146.17</v>
      </c>
      <c r="K44" s="47">
        <v>12446.53</v>
      </c>
      <c r="L44" s="47">
        <v>1758.817</v>
      </c>
      <c r="M44" s="47">
        <v>15230.52</v>
      </c>
      <c r="N44" s="48">
        <v>17.64</v>
      </c>
      <c r="P44" s="102" t="s">
        <v>33</v>
      </c>
      <c r="Q44" s="102" t="s">
        <v>33</v>
      </c>
      <c r="R44" s="102" t="s">
        <v>33</v>
      </c>
      <c r="S44" s="102" t="s">
        <v>33</v>
      </c>
      <c r="T44" s="102" t="s">
        <v>33</v>
      </c>
      <c r="U44" s="102" t="s">
        <v>33</v>
      </c>
      <c r="W44" s="102" t="s">
        <v>33</v>
      </c>
      <c r="X44" s="102" t="s">
        <v>33</v>
      </c>
      <c r="Y44" s="102" t="s">
        <v>33</v>
      </c>
      <c r="Z44" s="102" t="s">
        <v>33</v>
      </c>
      <c r="AA44" s="102" t="s">
        <v>33</v>
      </c>
      <c r="AB44" s="102" t="s">
        <v>33</v>
      </c>
      <c r="AD44" s="82">
        <f t="shared" ref="AD44:AD45" si="123">B44/B43-1</f>
        <v>-3.489601784964369E-2</v>
      </c>
      <c r="AE44" s="82">
        <f t="shared" ref="AE44:AE45" si="124">C44/C43-1</f>
        <v>2.4823239348792381E-3</v>
      </c>
      <c r="AF44" s="82">
        <f t="shared" ref="AF44:AF45" si="125">D44/D43-1</f>
        <v>5.7964696587271325E-2</v>
      </c>
      <c r="AG44" s="82">
        <f t="shared" ref="AG44:AG45" si="126">E44/E43-1</f>
        <v>-1.0931114813167109E-2</v>
      </c>
      <c r="AH44" s="82">
        <f t="shared" ref="AH44:AH45" si="127">F44/F43-1</f>
        <v>-4.2373928011794737E-2</v>
      </c>
      <c r="AI44" s="82">
        <f t="shared" ref="AI44:AI45" si="128">G44/G43-1</f>
        <v>0.1368821292775666</v>
      </c>
      <c r="AK44" s="82">
        <f t="shared" ref="AK44:AK45" si="129">I44/I43-1</f>
        <v>-1.2287704468967542E-2</v>
      </c>
      <c r="AL44" s="82">
        <f t="shared" ref="AL44:AL45" si="130">J44/J43-1</f>
        <v>5.9930073493195124E-3</v>
      </c>
      <c r="AM44" s="82">
        <f t="shared" ref="AM44:AM45" si="131">K44/K43-1</f>
        <v>3.0900007123061846E-2</v>
      </c>
      <c r="AN44" s="82">
        <f t="shared" ref="AN44:AN45" si="132">L44/L43-1</f>
        <v>-9.9571856216641441E-3</v>
      </c>
      <c r="AO44" s="82">
        <f t="shared" ref="AO44:AO45" si="133">M44/M43-1</f>
        <v>-1.7839501236847966E-2</v>
      </c>
      <c r="AP44" s="82">
        <f t="shared" ref="AP44:AP45" si="134">N44/N43-1</f>
        <v>-1.0101010101010055E-2</v>
      </c>
    </row>
    <row r="45" spans="1:43" ht="12.75" customHeight="1">
      <c r="A45" s="59">
        <v>45107</v>
      </c>
      <c r="B45" s="47">
        <v>34407.599999999999</v>
      </c>
      <c r="C45" s="47">
        <v>4450.38</v>
      </c>
      <c r="D45" s="47">
        <v>13787.92</v>
      </c>
      <c r="E45" s="47">
        <v>1888.7339999999999</v>
      </c>
      <c r="F45" s="47">
        <v>15875.91</v>
      </c>
      <c r="G45" s="48">
        <v>13.59</v>
      </c>
      <c r="I45" s="47">
        <v>33904.980000000003</v>
      </c>
      <c r="J45" s="47">
        <v>4345.37</v>
      </c>
      <c r="K45" s="47">
        <v>13463.78</v>
      </c>
      <c r="L45" s="47">
        <v>1857.43</v>
      </c>
      <c r="M45" s="47">
        <v>15560.38</v>
      </c>
      <c r="N45" s="48">
        <v>14</v>
      </c>
      <c r="P45" s="102" t="s">
        <v>33</v>
      </c>
      <c r="Q45" s="102" t="s">
        <v>33</v>
      </c>
      <c r="R45" s="102" t="s">
        <v>33</v>
      </c>
      <c r="S45" s="102" t="s">
        <v>33</v>
      </c>
      <c r="T45" s="102" t="s">
        <v>33</v>
      </c>
      <c r="U45" s="102" t="s">
        <v>33</v>
      </c>
      <c r="W45" s="102" t="s">
        <v>33</v>
      </c>
      <c r="X45" s="102" t="s">
        <v>33</v>
      </c>
      <c r="Y45" s="102" t="s">
        <v>33</v>
      </c>
      <c r="Z45" s="102" t="s">
        <v>33</v>
      </c>
      <c r="AA45" s="102" t="s">
        <v>33</v>
      </c>
      <c r="AB45" s="102" t="s">
        <v>33</v>
      </c>
      <c r="AD45" s="82">
        <f t="shared" si="123"/>
        <v>4.5560887886236578E-2</v>
      </c>
      <c r="AE45" s="82">
        <f t="shared" si="124"/>
        <v>6.4727512841431301E-2</v>
      </c>
      <c r="AF45" s="82">
        <f t="shared" si="125"/>
        <v>6.5915027803783222E-2</v>
      </c>
      <c r="AG45" s="82">
        <f t="shared" si="126"/>
        <v>7.9492469922555875E-2</v>
      </c>
      <c r="AH45" s="82">
        <f t="shared" si="127"/>
        <v>6.6417726977780811E-2</v>
      </c>
      <c r="AI45" s="82">
        <f t="shared" si="128"/>
        <v>-0.24247491638795993</v>
      </c>
      <c r="AK45" s="82">
        <f t="shared" si="129"/>
        <v>1.7654156461605064E-2</v>
      </c>
      <c r="AL45" s="82">
        <f t="shared" si="130"/>
        <v>4.8044339715930473E-2</v>
      </c>
      <c r="AM45" s="82">
        <f t="shared" si="131"/>
        <v>8.1729606565042578E-2</v>
      </c>
      <c r="AN45" s="82">
        <f t="shared" si="132"/>
        <v>5.606780011792023E-2</v>
      </c>
      <c r="AO45" s="82">
        <f t="shared" si="133"/>
        <v>2.1657829148315377E-2</v>
      </c>
      <c r="AP45" s="82">
        <f t="shared" si="134"/>
        <v>-0.20634920634920639</v>
      </c>
    </row>
    <row r="46" spans="1:43" ht="12.75" customHeight="1">
      <c r="A46" s="59">
        <v>45138</v>
      </c>
      <c r="B46" s="47">
        <v>35559.53</v>
      </c>
      <c r="C46" s="47">
        <v>4588.96</v>
      </c>
      <c r="D46" s="47">
        <v>14346.02</v>
      </c>
      <c r="E46" s="47">
        <v>2003.1769999999999</v>
      </c>
      <c r="F46" s="47">
        <v>16427.29</v>
      </c>
      <c r="G46" s="48">
        <v>13.63</v>
      </c>
      <c r="I46" s="47">
        <v>34777.199999999997</v>
      </c>
      <c r="J46" s="47">
        <v>4508.08</v>
      </c>
      <c r="K46" s="47">
        <v>14033.09</v>
      </c>
      <c r="L46" s="47">
        <v>1939.597</v>
      </c>
      <c r="M46" s="47">
        <v>16105</v>
      </c>
      <c r="N46" s="48">
        <v>13.93</v>
      </c>
      <c r="P46" s="102" t="s">
        <v>33</v>
      </c>
      <c r="Q46" s="102" t="s">
        <v>33</v>
      </c>
      <c r="R46" s="102" t="s">
        <v>33</v>
      </c>
      <c r="S46" s="102" t="s">
        <v>33</v>
      </c>
      <c r="T46" s="102" t="s">
        <v>33</v>
      </c>
      <c r="U46" s="102" t="s">
        <v>33</v>
      </c>
      <c r="W46" s="102" t="s">
        <v>33</v>
      </c>
      <c r="X46" s="102" t="s">
        <v>33</v>
      </c>
      <c r="Y46" s="102" t="s">
        <v>33</v>
      </c>
      <c r="Z46" s="102" t="s">
        <v>33</v>
      </c>
      <c r="AA46" s="102" t="s">
        <v>33</v>
      </c>
      <c r="AB46" s="102" t="s">
        <v>33</v>
      </c>
      <c r="AD46" s="82">
        <f t="shared" ref="AD46:AD47" si="135">B46/B45-1</f>
        <v>3.3478940699147808E-2</v>
      </c>
      <c r="AE46" s="82">
        <f t="shared" ref="AE46:AE47" si="136">C46/C45-1</f>
        <v>3.1138913980379268E-2</v>
      </c>
      <c r="AF46" s="82">
        <f t="shared" ref="AF46:AF47" si="137">D46/D45-1</f>
        <v>4.0477461430005413E-2</v>
      </c>
      <c r="AG46" s="82">
        <f t="shared" ref="AG46:AG47" si="138">E46/E45-1</f>
        <v>6.0592439168247081E-2</v>
      </c>
      <c r="AH46" s="82">
        <f t="shared" ref="AH46:AH47" si="139">F46/F45-1</f>
        <v>3.4730607568322025E-2</v>
      </c>
      <c r="AI46" s="82">
        <f t="shared" ref="AI46:AI47" si="140">G46/G45-1</f>
        <v>2.9433406916852256E-3</v>
      </c>
      <c r="AK46" s="82">
        <f t="shared" ref="AK46:AK47" si="141">I46/I45-1</f>
        <v>2.5725424406679798E-2</v>
      </c>
      <c r="AL46" s="82">
        <f t="shared" ref="AL46:AL47" si="142">J46/J45-1</f>
        <v>3.7444452371144576E-2</v>
      </c>
      <c r="AM46" s="82">
        <f t="shared" ref="AM46:AM47" si="143">K46/K45-1</f>
        <v>4.2284559016858569E-2</v>
      </c>
      <c r="AN46" s="82">
        <f t="shared" ref="AN46:AN47" si="144">L46/L45-1</f>
        <v>4.4236929520897084E-2</v>
      </c>
      <c r="AO46" s="82">
        <f t="shared" ref="AO46:AO47" si="145">M46/M45-1</f>
        <v>3.5000430580744313E-2</v>
      </c>
      <c r="AP46" s="82">
        <f t="shared" ref="AP46:AP47" si="146">N46/N45-1</f>
        <v>-5.0000000000000044E-3</v>
      </c>
    </row>
    <row r="47" spans="1:43" ht="12.75" customHeight="1">
      <c r="A47" s="59">
        <v>45169</v>
      </c>
      <c r="B47" s="47">
        <v>34721.910000000003</v>
      </c>
      <c r="C47" s="47">
        <v>4507.66</v>
      </c>
      <c r="D47" s="47">
        <v>14034.97</v>
      </c>
      <c r="E47" s="47">
        <v>1899.6759999999999</v>
      </c>
      <c r="F47" s="47">
        <v>16000.37</v>
      </c>
      <c r="G47" s="48">
        <v>13.57</v>
      </c>
      <c r="I47" s="47">
        <v>34880.660000000003</v>
      </c>
      <c r="J47" s="47">
        <v>4457.3599999999997</v>
      </c>
      <c r="K47" s="47">
        <v>13739.5</v>
      </c>
      <c r="L47" s="47">
        <v>1904.617</v>
      </c>
      <c r="M47" s="47">
        <v>15980.95</v>
      </c>
      <c r="N47" s="48">
        <v>15.85</v>
      </c>
      <c r="P47" s="80">
        <f t="shared" ref="P47" si="147">B47/B35-1</f>
        <v>0.10191799984957362</v>
      </c>
      <c r="Q47" s="80">
        <f t="shared" ref="Q47" si="148">C47/C35-1</f>
        <v>0.13973704171934265</v>
      </c>
      <c r="R47" s="80">
        <f t="shared" ref="R47" si="149">D47/D35-1</f>
        <v>0.187773565105533</v>
      </c>
      <c r="S47" s="80">
        <f t="shared" ref="S47" si="150">E47/E35-1</f>
        <v>3.012881517692767E-2</v>
      </c>
      <c r="T47" s="80">
        <f t="shared" ref="T47" si="151">F47/F35-1</f>
        <v>8.1014779157165817E-2</v>
      </c>
      <c r="U47" s="80">
        <f t="shared" ref="U47" si="152">G47/G35-1</f>
        <v>-0.47545419404715883</v>
      </c>
      <c r="W47" s="80">
        <f t="shared" ref="W47" si="153">I47/I35-1</f>
        <v>5.668357893894993E-2</v>
      </c>
      <c r="X47" s="80">
        <f t="shared" ref="X47" si="154">J47/J35-1</f>
        <v>7.1851794852064055E-2</v>
      </c>
      <c r="Y47" s="80">
        <f t="shared" ref="Y47" si="155">K47/K35-1</f>
        <v>9.3016373567452071E-2</v>
      </c>
      <c r="Z47" s="80">
        <f t="shared" ref="Z47" si="156">L47/L35-1</f>
        <v>-1.6093845811307239E-2</v>
      </c>
      <c r="AA47" s="80">
        <f t="shared" ref="AA47" si="157">M47/M35-1</f>
        <v>3.7822416930436198E-2</v>
      </c>
      <c r="AB47" s="80">
        <f t="shared" ref="AB47" si="158">N47/N35-1</f>
        <v>-0.28506991429860173</v>
      </c>
      <c r="AD47" s="82">
        <f t="shared" si="135"/>
        <v>-2.3555429444652276E-2</v>
      </c>
      <c r="AE47" s="82">
        <f t="shared" si="136"/>
        <v>-1.771643248143373E-2</v>
      </c>
      <c r="AF47" s="82">
        <f t="shared" si="137"/>
        <v>-2.1681971724561988E-2</v>
      </c>
      <c r="AG47" s="82">
        <f t="shared" si="138"/>
        <v>-5.1668424707352334E-2</v>
      </c>
      <c r="AH47" s="82">
        <f t="shared" si="139"/>
        <v>-2.5988461882635594E-2</v>
      </c>
      <c r="AI47" s="82">
        <f t="shared" si="140"/>
        <v>-4.4020542920030215E-3</v>
      </c>
      <c r="AK47" s="82">
        <f t="shared" si="141"/>
        <v>2.9749376027974339E-3</v>
      </c>
      <c r="AL47" s="82">
        <f t="shared" si="142"/>
        <v>-1.1250909478092708E-2</v>
      </c>
      <c r="AM47" s="82">
        <f t="shared" si="143"/>
        <v>-2.092126538061112E-2</v>
      </c>
      <c r="AN47" s="82">
        <f t="shared" si="144"/>
        <v>-1.8034674213251556E-2</v>
      </c>
      <c r="AO47" s="82">
        <f t="shared" si="145"/>
        <v>-7.7025768394908267E-3</v>
      </c>
      <c r="AP47" s="82">
        <f t="shared" si="146"/>
        <v>0.13783201722900218</v>
      </c>
    </row>
    <row r="48" spans="1:43" ht="12.75" customHeight="1"/>
    <row r="49" spans="1:42" ht="12.75" customHeight="1">
      <c r="A49" s="59"/>
      <c r="B49" s="49"/>
      <c r="C49" s="49"/>
      <c r="D49" s="49"/>
      <c r="E49" s="49"/>
      <c r="F49" s="49"/>
      <c r="I49" s="49"/>
      <c r="J49" s="49"/>
      <c r="K49" s="49"/>
      <c r="L49" s="49"/>
      <c r="M49" s="49"/>
      <c r="N49" s="49"/>
      <c r="P49" s="80"/>
      <c r="Q49" s="80"/>
      <c r="R49" s="80"/>
      <c r="S49" s="80"/>
      <c r="T49" s="80"/>
      <c r="U49" s="80"/>
      <c r="W49" s="80"/>
      <c r="X49" s="80"/>
      <c r="Y49" s="80"/>
      <c r="Z49" s="80"/>
      <c r="AA49" s="80"/>
      <c r="AB49" s="80"/>
      <c r="AD49" s="82"/>
      <c r="AE49" s="82"/>
      <c r="AF49" s="82"/>
      <c r="AG49" s="82"/>
      <c r="AH49" s="82"/>
      <c r="AI49" s="82"/>
      <c r="AK49" s="82"/>
      <c r="AL49" s="82"/>
      <c r="AM49" s="82"/>
      <c r="AN49" s="82"/>
      <c r="AO49" s="82"/>
      <c r="AP49" s="82"/>
    </row>
    <row r="50" spans="1:42" ht="12.75" customHeight="1">
      <c r="B50" s="49"/>
      <c r="C50" s="49"/>
      <c r="D50" s="49"/>
      <c r="E50" s="49"/>
      <c r="F50" s="49"/>
      <c r="I50" s="49"/>
      <c r="J50" s="49"/>
      <c r="K50" s="49"/>
      <c r="L50" s="49"/>
      <c r="M50" s="49"/>
      <c r="N50" s="49"/>
      <c r="P50" s="80"/>
      <c r="Q50" s="80"/>
      <c r="R50" s="80"/>
      <c r="S50" s="80"/>
      <c r="T50" s="80"/>
      <c r="U50" s="80"/>
      <c r="W50" s="80"/>
      <c r="X50" s="80"/>
      <c r="Y50" s="80"/>
      <c r="Z50" s="80"/>
      <c r="AA50" s="80"/>
      <c r="AB50" s="80"/>
      <c r="AD50" s="82"/>
      <c r="AE50" s="82"/>
      <c r="AF50" s="82"/>
      <c r="AG50" s="82"/>
      <c r="AH50" s="82"/>
      <c r="AI50" s="82"/>
      <c r="AK50" s="82"/>
      <c r="AL50" s="82"/>
      <c r="AM50" s="82"/>
      <c r="AN50" s="82"/>
      <c r="AO50" s="82"/>
      <c r="AP50" s="82"/>
    </row>
    <row r="51" spans="1:42" ht="12.75" customHeight="1">
      <c r="B51" s="49"/>
      <c r="C51" s="49"/>
      <c r="D51" s="49"/>
      <c r="E51" s="49"/>
      <c r="F51" s="49"/>
      <c r="I51" s="49"/>
      <c r="J51" s="49"/>
      <c r="K51" s="49"/>
      <c r="L51" s="49"/>
      <c r="M51" s="49"/>
      <c r="N51" s="49"/>
      <c r="P51" s="80"/>
      <c r="Q51" s="80"/>
      <c r="R51" s="80"/>
      <c r="S51" s="80"/>
      <c r="T51" s="80"/>
      <c r="U51" s="80"/>
      <c r="W51" s="80"/>
      <c r="X51" s="80"/>
      <c r="Y51" s="80"/>
      <c r="Z51" s="80"/>
      <c r="AA51" s="80"/>
      <c r="AB51" s="80"/>
      <c r="AD51" s="82"/>
      <c r="AE51" s="82"/>
      <c r="AF51" s="82"/>
      <c r="AG51" s="82"/>
      <c r="AH51" s="82"/>
      <c r="AI51" s="82"/>
      <c r="AK51" s="82"/>
      <c r="AL51" s="82"/>
      <c r="AM51" s="82"/>
      <c r="AN51" s="82"/>
      <c r="AO51" s="82"/>
      <c r="AP51" s="82"/>
    </row>
    <row r="52" spans="1:42" ht="12.75" customHeight="1">
      <c r="B52" s="49"/>
      <c r="C52" s="49"/>
      <c r="D52" s="49"/>
      <c r="E52" s="49"/>
      <c r="F52" s="49"/>
      <c r="I52" s="49"/>
      <c r="J52" s="49"/>
      <c r="K52" s="49"/>
      <c r="L52" s="49"/>
      <c r="M52" s="49"/>
      <c r="N52" s="49"/>
      <c r="P52" s="80"/>
      <c r="Q52" s="80"/>
      <c r="R52" s="80"/>
      <c r="S52" s="80"/>
      <c r="T52" s="80"/>
      <c r="U52" s="80"/>
      <c r="W52" s="80"/>
      <c r="X52" s="80"/>
      <c r="Y52" s="80"/>
      <c r="Z52" s="80"/>
      <c r="AA52" s="80"/>
      <c r="AB52" s="80"/>
      <c r="AD52" s="82"/>
      <c r="AE52" s="82"/>
      <c r="AF52" s="82"/>
      <c r="AG52" s="82"/>
      <c r="AH52" s="82"/>
      <c r="AI52" s="82"/>
      <c r="AK52" s="82"/>
      <c r="AL52" s="82"/>
      <c r="AM52" s="82"/>
      <c r="AN52" s="82"/>
      <c r="AO52" s="82"/>
      <c r="AP52" s="82"/>
    </row>
    <row r="53" spans="1:42" ht="12.75" customHeight="1">
      <c r="B53" s="49"/>
      <c r="C53" s="49"/>
      <c r="D53" s="49"/>
      <c r="E53" s="49"/>
      <c r="F53" s="49"/>
      <c r="I53" s="49"/>
      <c r="J53" s="49"/>
      <c r="K53" s="49"/>
      <c r="L53" s="49"/>
      <c r="M53" s="49"/>
      <c r="N53" s="49"/>
      <c r="P53" s="80"/>
      <c r="Q53" s="80"/>
      <c r="R53" s="80"/>
      <c r="S53" s="80"/>
      <c r="T53" s="80"/>
      <c r="U53" s="80"/>
      <c r="W53" s="80"/>
      <c r="X53" s="80"/>
      <c r="Y53" s="80"/>
      <c r="Z53" s="80"/>
      <c r="AA53" s="80"/>
      <c r="AB53" s="80"/>
      <c r="AD53" s="82"/>
      <c r="AE53" s="82"/>
      <c r="AF53" s="82"/>
      <c r="AG53" s="82"/>
      <c r="AH53" s="82"/>
      <c r="AI53" s="82"/>
      <c r="AK53" s="82"/>
      <c r="AL53" s="82"/>
      <c r="AM53" s="82"/>
      <c r="AN53" s="82"/>
      <c r="AO53" s="82"/>
      <c r="AP53" s="82"/>
    </row>
  </sheetData>
  <mergeCells count="6">
    <mergeCell ref="AK8:AP8"/>
    <mergeCell ref="B8:G8"/>
    <mergeCell ref="I8:N8"/>
    <mergeCell ref="P8:U8"/>
    <mergeCell ref="AD8:AI8"/>
    <mergeCell ref="W8:AB8"/>
  </mergeCells>
  <phoneticPr fontId="6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Table of Contents</vt:lpstr>
      <vt:lpstr>Capital Formation</vt:lpstr>
      <vt:lpstr>ADV #</vt:lpstr>
      <vt:lpstr>ADV $</vt:lpstr>
      <vt:lpstr>Indexes &amp; Volatility</vt:lpstr>
      <vt:lpstr>'ADV #'!Print_Area</vt:lpstr>
      <vt:lpstr>'ADV $'!Print_Area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Song, Dan</cp:lastModifiedBy>
  <cp:lastPrinted>2021-02-02T17:56:36Z</cp:lastPrinted>
  <dcterms:created xsi:type="dcterms:W3CDTF">2014-11-06T17:51:58Z</dcterms:created>
  <dcterms:modified xsi:type="dcterms:W3CDTF">2023-09-01T17:43:35Z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