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04D0B261-87C1-4623-9227-190C7F3BA86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bond_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J17" i="1"/>
  <c r="J20" i="1" s="1"/>
  <c r="J22" i="1" s="1"/>
  <c r="C25" i="1"/>
  <c r="J18" i="1"/>
  <c r="I18" i="1"/>
  <c r="H18" i="1"/>
  <c r="G18" i="1"/>
  <c r="F18" i="1"/>
  <c r="E18" i="1"/>
  <c r="E20" i="1" s="1"/>
  <c r="D18" i="1"/>
  <c r="D20" i="1" s="1"/>
  <c r="C18" i="1"/>
  <c r="I17" i="1"/>
  <c r="I20" i="1" s="1"/>
  <c r="H17" i="1"/>
  <c r="H20" i="1" s="1"/>
  <c r="G17" i="1"/>
  <c r="G20" i="1" s="1"/>
  <c r="F17" i="1"/>
  <c r="F20" i="1" s="1"/>
  <c r="E17" i="1"/>
  <c r="D17" i="1"/>
  <c r="C17" i="1"/>
  <c r="C20" i="1" s="1"/>
  <c r="C9" i="1"/>
  <c r="K10" i="1"/>
  <c r="K9" i="1"/>
  <c r="D9" i="1"/>
  <c r="E9" i="1"/>
  <c r="F9" i="1"/>
  <c r="G9" i="1"/>
  <c r="H9" i="1"/>
  <c r="I9" i="1"/>
  <c r="D10" i="1"/>
  <c r="E10" i="1"/>
  <c r="F10" i="1"/>
  <c r="G10" i="1"/>
  <c r="H10" i="1"/>
  <c r="I10" i="1"/>
  <c r="J10" i="1"/>
  <c r="J12" i="1" s="1"/>
  <c r="C10" i="1"/>
  <c r="K12" i="1" l="1"/>
  <c r="G12" i="1"/>
  <c r="H12" i="1"/>
  <c r="F12" i="1"/>
  <c r="D12" i="1"/>
  <c r="I12" i="1"/>
  <c r="E12" i="1"/>
  <c r="C12" i="1"/>
  <c r="K14" i="1"/>
</calcChain>
</file>

<file path=xl/sharedStrings.xml><?xml version="1.0" encoding="utf-8"?>
<sst xmlns="http://schemas.openxmlformats.org/spreadsheetml/2006/main" count="19" uniqueCount="18">
  <si>
    <t>T</t>
  </si>
  <si>
    <t>F</t>
  </si>
  <si>
    <t>C</t>
  </si>
  <si>
    <t>i</t>
  </si>
  <si>
    <t>Time to Maturity</t>
  </si>
  <si>
    <t>Frequency</t>
  </si>
  <si>
    <t>Coupon Rate</t>
  </si>
  <si>
    <t>Cash Flow #</t>
  </si>
  <si>
    <t>Amount</t>
  </si>
  <si>
    <t>Discount Factor</t>
  </si>
  <si>
    <t>Present Val Cas Flow</t>
  </si>
  <si>
    <t>$$</t>
  </si>
  <si>
    <t>Price</t>
  </si>
  <si>
    <t xml:space="preserve">          (7%)</t>
  </si>
  <si>
    <t xml:space="preserve">          (8%)</t>
  </si>
  <si>
    <t>Interest Rate</t>
  </si>
  <si>
    <t>DF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</si>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</sst>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5"/>
  <sheetViews>
    <sheetView tabSelected="1" workbookViewId="0">
      <selection activeCell="E16" sqref="E16"/>
    </sheetView>
  </sheetViews>
  <sheetFormatPr defaultColWidth="9.140625" defaultRowHeight="15" x14ac:dyDescent="0.25"/>
  <cols>
    <col min="1" max="1" width="19.42578125" bestFit="1" customWidth="1"/>
    <col min="10" max="10" width="11.85546875" customWidth="1"/>
  </cols>
  <sheetData>
    <row r="3" spans="1:12" x14ac:dyDescent="0.25">
      <c r="A3" t="s">
        <v>4</v>
      </c>
      <c r="B3" t="s">
        <v>0</v>
      </c>
      <c r="C3">
        <v>4.2</v>
      </c>
    </row>
    <row r="4" spans="1:12" x14ac:dyDescent="0.25">
      <c r="A4" t="s">
        <v>5</v>
      </c>
      <c r="B4" t="s">
        <v>1</v>
      </c>
      <c r="C4">
        <v>0.5</v>
      </c>
    </row>
    <row r="5" spans="1:12" x14ac:dyDescent="0.25">
      <c r="A5" t="s">
        <v>6</v>
      </c>
      <c r="B5" t="s">
        <v>2</v>
      </c>
      <c r="C5">
        <v>0.08</v>
      </c>
      <c r="D5" s="3" t="s">
        <v>14</v>
      </c>
    </row>
    <row r="6" spans="1:12" x14ac:dyDescent="0.25">
      <c r="A6" t="s">
        <v>15</v>
      </c>
      <c r="B6" t="s">
        <v>3</v>
      </c>
      <c r="C6">
        <v>7.0000000000000007E-2</v>
      </c>
      <c r="D6" s="3" t="s">
        <v>13</v>
      </c>
    </row>
    <row r="8" spans="1:12" x14ac:dyDescent="0.25">
      <c r="A8" t="s">
        <v>7</v>
      </c>
      <c r="B8" t="s">
        <v>3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2" x14ac:dyDescent="0.25">
      <c r="A9" t="s">
        <v>8</v>
      </c>
      <c r="B9" t="s">
        <v>11</v>
      </c>
      <c r="C9">
        <f>100*$C$5*$C$4</f>
        <v>4</v>
      </c>
      <c r="D9">
        <f t="shared" ref="C9:I9" si="0">100*$C$5*$C$4</f>
        <v>4</v>
      </c>
      <c r="E9">
        <f t="shared" si="0"/>
        <v>4</v>
      </c>
      <c r="F9">
        <f t="shared" si="0"/>
        <v>4</v>
      </c>
      <c r="G9">
        <f t="shared" si="0"/>
        <v>4</v>
      </c>
      <c r="H9">
        <f t="shared" si="0"/>
        <v>4</v>
      </c>
      <c r="I9">
        <f t="shared" si="0"/>
        <v>4</v>
      </c>
      <c r="J9">
        <v>4</v>
      </c>
      <c r="K9">
        <f>8*0.2+100</f>
        <v>101.6</v>
      </c>
    </row>
    <row r="10" spans="1:12" x14ac:dyDescent="0.25">
      <c r="A10" t="s">
        <v>9</v>
      </c>
      <c r="B10" t="s">
        <v>16</v>
      </c>
      <c r="C10" s="1">
        <f t="shared" ref="C10:J10" si="1">EXP(-$C$6*C8*$C$4)</f>
        <v>0.96560541625756646</v>
      </c>
      <c r="D10" s="1">
        <f t="shared" si="1"/>
        <v>0.93239381990594827</v>
      </c>
      <c r="E10" s="1">
        <f t="shared" si="1"/>
        <v>0.90032452258626561</v>
      </c>
      <c r="F10" s="1">
        <f t="shared" si="1"/>
        <v>0.86935823539880586</v>
      </c>
      <c r="G10" s="1">
        <f t="shared" si="1"/>
        <v>0.83945702076920736</v>
      </c>
      <c r="H10" s="1">
        <f t="shared" si="1"/>
        <v>0.81058424597018708</v>
      </c>
      <c r="I10" s="1">
        <f t="shared" si="1"/>
        <v>0.78270453824186814</v>
      </c>
      <c r="J10" s="1">
        <f t="shared" si="1"/>
        <v>0.75578374145572547</v>
      </c>
      <c r="K10" s="1">
        <f>EXP(-$C$6*C3)</f>
        <v>0.74527649144328856</v>
      </c>
    </row>
    <row r="12" spans="1:12" x14ac:dyDescent="0.25">
      <c r="A12" t="s">
        <v>10</v>
      </c>
      <c r="B12" t="s">
        <v>17</v>
      </c>
      <c r="C12">
        <f>C9*C10</f>
        <v>3.8624216650302658</v>
      </c>
      <c r="D12">
        <f t="shared" ref="D12:J12" si="2">D9*D10</f>
        <v>3.7295752796237931</v>
      </c>
      <c r="E12">
        <f t="shared" si="2"/>
        <v>3.6012980903450624</v>
      </c>
      <c r="F12">
        <f t="shared" si="2"/>
        <v>3.4774329415952234</v>
      </c>
      <c r="G12">
        <f t="shared" si="2"/>
        <v>3.3578280830768295</v>
      </c>
      <c r="H12">
        <f t="shared" si="2"/>
        <v>3.2423369838807483</v>
      </c>
      <c r="I12">
        <f t="shared" si="2"/>
        <v>3.1308181529674726</v>
      </c>
      <c r="J12">
        <f t="shared" si="2"/>
        <v>3.0231349658229019</v>
      </c>
      <c r="K12">
        <f>K9*K10</f>
        <v>75.720091530638115</v>
      </c>
    </row>
    <row r="14" spans="1:12" x14ac:dyDescent="0.25">
      <c r="K14" s="2">
        <f>SUM($C$12:K12)</f>
        <v>103.14493769298041</v>
      </c>
      <c r="L14" s="2" t="s">
        <v>12</v>
      </c>
    </row>
    <row r="16" spans="1:12" x14ac:dyDescent="0.2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</row>
    <row r="17" spans="3:10" x14ac:dyDescent="0.25">
      <c r="C17">
        <f>100*$C$5*$C$4</f>
        <v>4</v>
      </c>
      <c r="D17">
        <f t="shared" ref="D17:J17" si="3">100*$C$5*$C$4</f>
        <v>4</v>
      </c>
      <c r="E17">
        <f t="shared" si="3"/>
        <v>4</v>
      </c>
      <c r="F17">
        <f t="shared" si="3"/>
        <v>4</v>
      </c>
      <c r="G17">
        <f t="shared" si="3"/>
        <v>4</v>
      </c>
      <c r="H17">
        <f t="shared" si="3"/>
        <v>4</v>
      </c>
      <c r="I17">
        <f t="shared" si="3"/>
        <v>4</v>
      </c>
      <c r="J17">
        <f>4</f>
        <v>4</v>
      </c>
    </row>
    <row r="18" spans="3:10" x14ac:dyDescent="0.25">
      <c r="C18" s="1">
        <f t="shared" ref="C18:J18" si="4">EXP(-$C$6*C16*$C$4)</f>
        <v>0.96560541625756646</v>
      </c>
      <c r="D18" s="1">
        <f t="shared" si="4"/>
        <v>0.93239381990594827</v>
      </c>
      <c r="E18" s="1">
        <f t="shared" si="4"/>
        <v>0.90032452258626561</v>
      </c>
      <c r="F18" s="1">
        <f t="shared" si="4"/>
        <v>0.86935823539880586</v>
      </c>
      <c r="G18" s="1">
        <f t="shared" si="4"/>
        <v>0.83945702076920736</v>
      </c>
      <c r="H18" s="1">
        <f t="shared" si="4"/>
        <v>0.81058424597018708</v>
      </c>
      <c r="I18" s="1">
        <f t="shared" si="4"/>
        <v>0.78270453824186814</v>
      </c>
      <c r="J18" s="1">
        <f t="shared" si="4"/>
        <v>0.75578374145572547</v>
      </c>
    </row>
    <row r="20" spans="3:10" x14ac:dyDescent="0.25">
      <c r="C20">
        <f>C17*C18</f>
        <v>3.8624216650302658</v>
      </c>
      <c r="D20">
        <f t="shared" ref="D20:J20" si="5">D17*D18</f>
        <v>3.7295752796237931</v>
      </c>
      <c r="E20">
        <f t="shared" si="5"/>
        <v>3.6012980903450624</v>
      </c>
      <c r="F20">
        <f t="shared" si="5"/>
        <v>3.4774329415952234</v>
      </c>
      <c r="G20">
        <f t="shared" si="5"/>
        <v>3.3578280830768295</v>
      </c>
      <c r="H20">
        <f t="shared" si="5"/>
        <v>3.2423369838807483</v>
      </c>
      <c r="I20">
        <f t="shared" si="5"/>
        <v>3.1308181529674726</v>
      </c>
      <c r="J20">
        <f t="shared" si="5"/>
        <v>3.0231349658229019</v>
      </c>
    </row>
    <row r="22" spans="3:10" x14ac:dyDescent="0.25">
      <c r="F22">
        <f>SUM(C20:F20)</f>
        <v>14.670727976594344</v>
      </c>
      <c r="G22">
        <f>SUM(C20:G20)</f>
        <v>18.028556059671175</v>
      </c>
      <c r="H22">
        <f>SUM(C20:H20)</f>
        <v>21.270893043551922</v>
      </c>
      <c r="J22">
        <f>SUM(C20:J20)</f>
        <v>27.424846162342295</v>
      </c>
    </row>
    <row r="25" spans="3:10" x14ac:dyDescent="0.25">
      <c r="C25">
        <f>100*0.08*0.5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2023-09-13T18:41:28Z</dcterms:modified>
</cp:coreProperties>
</file>