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1"/>
  </bookViews>
  <sheets>
    <sheet name="Danh sách" sheetId="1" r:id="rId1"/>
    <sheet name="Điểm" sheetId="2" r:id="rId2"/>
    <sheet name="Thống kê" sheetId="5" r:id="rId3"/>
    <sheet name="Bảng phụ" sheetId="6" r:id="rId4"/>
  </sheets>
  <definedNames>
    <definedName name="_xlnm._FilterDatabase" localSheetId="0" hidden="1">'Danh sách'!$A$5:$I$62</definedName>
    <definedName name="_xlnm._FilterDatabase" localSheetId="1" hidden="1">Điểm!$A$5:$N$11</definedName>
  </definedNames>
  <calcPr calcId="145621"/>
  <fileRecoveryPr repairLoad="1"/>
</workbook>
</file>

<file path=xl/calcChain.xml><?xml version="1.0" encoding="utf-8"?>
<calcChain xmlns="http://schemas.openxmlformats.org/spreadsheetml/2006/main">
  <c r="L7" i="2" l="1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" i="2"/>
</calcChain>
</file>

<file path=xl/sharedStrings.xml><?xml version="1.0" encoding="utf-8"?>
<sst xmlns="http://schemas.openxmlformats.org/spreadsheetml/2006/main" count="575" uniqueCount="224">
  <si>
    <t>TRƯỜNG CAO ĐẲNG THỰC HÀNH FPT</t>
  </si>
  <si>
    <t>NĂM HỌC 2015-2016</t>
  </si>
  <si>
    <t>Lớp: PT11361-MUL</t>
  </si>
  <si>
    <t>DANH SÁCH SINH VIÊN</t>
  </si>
  <si>
    <t>STT</t>
  </si>
  <si>
    <t>Họ và tên</t>
  </si>
  <si>
    <t>Giới tính</t>
  </si>
  <si>
    <t>Ngày sinh</t>
  </si>
  <si>
    <t>Nơi sinh</t>
  </si>
  <si>
    <t>Địa chỉ</t>
  </si>
  <si>
    <t>Số điện thoại</t>
  </si>
  <si>
    <t>Học phí</t>
  </si>
  <si>
    <t>PH04076</t>
  </si>
  <si>
    <t>PH04252</t>
  </si>
  <si>
    <t>PH04267</t>
  </si>
  <si>
    <t>PH04274</t>
  </si>
  <si>
    <t>PH04275</t>
  </si>
  <si>
    <t>PH04280</t>
  </si>
  <si>
    <t>MSSV</t>
  </si>
  <si>
    <t>Cẩn Văn Thắng</t>
  </si>
  <si>
    <t>Nguyễn Anh Tú</t>
  </si>
  <si>
    <t>Trần Phương Anh</t>
  </si>
  <si>
    <t>Bùi Nhật Quang</t>
  </si>
  <si>
    <t>Nguyễn Văn Quý</t>
  </si>
  <si>
    <t>Nguyễn Mạnh Hưng</t>
  </si>
  <si>
    <t>Nam</t>
  </si>
  <si>
    <t>Nữ</t>
  </si>
  <si>
    <t>Hà Nội</t>
  </si>
  <si>
    <t>Thôn Quyết Hạ, xã Đông Sơn, huyện Chương Mỹ, Hà Nội</t>
  </si>
  <si>
    <t>Cụm 2, xã Thọ Lộc, huyện Phúc Thọ, Hà Nội</t>
  </si>
  <si>
    <t>Căn Hộ 504B+C, Nhà A12 Tập Thể Nghĩa Tân, P.Nghĩa Tân, Cầu Giấy, Hà Nội</t>
  </si>
  <si>
    <t>Thôn Lở, Đặng Xá, Gia Lâm, Hà Nội</t>
  </si>
  <si>
    <t>Thái Bình</t>
  </si>
  <si>
    <t>Xóm 3, Thôn Phụng Công, Xã Quỳnh Hội, Huyện Quỳnh Phụ, Tỉnh Thái Bình</t>
  </si>
  <si>
    <t>TỔNG KẾT BLOCK 1</t>
  </si>
  <si>
    <t>ENT1122</t>
  </si>
  <si>
    <t>COM1012</t>
  </si>
  <si>
    <t>COM1022</t>
  </si>
  <si>
    <t>MUL1013</t>
  </si>
  <si>
    <t>SKI1013</t>
  </si>
  <si>
    <t>ĐTB</t>
  </si>
  <si>
    <t>Xếp loại</t>
  </si>
  <si>
    <t>Xếp thứ</t>
  </si>
  <si>
    <t>Hạnh kiểm</t>
  </si>
  <si>
    <t>Học bổng</t>
  </si>
  <si>
    <t>Tốt</t>
  </si>
  <si>
    <t>Khá</t>
  </si>
  <si>
    <t xml:space="preserve">ĐÁNH GIÁ CHẤT LƯỢNG BLOCK 1 </t>
  </si>
  <si>
    <t>Năm học 2015-2016</t>
  </si>
  <si>
    <t>Trung bình</t>
  </si>
  <si>
    <t>Tổng số</t>
  </si>
  <si>
    <t>Xóm 1, Thôn Phụng Công, Xã Quỳnh Hội, Huyện Quỳnh Phụ, Tỉnh Thái Bình</t>
  </si>
  <si>
    <t>Nguyễn Thị Ngọc</t>
  </si>
  <si>
    <t>Phú Thọ</t>
  </si>
  <si>
    <t>Hồ Lam Trà</t>
  </si>
  <si>
    <t>Nghệ An</t>
  </si>
  <si>
    <t>Trần Thị Thùy Dương</t>
  </si>
  <si>
    <t>Quảng Ninh</t>
  </si>
  <si>
    <t>Đỗ Tuấn Anh</t>
  </si>
  <si>
    <t>Thái Nguyên</t>
  </si>
  <si>
    <t>Bùi Quốc Trung</t>
  </si>
  <si>
    <t>Lê Quang Minh</t>
  </si>
  <si>
    <t>Phan Thị Thanh Hương</t>
  </si>
  <si>
    <t>Đỗ Thị Huyền</t>
  </si>
  <si>
    <t>Hưng Yên</t>
  </si>
  <si>
    <t>Trần Thị Minh Thúy</t>
  </si>
  <si>
    <t>Đỗ Thị Thu Trang</t>
  </si>
  <si>
    <t>Khuất Đình Hải</t>
  </si>
  <si>
    <t>Nguyễn Thị Hương Thảo</t>
  </si>
  <si>
    <t>Hồ Chí Minh</t>
  </si>
  <si>
    <t xml:space="preserve">Nữ </t>
  </si>
  <si>
    <t>Nguyễn Lệ Giang</t>
  </si>
  <si>
    <t>Phạm Thị Hằng Nga</t>
  </si>
  <si>
    <t>Nam Định</t>
  </si>
  <si>
    <t>Vũ Bá Lâm</t>
  </si>
  <si>
    <t>Bùi Chí Đạt</t>
  </si>
  <si>
    <t>Trần Hoài Sơn</t>
  </si>
  <si>
    <t>Lê Thị Quỳnh Trang</t>
  </si>
  <si>
    <t>Sơn La</t>
  </si>
  <si>
    <t>Phạm Đức Nguyên</t>
  </si>
  <si>
    <t>Nguyễn Thành Trung</t>
  </si>
  <si>
    <t>Hà nội</t>
  </si>
  <si>
    <t>Nguyễn Bảo Khanh</t>
  </si>
  <si>
    <t>Nguyễn Ngọc Ly</t>
  </si>
  <si>
    <t>Nguyễn Thị Hồng Lê</t>
  </si>
  <si>
    <t>Hoàng Thanh Nghị</t>
  </si>
  <si>
    <t>Trần Anh Tiệp</t>
  </si>
  <si>
    <t>Nguyễn Thị Mỹ Hảo</t>
  </si>
  <si>
    <t>Nguyễn Thị Bích Loan</t>
  </si>
  <si>
    <t>Bình Định</t>
  </si>
  <si>
    <t>Mai Lệ Huyền</t>
  </si>
  <si>
    <t>Trần Dũng</t>
  </si>
  <si>
    <t>Lạng Sơn</t>
  </si>
  <si>
    <t>Nghiêm Xuân Tươi</t>
  </si>
  <si>
    <t>Đỗ Đức Toàn</t>
  </si>
  <si>
    <t>Phùng Thị Hải Yến</t>
  </si>
  <si>
    <t>Hà Tây</t>
  </si>
  <si>
    <t>Lê Chí Thọ</t>
  </si>
  <si>
    <t>Ninh Bình</t>
  </si>
  <si>
    <t>Bùi Ánh Hồng</t>
  </si>
  <si>
    <t>Vũ Thị Duyên</t>
  </si>
  <si>
    <t>Nguyễn Bảo Trung</t>
  </si>
  <si>
    <t>Nguyễn Thị Vương Thảo</t>
  </si>
  <si>
    <t>Đỗ Xuân Hùng</t>
  </si>
  <si>
    <t>Hải Dương</t>
  </si>
  <si>
    <t>Nguyễn Minh Hiếu</t>
  </si>
  <si>
    <t>Nguyễn Thị Hường</t>
  </si>
  <si>
    <t>Bắc Giang</t>
  </si>
  <si>
    <t>Hoàng Việt Anh</t>
  </si>
  <si>
    <t>Nguyễn Thị Lan Anh</t>
  </si>
  <si>
    <t>Hòa Bình</t>
  </si>
  <si>
    <t>Trần Thị Nhung</t>
  </si>
  <si>
    <t>Vĩnh Phúc</t>
  </si>
  <si>
    <t>Lê Ánh Thảo</t>
  </si>
  <si>
    <t>Tuyên Quang</t>
  </si>
  <si>
    <t>Nguyễn Tân Long</t>
  </si>
  <si>
    <t>Tống Khương Duy</t>
  </si>
  <si>
    <t>Nguyễn Anh Tuấn</t>
  </si>
  <si>
    <t>Nguyễn Công Thành</t>
  </si>
  <si>
    <t>Nguyễn Thu Thùy</t>
  </si>
  <si>
    <t>Bắc Kạn</t>
  </si>
  <si>
    <t>Trần Thị Quỳnh Anh</t>
  </si>
  <si>
    <t>Nguyễn Thị Trà My</t>
  </si>
  <si>
    <t>Thanh Hoá</t>
  </si>
  <si>
    <t>Đắc Lắc</t>
  </si>
  <si>
    <t>Lạc Trung - Hai Bà Trưng - Hà Nội</t>
  </si>
  <si>
    <t>Bá Hiến - Bình Xuyên - Vĩnh Phúc</t>
  </si>
  <si>
    <t>Đường Hùng Vương - TP. Bắc Giang -  tỉnh Bắc Giang</t>
  </si>
  <si>
    <t xml:space="preserve"> Hồng Hà - Hạ Long - Quảng Ninh </t>
  </si>
  <si>
    <t>Phường Ninh Khánh - Thành Phố Ninh Bình</t>
  </si>
  <si>
    <t>Quang Trung - Hải Châu - Đà Nẵng</t>
  </si>
  <si>
    <t>Thanh Xuân - Hà Nội</t>
  </si>
  <si>
    <t>Xóm Miếu - Thái Bình</t>
  </si>
  <si>
    <t>Tp. Đà Lạt - Lâm Đồng</t>
  </si>
  <si>
    <t>Kim Đồng -  P.Hợp Giang - Tx.Cao Bằng - Cao Bằng</t>
  </si>
  <si>
    <t>Lý Thường Kiệt - Tx. Cao Lãnh - Đồng Tháp </t>
  </si>
  <si>
    <t>62 Phạm Văn Đồng - P. Đống Đa - TP. Pleiku</t>
  </si>
  <si>
    <t>Quất Lưu - Hà Giang</t>
  </si>
  <si>
    <t>Hồng Hà - Hạ Long - Quảng Ninh</t>
  </si>
  <si>
    <t>Đông Thành -  Ninh Bình</t>
  </si>
  <si>
    <t>Đường Lý Bôn - TX. Thái Bình - Thái Bình</t>
  </si>
  <si>
    <t>Đống Đa - Hà Nội</t>
  </si>
  <si>
    <t>P.Hợp Giang - Tx.Cao Bằng - Cao Bằng</t>
  </si>
  <si>
    <t>Lập Thạch - Vĩnh Phúc</t>
  </si>
  <si>
    <t>Đường Nguyễn Gia Thiều, TP. Bắc Giang, tỉnh Bắc Giang</t>
  </si>
  <si>
    <t> 09 Bãi Cháy - TP Hạ Long - Quảng Ninh</t>
  </si>
  <si>
    <t>Phường Tân Thành- Thành phố Ninh Bình</t>
  </si>
  <si>
    <t>Kim Đồng - P.Hợp Giang - Tx.Cao Bằng - Cao Bằng</t>
  </si>
  <si>
    <t>39 Trần Hưng Đạo - Tp.Hạ Long - Quảng Ninh</t>
  </si>
  <si>
    <t>Tân Thành - TP.Ninh Bình - Ninh Bình</t>
  </si>
  <si>
    <t>01 Hàn Mặc Tử - TP.Quy Nhơn Bình Định</t>
  </si>
  <si>
    <t> Đề Thám - TX. Thái Bình - Ninh Thuận</t>
  </si>
  <si>
    <t>TP. Bắc Giang - tỉnh Bắc Giang</t>
  </si>
  <si>
    <t xml:space="preserve"> Bãi Cháy, Hạ Long - Quảng Ninh </t>
  </si>
  <si>
    <t>huyện Gia Viễn - Ninh Bình</t>
  </si>
  <si>
    <t>01 Hàn Mặc Tử  - TP.Quy Nhơn Bình Định</t>
  </si>
  <si>
    <t>Yếu</t>
  </si>
  <si>
    <t>Kém</t>
  </si>
  <si>
    <t>Đà Nẵng</t>
  </si>
  <si>
    <t>Đắk Lắk</t>
  </si>
  <si>
    <t>Nơi học</t>
  </si>
  <si>
    <t>Ký hiệu</t>
  </si>
  <si>
    <t>PH</t>
  </si>
  <si>
    <t>Hà  Nội</t>
  </si>
  <si>
    <t>PS</t>
  </si>
  <si>
    <t>TP. Hồ Chí Minh</t>
  </si>
  <si>
    <t>PD</t>
  </si>
  <si>
    <t>PK</t>
  </si>
  <si>
    <t>PA</t>
  </si>
  <si>
    <t>Thánh Hoá</t>
  </si>
  <si>
    <t>PQ</t>
  </si>
  <si>
    <t>Nơi học 1</t>
  </si>
  <si>
    <t>PQ00003</t>
  </si>
  <si>
    <t>PQ00004</t>
  </si>
  <si>
    <t>PQ00005</t>
  </si>
  <si>
    <t>PQ00006</t>
  </si>
  <si>
    <t>PQ00007</t>
  </si>
  <si>
    <t>PQ00008</t>
  </si>
  <si>
    <t>PQ00009</t>
  </si>
  <si>
    <t>PQ00010</t>
  </si>
  <si>
    <t>PQ00011</t>
  </si>
  <si>
    <t>PQ00012</t>
  </si>
  <si>
    <t>PQ00013</t>
  </si>
  <si>
    <t>PQ00014</t>
  </si>
  <si>
    <t>PQ00016</t>
  </si>
  <si>
    <t>PQ00017</t>
  </si>
  <si>
    <t>PQ00018</t>
  </si>
  <si>
    <t>PQ00019</t>
  </si>
  <si>
    <t>PQ00020</t>
  </si>
  <si>
    <t>PQ00021</t>
  </si>
  <si>
    <t>PQ00023</t>
  </si>
  <si>
    <t>PQ00024</t>
  </si>
  <si>
    <t>PQ00025</t>
  </si>
  <si>
    <t>PQ00026</t>
  </si>
  <si>
    <t>PQ00027</t>
  </si>
  <si>
    <t>PQ00028</t>
  </si>
  <si>
    <t>PQ00029</t>
  </si>
  <si>
    <t>PQ00030</t>
  </si>
  <si>
    <t>PQ00031</t>
  </si>
  <si>
    <t>PQ00032</t>
  </si>
  <si>
    <t>PQ00033</t>
  </si>
  <si>
    <t>PQ00034</t>
  </si>
  <si>
    <t>PQ00035</t>
  </si>
  <si>
    <t>PQ00036</t>
  </si>
  <si>
    <t>PQ00037</t>
  </si>
  <si>
    <t>PQ00038</t>
  </si>
  <si>
    <t>PQ00039</t>
  </si>
  <si>
    <t>PQ00040</t>
  </si>
  <si>
    <t>PQ00041</t>
  </si>
  <si>
    <t>PQ00042</t>
  </si>
  <si>
    <t>PQ00043</t>
  </si>
  <si>
    <t>PQ00044</t>
  </si>
  <si>
    <t>PQ00045</t>
  </si>
  <si>
    <t>PQ00046</t>
  </si>
  <si>
    <t>PQ00047</t>
  </si>
  <si>
    <t>PQ00048</t>
  </si>
  <si>
    <t>PQ00049</t>
  </si>
  <si>
    <t>PQ00050</t>
  </si>
  <si>
    <t>PQ00051</t>
  </si>
  <si>
    <t>PQ00052</t>
  </si>
  <si>
    <t>PQ00053</t>
  </si>
  <si>
    <t>PS00001</t>
  </si>
  <si>
    <t>PS00002</t>
  </si>
  <si>
    <t>0987654321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</si>
</sst>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name val="Arial"/>
      <family val="2"/>
    </font>
    <font>
      <sz val="12"/>
      <color indexed="8"/>
      <name val="Times New Roman"/>
      <family val="2"/>
      <charset val="163"/>
    </font>
    <font>
      <sz val="12"/>
      <color indexed="9"/>
      <name val="Times New Roman"/>
      <family val="2"/>
      <charset val="163"/>
    </font>
    <font>
      <sz val="12"/>
      <color indexed="20"/>
      <name val="Times New Roman"/>
      <family val="2"/>
      <charset val="163"/>
    </font>
    <font>
      <b/>
      <sz val="12"/>
      <color indexed="52"/>
      <name val="Times New Roman"/>
      <family val="2"/>
      <charset val="163"/>
    </font>
    <font>
      <b/>
      <sz val="12"/>
      <color indexed="9"/>
      <name val="Times New Roman"/>
      <family val="2"/>
      <charset val="163"/>
    </font>
    <font>
      <i/>
      <sz val="12"/>
      <color indexed="23"/>
      <name val="Times New Roman"/>
      <family val="2"/>
      <charset val="163"/>
    </font>
    <font>
      <sz val="12"/>
      <color indexed="17"/>
      <name val="Times New Roman"/>
      <family val="2"/>
      <charset val="163"/>
    </font>
    <font>
      <b/>
      <sz val="15"/>
      <color indexed="56"/>
      <name val="Times New Roman"/>
      <family val="2"/>
      <charset val="163"/>
    </font>
    <font>
      <b/>
      <sz val="13"/>
      <color indexed="56"/>
      <name val="Times New Roman"/>
      <family val="2"/>
      <charset val="163"/>
    </font>
    <font>
      <b/>
      <sz val="11"/>
      <color indexed="56"/>
      <name val="Times New Roman"/>
      <family val="2"/>
      <charset val="163"/>
    </font>
    <font>
      <u/>
      <sz val="10"/>
      <color indexed="12"/>
      <name val="Arial"/>
      <family val="2"/>
      <charset val="163"/>
    </font>
    <font>
      <sz val="12"/>
      <color indexed="62"/>
      <name val="Times New Roman"/>
      <family val="2"/>
      <charset val="163"/>
    </font>
    <font>
      <sz val="12"/>
      <color indexed="52"/>
      <name val="Times New Roman"/>
      <family val="2"/>
      <charset val="163"/>
    </font>
    <font>
      <sz val="12"/>
      <color indexed="60"/>
      <name val="Times New Roman"/>
      <family val="2"/>
      <charset val="163"/>
    </font>
    <font>
      <sz val="10"/>
      <name val="Arial"/>
      <family val="2"/>
      <charset val="163"/>
    </font>
    <font>
      <sz val="10"/>
      <name val="MS Sans Serif"/>
      <family val="2"/>
    </font>
    <font>
      <b/>
      <sz val="12"/>
      <color indexed="63"/>
      <name val="Times New Roman"/>
      <family val="2"/>
      <charset val="163"/>
    </font>
    <font>
      <b/>
      <sz val="18"/>
      <color indexed="56"/>
      <name val="Times New Roman"/>
      <family val="2"/>
      <charset val="163"/>
    </font>
    <font>
      <b/>
      <sz val="12"/>
      <color indexed="8"/>
      <name val="Times New Roman"/>
      <family val="2"/>
      <charset val="163"/>
    </font>
    <font>
      <sz val="12"/>
      <color indexed="10"/>
      <name val="Times New Roman"/>
      <family val="2"/>
      <charset val="163"/>
    </font>
    <font>
      <sz val="11"/>
      <name val="Times New Roman"/>
      <family val="1"/>
    </font>
    <font>
      <sz val="12"/>
      <color theme="1"/>
      <name val="Times New Roman"/>
      <family val="2"/>
    </font>
    <font>
      <u/>
      <sz val="10"/>
      <color theme="10"/>
      <name val="Arial"/>
      <family val="2"/>
      <charset val="163"/>
    </font>
    <font>
      <u/>
      <sz val="11"/>
      <color theme="10"/>
      <name val="Calibri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b/>
      <sz val="11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38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50" borderId="0" applyNumberFormat="0" applyBorder="0" applyAlignment="0" applyProtection="0"/>
    <xf numFmtId="0" fontId="22" fillId="51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52" borderId="0" applyNumberFormat="0" applyBorder="0" applyAlignment="0" applyProtection="0"/>
    <xf numFmtId="0" fontId="23" fillId="36" borderId="0" applyNumberFormat="0" applyBorder="0" applyAlignment="0" applyProtection="0"/>
    <xf numFmtId="0" fontId="24" fillId="53" borderId="11" applyNumberFormat="0" applyAlignment="0" applyProtection="0"/>
    <xf numFmtId="0" fontId="25" fillId="54" borderId="12" applyNumberFormat="0" applyAlignment="0" applyProtection="0"/>
    <xf numFmtId="0" fontId="26" fillId="0" borderId="0" applyNumberFormat="0" applyFill="0" applyBorder="0" applyAlignment="0" applyProtection="0"/>
    <xf numFmtId="0" fontId="27" fillId="37" borderId="0" applyNumberFormat="0" applyBorder="0" applyAlignment="0" applyProtection="0"/>
    <xf numFmtId="0" fontId="28" fillId="0" borderId="13" applyNumberFormat="0" applyFill="0" applyAlignment="0" applyProtection="0"/>
    <xf numFmtId="0" fontId="29" fillId="0" borderId="14" applyNumberFormat="0" applyFill="0" applyAlignment="0" applyProtection="0"/>
    <xf numFmtId="0" fontId="30" fillId="0" borderId="15" applyNumberFormat="0" applyFill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2" fillId="40" borderId="11" applyNumberFormat="0" applyAlignment="0" applyProtection="0"/>
    <xf numFmtId="0" fontId="33" fillId="0" borderId="16" applyNumberFormat="0" applyFill="0" applyAlignment="0" applyProtection="0"/>
    <xf numFmtId="0" fontId="34" fillId="55" borderId="0" applyNumberFormat="0" applyBorder="0" applyAlignment="0" applyProtection="0"/>
    <xf numFmtId="0" fontId="20" fillId="0" borderId="0"/>
    <xf numFmtId="0" fontId="35" fillId="0" borderId="0"/>
    <xf numFmtId="0" fontId="35" fillId="0" borderId="0"/>
    <xf numFmtId="0" fontId="20" fillId="0" borderId="0"/>
    <xf numFmtId="0" fontId="35" fillId="0" borderId="0"/>
    <xf numFmtId="0" fontId="35" fillId="0" borderId="0"/>
    <xf numFmtId="0" fontId="36" fillId="0" borderId="0"/>
    <xf numFmtId="0" fontId="20" fillId="0" borderId="0"/>
    <xf numFmtId="0" fontId="20" fillId="0" borderId="0"/>
    <xf numFmtId="0" fontId="1" fillId="0" borderId="0"/>
    <xf numFmtId="0" fontId="20" fillId="56" borderId="17" applyNumberFormat="0" applyAlignment="0" applyProtection="0"/>
    <xf numFmtId="0" fontId="37" fillId="53" borderId="18" applyNumberFormat="0" applyAlignment="0" applyProtection="0"/>
    <xf numFmtId="0" fontId="38" fillId="0" borderId="0" applyNumberFormat="0" applyFill="0" applyBorder="0" applyAlignment="0" applyProtection="0"/>
    <xf numFmtId="0" fontId="39" fillId="0" borderId="19" applyNumberFormat="0" applyFill="0" applyAlignment="0" applyProtection="0"/>
    <xf numFmtId="0" fontId="40" fillId="0" borderId="0" applyNumberFormat="0" applyFill="0" applyBorder="0" applyAlignment="0" applyProtection="0"/>
    <xf numFmtId="0" fontId="35" fillId="0" borderId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38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50" borderId="0" applyNumberFormat="0" applyBorder="0" applyAlignment="0" applyProtection="0"/>
    <xf numFmtId="0" fontId="22" fillId="51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52" borderId="0" applyNumberFormat="0" applyBorder="0" applyAlignment="0" applyProtection="0"/>
    <xf numFmtId="0" fontId="23" fillId="36" borderId="0" applyNumberFormat="0" applyBorder="0" applyAlignment="0" applyProtection="0"/>
    <xf numFmtId="0" fontId="24" fillId="53" borderId="11" applyNumberFormat="0" applyAlignment="0" applyProtection="0"/>
    <xf numFmtId="0" fontId="25" fillId="54" borderId="12" applyNumberFormat="0" applyAlignment="0" applyProtection="0"/>
    <xf numFmtId="0" fontId="26" fillId="0" borderId="0" applyNumberFormat="0" applyFill="0" applyBorder="0" applyAlignment="0" applyProtection="0"/>
    <xf numFmtId="0" fontId="27" fillId="37" borderId="0" applyNumberFormat="0" applyBorder="0" applyAlignment="0" applyProtection="0"/>
    <xf numFmtId="0" fontId="28" fillId="0" borderId="13" applyNumberFormat="0" applyFill="0" applyAlignment="0" applyProtection="0"/>
    <xf numFmtId="0" fontId="29" fillId="0" borderId="14" applyNumberFormat="0" applyFill="0" applyAlignment="0" applyProtection="0"/>
    <xf numFmtId="0" fontId="30" fillId="0" borderId="15" applyNumberFormat="0" applyFill="0" applyAlignment="0" applyProtection="0"/>
    <xf numFmtId="0" fontId="30" fillId="0" borderId="0" applyNumberFormat="0" applyFill="0" applyBorder="0" applyAlignment="0" applyProtection="0"/>
    <xf numFmtId="0" fontId="32" fillId="40" borderId="11" applyNumberFormat="0" applyAlignment="0" applyProtection="0"/>
    <xf numFmtId="0" fontId="33" fillId="0" borderId="16" applyNumberFormat="0" applyFill="0" applyAlignment="0" applyProtection="0"/>
    <xf numFmtId="0" fontId="34" fillId="55" borderId="0" applyNumberFormat="0" applyBorder="0" applyAlignment="0" applyProtection="0"/>
    <xf numFmtId="0" fontId="20" fillId="0" borderId="0"/>
    <xf numFmtId="0" fontId="20" fillId="56" borderId="17" applyNumberFormat="0" applyAlignment="0" applyProtection="0"/>
    <xf numFmtId="0" fontId="37" fillId="53" borderId="18" applyNumberFormat="0" applyAlignment="0" applyProtection="0"/>
    <xf numFmtId="0" fontId="38" fillId="0" borderId="0" applyNumberFormat="0" applyFill="0" applyBorder="0" applyAlignment="0" applyProtection="0"/>
    <xf numFmtId="0" fontId="39" fillId="0" borderId="19" applyNumberFormat="0" applyFill="0" applyAlignment="0" applyProtection="0"/>
    <xf numFmtId="0" fontId="40" fillId="0" borderId="0" applyNumberFormat="0" applyFill="0" applyBorder="0" applyAlignment="0" applyProtection="0"/>
    <xf numFmtId="0" fontId="20" fillId="0" borderId="0"/>
    <xf numFmtId="0" fontId="31" fillId="0" borderId="0" applyNumberFormat="0" applyFill="0" applyBorder="0" applyAlignment="0" applyProtection="0">
      <alignment vertical="top"/>
      <protection locked="0"/>
    </xf>
    <xf numFmtId="0" fontId="20" fillId="0" borderId="0"/>
    <xf numFmtId="9" fontId="42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5" fillId="0" borderId="0"/>
    <xf numFmtId="0" fontId="21" fillId="0" borderId="0"/>
    <xf numFmtId="0" fontId="43" fillId="0" borderId="0" applyNumberFormat="0" applyFill="0" applyBorder="0" applyAlignment="0" applyProtection="0">
      <alignment vertical="top"/>
      <protection locked="0"/>
    </xf>
    <xf numFmtId="0" fontId="35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44" fillId="0" borderId="0" applyNumberFormat="0" applyFill="0" applyBorder="0" applyAlignment="0" applyProtection="0">
      <alignment vertical="top"/>
      <protection locked="0"/>
    </xf>
    <xf numFmtId="0" fontId="45" fillId="0" borderId="0"/>
    <xf numFmtId="0" fontId="46" fillId="0" borderId="0" applyNumberFormat="0" applyFill="0" applyBorder="0" applyAlignment="0" applyProtection="0"/>
    <xf numFmtId="0" fontId="45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26">
    <xf numFmtId="0" fontId="0" fillId="0" borderId="0" xfId="0"/>
    <xf numFmtId="0" fontId="18" fillId="0" borderId="0" xfId="0" applyFont="1"/>
    <xf numFmtId="0" fontId="18" fillId="0" borderId="10" xfId="0" applyFont="1" applyBorder="1"/>
    <xf numFmtId="0" fontId="18" fillId="0" borderId="0" xfId="0" applyFont="1" applyAlignment="1">
      <alignment horizontal="center"/>
    </xf>
    <xf numFmtId="0" fontId="18" fillId="0" borderId="10" xfId="0" applyFont="1" applyBorder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/>
    <xf numFmtId="14" fontId="18" fillId="0" borderId="10" xfId="0" applyNumberFormat="1" applyFont="1" applyBorder="1"/>
    <xf numFmtId="0" fontId="18" fillId="0" borderId="10" xfId="0" applyFont="1" applyBorder="1" applyAlignment="1">
      <alignment shrinkToFit="1"/>
    </xf>
    <xf numFmtId="0" fontId="19" fillId="33" borderId="10" xfId="0" applyFont="1" applyFill="1" applyBorder="1" applyAlignment="1">
      <alignment horizontal="center"/>
    </xf>
    <xf numFmtId="0" fontId="19" fillId="33" borderId="10" xfId="0" applyFont="1" applyFill="1" applyBorder="1" applyAlignment="1">
      <alignment horizontal="center" shrinkToFit="1"/>
    </xf>
    <xf numFmtId="0" fontId="18" fillId="0" borderId="0" xfId="0" applyFont="1" applyAlignment="1"/>
    <xf numFmtId="0" fontId="19" fillId="0" borderId="0" xfId="0" applyFont="1" applyAlignment="1">
      <alignment horizontal="centerContinuous" vertical="center"/>
    </xf>
    <xf numFmtId="0" fontId="18" fillId="0" borderId="10" xfId="0" applyNumberFormat="1" applyFont="1" applyBorder="1"/>
    <xf numFmtId="0" fontId="47" fillId="34" borderId="10" xfId="0" applyFont="1" applyFill="1" applyBorder="1" applyAlignment="1">
      <alignment horizontal="center" vertical="center"/>
    </xf>
    <xf numFmtId="0" fontId="0" fillId="0" borderId="10" xfId="0" applyBorder="1"/>
    <xf numFmtId="0" fontId="16" fillId="34" borderId="10" xfId="0" applyFont="1" applyFill="1" applyBorder="1"/>
    <xf numFmtId="0" fontId="18" fillId="0" borderId="10" xfId="0" applyFont="1" applyBorder="1" applyAlignment="1">
      <alignment horizontal="right"/>
    </xf>
    <xf numFmtId="0" fontId="19" fillId="0" borderId="10" xfId="0" applyFont="1" applyBorder="1"/>
    <xf numFmtId="0" fontId="41" fillId="57" borderId="20" xfId="0" applyNumberFormat="1" applyFont="1" applyFill="1" applyBorder="1" applyAlignment="1">
      <alignment horizontal="right" vertical="center" shrinkToFit="1"/>
    </xf>
    <xf numFmtId="0" fontId="41" fillId="57" borderId="10" xfId="86" applyFont="1" applyFill="1" applyBorder="1" applyAlignment="1" applyProtection="1">
      <alignment vertical="center" shrinkToFit="1"/>
    </xf>
    <xf numFmtId="0" fontId="0" fillId="34" borderId="10" xfId="0" applyFill="1" applyBorder="1"/>
    <xf numFmtId="0" fontId="41" fillId="57" borderId="10" xfId="0" applyNumberFormat="1" applyFont="1" applyFill="1" applyBorder="1" applyAlignment="1">
      <alignment horizontal="right" vertical="center" shrinkToFit="1"/>
    </xf>
    <xf numFmtId="0" fontId="41" fillId="57" borderId="10" xfId="0" applyFont="1" applyFill="1" applyBorder="1" applyAlignment="1">
      <alignment horizontal="center" vertical="center" shrinkToFit="1"/>
    </xf>
    <xf numFmtId="0" fontId="41" fillId="57" borderId="10" xfId="0" applyFont="1" applyFill="1" applyBorder="1" applyAlignment="1">
      <alignment vertical="center" shrinkToFit="1"/>
    </xf>
    <xf numFmtId="0" fontId="18" fillId="0" borderId="10" xfId="0" quotePrefix="1" applyFont="1" applyBorder="1"/>
  </cellXfs>
  <cellStyles count="246">
    <cellStyle name="20% - Accent1" xfId="19" builtinId="30" customBuiltin="1"/>
    <cellStyle name="20% - Accent1 2" xfId="97"/>
    <cellStyle name="20% - Accent1 3" xfId="175"/>
    <cellStyle name="20% - Accent1 4" xfId="199"/>
    <cellStyle name="20% - Accent1 5" xfId="220"/>
    <cellStyle name="20% - Accent1 6" xfId="234"/>
    <cellStyle name="20% - Accent1 7" xfId="43"/>
    <cellStyle name="20% - Accent2" xfId="23" builtinId="34" customBuiltin="1"/>
    <cellStyle name="20% - Accent2 2" xfId="98"/>
    <cellStyle name="20% - Accent2 3" xfId="179"/>
    <cellStyle name="20% - Accent2 4" xfId="200"/>
    <cellStyle name="20% - Accent2 5" xfId="222"/>
    <cellStyle name="20% - Accent2 6" xfId="236"/>
    <cellStyle name="20% - Accent2 7" xfId="44"/>
    <cellStyle name="20% - Accent3" xfId="27" builtinId="38" customBuiltin="1"/>
    <cellStyle name="20% - Accent3 2" xfId="99"/>
    <cellStyle name="20% - Accent3 3" xfId="183"/>
    <cellStyle name="20% - Accent3 4" xfId="201"/>
    <cellStyle name="20% - Accent3 5" xfId="224"/>
    <cellStyle name="20% - Accent3 6" xfId="238"/>
    <cellStyle name="20% - Accent3 7" xfId="45"/>
    <cellStyle name="20% - Accent4" xfId="31" builtinId="42" customBuiltin="1"/>
    <cellStyle name="20% - Accent4 2" xfId="100"/>
    <cellStyle name="20% - Accent4 3" xfId="187"/>
    <cellStyle name="20% - Accent4 4" xfId="202"/>
    <cellStyle name="20% - Accent4 5" xfId="226"/>
    <cellStyle name="20% - Accent4 6" xfId="240"/>
    <cellStyle name="20% - Accent4 7" xfId="46"/>
    <cellStyle name="20% - Accent5" xfId="35" builtinId="46" customBuiltin="1"/>
    <cellStyle name="20% - Accent5 2" xfId="101"/>
    <cellStyle name="20% - Accent5 3" xfId="191"/>
    <cellStyle name="20% - Accent5 4" xfId="203"/>
    <cellStyle name="20% - Accent5 5" xfId="228"/>
    <cellStyle name="20% - Accent5 6" xfId="242"/>
    <cellStyle name="20% - Accent5 7" xfId="47"/>
    <cellStyle name="20% - Accent6" xfId="39" builtinId="50" customBuiltin="1"/>
    <cellStyle name="20% - Accent6 2" xfId="102"/>
    <cellStyle name="20% - Accent6 3" xfId="195"/>
    <cellStyle name="20% - Accent6 4" xfId="204"/>
    <cellStyle name="20% - Accent6 5" xfId="230"/>
    <cellStyle name="20% - Accent6 6" xfId="244"/>
    <cellStyle name="20% - Accent6 7" xfId="48"/>
    <cellStyle name="40% - Accent1" xfId="20" builtinId="31" customBuiltin="1"/>
    <cellStyle name="40% - Accent1 2" xfId="103"/>
    <cellStyle name="40% - Accent1 3" xfId="176"/>
    <cellStyle name="40% - Accent1 4" xfId="205"/>
    <cellStyle name="40% - Accent1 5" xfId="221"/>
    <cellStyle name="40% - Accent1 6" xfId="235"/>
    <cellStyle name="40% - Accent1 7" xfId="49"/>
    <cellStyle name="40% - Accent2" xfId="24" builtinId="35" customBuiltin="1"/>
    <cellStyle name="40% - Accent2 2" xfId="104"/>
    <cellStyle name="40% - Accent2 3" xfId="180"/>
    <cellStyle name="40% - Accent2 4" xfId="206"/>
    <cellStyle name="40% - Accent2 5" xfId="223"/>
    <cellStyle name="40% - Accent2 6" xfId="237"/>
    <cellStyle name="40% - Accent2 7" xfId="50"/>
    <cellStyle name="40% - Accent3" xfId="28" builtinId="39" customBuiltin="1"/>
    <cellStyle name="40% - Accent3 2" xfId="105"/>
    <cellStyle name="40% - Accent3 3" xfId="184"/>
    <cellStyle name="40% - Accent3 4" xfId="207"/>
    <cellStyle name="40% - Accent3 5" xfId="225"/>
    <cellStyle name="40% - Accent3 6" xfId="239"/>
    <cellStyle name="40% - Accent3 7" xfId="51"/>
    <cellStyle name="40% - Accent4" xfId="32" builtinId="43" customBuiltin="1"/>
    <cellStyle name="40% - Accent4 2" xfId="106"/>
    <cellStyle name="40% - Accent4 3" xfId="188"/>
    <cellStyle name="40% - Accent4 4" xfId="208"/>
    <cellStyle name="40% - Accent4 5" xfId="227"/>
    <cellStyle name="40% - Accent4 6" xfId="241"/>
    <cellStyle name="40% - Accent4 7" xfId="52"/>
    <cellStyle name="40% - Accent5" xfId="36" builtinId="47" customBuiltin="1"/>
    <cellStyle name="40% - Accent5 2" xfId="107"/>
    <cellStyle name="40% - Accent5 3" xfId="192"/>
    <cellStyle name="40% - Accent5 4" xfId="209"/>
    <cellStyle name="40% - Accent5 5" xfId="229"/>
    <cellStyle name="40% - Accent5 6" xfId="243"/>
    <cellStyle name="40% - Accent5 7" xfId="53"/>
    <cellStyle name="40% - Accent6" xfId="40" builtinId="51" customBuiltin="1"/>
    <cellStyle name="40% - Accent6 2" xfId="108"/>
    <cellStyle name="40% - Accent6 3" xfId="196"/>
    <cellStyle name="40% - Accent6 4" xfId="210"/>
    <cellStyle name="40% - Accent6 5" xfId="231"/>
    <cellStyle name="40% - Accent6 6" xfId="245"/>
    <cellStyle name="40% - Accent6 7" xfId="54"/>
    <cellStyle name="60% - Accent1" xfId="21" builtinId="32" customBuiltin="1"/>
    <cellStyle name="60% - Accent1 2" xfId="109"/>
    <cellStyle name="60% - Accent1 3" xfId="177"/>
    <cellStyle name="60% - Accent1 4" xfId="55"/>
    <cellStyle name="60% - Accent2" xfId="25" builtinId="36" customBuiltin="1"/>
    <cellStyle name="60% - Accent2 2" xfId="110"/>
    <cellStyle name="60% - Accent2 3" xfId="181"/>
    <cellStyle name="60% - Accent2 4" xfId="56"/>
    <cellStyle name="60% - Accent3" xfId="29" builtinId="40" customBuiltin="1"/>
    <cellStyle name="60% - Accent3 2" xfId="111"/>
    <cellStyle name="60% - Accent3 3" xfId="185"/>
    <cellStyle name="60% - Accent3 4" xfId="57"/>
    <cellStyle name="60% - Accent4" xfId="33" builtinId="44" customBuiltin="1"/>
    <cellStyle name="60% - Accent4 2" xfId="112"/>
    <cellStyle name="60% - Accent4 3" xfId="189"/>
    <cellStyle name="60% - Accent4 4" xfId="58"/>
    <cellStyle name="60% - Accent5" xfId="37" builtinId="48" customBuiltin="1"/>
    <cellStyle name="60% - Accent5 2" xfId="113"/>
    <cellStyle name="60% - Accent5 3" xfId="193"/>
    <cellStyle name="60% - Accent5 4" xfId="59"/>
    <cellStyle name="60% - Accent6" xfId="41" builtinId="52" customBuiltin="1"/>
    <cellStyle name="60% - Accent6 2" xfId="114"/>
    <cellStyle name="60% - Accent6 3" xfId="197"/>
    <cellStyle name="60% - Accent6 4" xfId="60"/>
    <cellStyle name="Accent1" xfId="18" builtinId="29" customBuiltin="1"/>
    <cellStyle name="Accent1 2" xfId="115"/>
    <cellStyle name="Accent1 3" xfId="174"/>
    <cellStyle name="Accent1 4" xfId="61"/>
    <cellStyle name="Accent2" xfId="22" builtinId="33" customBuiltin="1"/>
    <cellStyle name="Accent2 2" xfId="116"/>
    <cellStyle name="Accent2 3" xfId="178"/>
    <cellStyle name="Accent2 4" xfId="62"/>
    <cellStyle name="Accent3" xfId="26" builtinId="37" customBuiltin="1"/>
    <cellStyle name="Accent3 2" xfId="117"/>
    <cellStyle name="Accent3 3" xfId="182"/>
    <cellStyle name="Accent3 4" xfId="63"/>
    <cellStyle name="Accent4" xfId="30" builtinId="41" customBuiltin="1"/>
    <cellStyle name="Accent4 2" xfId="118"/>
    <cellStyle name="Accent4 3" xfId="186"/>
    <cellStyle name="Accent4 4" xfId="64"/>
    <cellStyle name="Accent5" xfId="34" builtinId="45" customBuiltin="1"/>
    <cellStyle name="Accent5 2" xfId="119"/>
    <cellStyle name="Accent5 3" xfId="190"/>
    <cellStyle name="Accent5 4" xfId="65"/>
    <cellStyle name="Accent6" xfId="38" builtinId="49" customBuiltin="1"/>
    <cellStyle name="Accent6 2" xfId="120"/>
    <cellStyle name="Accent6 3" xfId="194"/>
    <cellStyle name="Accent6 4" xfId="66"/>
    <cellStyle name="Bad" xfId="7" builtinId="27" customBuiltin="1"/>
    <cellStyle name="Bad 2" xfId="121"/>
    <cellStyle name="Bad 3" xfId="163"/>
    <cellStyle name="Bad 4" xfId="67"/>
    <cellStyle name="Calculation" xfId="11" builtinId="22" customBuiltin="1"/>
    <cellStyle name="Calculation 2" xfId="122"/>
    <cellStyle name="Calculation 3" xfId="167"/>
    <cellStyle name="Calculation 4" xfId="68"/>
    <cellStyle name="Check Cell" xfId="13" builtinId="23" customBuiltin="1"/>
    <cellStyle name="Check Cell 2" xfId="123"/>
    <cellStyle name="Check Cell 3" xfId="169"/>
    <cellStyle name="Check Cell 4" xfId="69"/>
    <cellStyle name="Excel Built-in Normal" xfId="214"/>
    <cellStyle name="Explanatory Text" xfId="16" builtinId="53" customBuiltin="1"/>
    <cellStyle name="Explanatory Text 2" xfId="124"/>
    <cellStyle name="Explanatory Text 3" xfId="172"/>
    <cellStyle name="Explanatory Text 4" xfId="70"/>
    <cellStyle name="Good" xfId="6" builtinId="26" customBuiltin="1"/>
    <cellStyle name="Good 2" xfId="125"/>
    <cellStyle name="Good 3" xfId="162"/>
    <cellStyle name="Good 4" xfId="71"/>
    <cellStyle name="Heading 1" xfId="2" builtinId="16" customBuiltin="1"/>
    <cellStyle name="Heading 1 2" xfId="126"/>
    <cellStyle name="Heading 1 3" xfId="158"/>
    <cellStyle name="Heading 1 4" xfId="72"/>
    <cellStyle name="Heading 2" xfId="3" builtinId="17" customBuiltin="1"/>
    <cellStyle name="Heading 2 2" xfId="127"/>
    <cellStyle name="Heading 2 3" xfId="159"/>
    <cellStyle name="Heading 2 4" xfId="73"/>
    <cellStyle name="Heading 3" xfId="4" builtinId="18" customBuiltin="1"/>
    <cellStyle name="Heading 3 2" xfId="128"/>
    <cellStyle name="Heading 3 3" xfId="160"/>
    <cellStyle name="Heading 3 4" xfId="74"/>
    <cellStyle name="Heading 4" xfId="5" builtinId="19" customBuiltin="1"/>
    <cellStyle name="Heading 4 2" xfId="129"/>
    <cellStyle name="Heading 4 3" xfId="161"/>
    <cellStyle name="Heading 4 4" xfId="75"/>
    <cellStyle name="Hyperlink 2" xfId="76"/>
    <cellStyle name="Hyperlink 2 2" xfId="140"/>
    <cellStyle name="Hyperlink 2 3" xfId="215"/>
    <cellStyle name="Hyperlink 3" xfId="77"/>
    <cellStyle name="Hyperlink 4" xfId="154"/>
    <cellStyle name="Hyperlink 5" xfId="213"/>
    <cellStyle name="Input" xfId="9" builtinId="20" customBuiltin="1"/>
    <cellStyle name="Input 2" xfId="130"/>
    <cellStyle name="Input 3" xfId="165"/>
    <cellStyle name="Input 4" xfId="78"/>
    <cellStyle name="Linked Cell" xfId="12" builtinId="24" customBuiltin="1"/>
    <cellStyle name="Linked Cell 2" xfId="131"/>
    <cellStyle name="Linked Cell 3" xfId="168"/>
    <cellStyle name="Linked Cell 4" xfId="79"/>
    <cellStyle name="Neutral" xfId="8" builtinId="28" customBuiltin="1"/>
    <cellStyle name="Neutral 2" xfId="132"/>
    <cellStyle name="Neutral 3" xfId="164"/>
    <cellStyle name="Neutral 4" xfId="80"/>
    <cellStyle name="Normal" xfId="0" builtinId="0"/>
    <cellStyle name="Normal 10" xfId="145"/>
    <cellStyle name="Normal 10 2" xfId="151"/>
    <cellStyle name="Normal 11" xfId="156"/>
    <cellStyle name="Normal 12" xfId="198"/>
    <cellStyle name="Normal 13" xfId="212"/>
    <cellStyle name="Normal 14" xfId="217"/>
    <cellStyle name="Normal 15" xfId="218"/>
    <cellStyle name="Normal 16" xfId="232"/>
    <cellStyle name="Normal 17" xfId="42"/>
    <cellStyle name="Normal 2" xfId="81"/>
    <cellStyle name="Normal 2 2" xfId="82"/>
    <cellStyle name="Normal 2 2 2" xfId="83"/>
    <cellStyle name="Normal 2 2 3" xfId="133"/>
    <cellStyle name="Normal 2 2 4" xfId="153"/>
    <cellStyle name="Normal 2 3" xfId="84"/>
    <cellStyle name="Normal 2 4" xfId="216"/>
    <cellStyle name="Normal 2 5" xfId="96"/>
    <cellStyle name="Normal 2 8" xfId="152"/>
    <cellStyle name="Normal 2_DS TUYEN THANG DN" xfId="85"/>
    <cellStyle name="Normal 2_Management Course 3 - 9.2007 final" xfId="86"/>
    <cellStyle name="Normal 3" xfId="87"/>
    <cellStyle name="Normal 3 2" xfId="88"/>
    <cellStyle name="Normal 3 3" xfId="155"/>
    <cellStyle name="Normal 4" xfId="89"/>
    <cellStyle name="Normal 5" xfId="90"/>
    <cellStyle name="Normal 5 2" xfId="146"/>
    <cellStyle name="Normal 6" xfId="139"/>
    <cellStyle name="Normal 6 2" xfId="147"/>
    <cellStyle name="Normal 7" xfId="141"/>
    <cellStyle name="Normal 7 2" xfId="148"/>
    <cellStyle name="Normal 8" xfId="143"/>
    <cellStyle name="Normal 8 2" xfId="149"/>
    <cellStyle name="Normal 9" xfId="144"/>
    <cellStyle name="Normal 9 2" xfId="150"/>
    <cellStyle name="Note" xfId="15" builtinId="10" customBuiltin="1"/>
    <cellStyle name="Note 2" xfId="134"/>
    <cellStyle name="Note 3" xfId="171"/>
    <cellStyle name="Note 4" xfId="211"/>
    <cellStyle name="Note 5" xfId="219"/>
    <cellStyle name="Note 6" xfId="233"/>
    <cellStyle name="Note 7" xfId="91"/>
    <cellStyle name="Output" xfId="10" builtinId="21" customBuiltin="1"/>
    <cellStyle name="Output 2" xfId="135"/>
    <cellStyle name="Output 3" xfId="166"/>
    <cellStyle name="Output 4" xfId="92"/>
    <cellStyle name="Percent 2" xfId="142"/>
    <cellStyle name="Title" xfId="1" builtinId="15" customBuiltin="1"/>
    <cellStyle name="Title 2" xfId="136"/>
    <cellStyle name="Title 3" xfId="157"/>
    <cellStyle name="Title 4" xfId="93"/>
    <cellStyle name="Total" xfId="17" builtinId="25" customBuiltin="1"/>
    <cellStyle name="Total 2" xfId="137"/>
    <cellStyle name="Total 3" xfId="173"/>
    <cellStyle name="Total 4" xfId="94"/>
    <cellStyle name="Warning Text" xfId="14" builtinId="11" customBuiltin="1"/>
    <cellStyle name="Warning Text 2" xfId="138"/>
    <cellStyle name="Warning Text 3" xfId="170"/>
    <cellStyle name="Warning Text 4" xfId="9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'Thống kê'!$B$6</c:f>
              <c:strCache>
                <c:ptCount val="1"/>
                <c:pt idx="0">
                  <c:v>Tổng số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'Thống kê'!$A$7:$A$11</c:f>
              <c:strCache>
                <c:ptCount val="5"/>
                <c:pt idx="0">
                  <c:v>Tốt</c:v>
                </c:pt>
                <c:pt idx="1">
                  <c:v>Khá</c:v>
                </c:pt>
                <c:pt idx="2">
                  <c:v>Trung bình</c:v>
                </c:pt>
                <c:pt idx="3">
                  <c:v>Yếu</c:v>
                </c:pt>
                <c:pt idx="4">
                  <c:v>Kém</c:v>
                </c:pt>
              </c:strCache>
            </c:strRef>
          </c:cat>
          <c:val>
            <c:numRef>
              <c:f>'Thống kê'!$B$7:$B$11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  <c:pt idx="4">
                  <c:v>45</c:v>
                </c:pt>
              </c:numCache>
            </c:numRef>
          </c:val>
        </c:ser>
        <c:ser>
          <c:idx val="1"/>
          <c:order val="1"/>
          <c:tx>
            <c:strRef>
              <c:f>'Thống kê'!$D$6</c:f>
              <c:strCache>
                <c:ptCount val="1"/>
                <c:pt idx="0">
                  <c:v>Hồ Chí Minh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'Thống kê'!$A$7:$A$11</c:f>
              <c:strCache>
                <c:ptCount val="5"/>
                <c:pt idx="0">
                  <c:v>Tốt</c:v>
                </c:pt>
                <c:pt idx="1">
                  <c:v>Khá</c:v>
                </c:pt>
                <c:pt idx="2">
                  <c:v>Trung bình</c:v>
                </c:pt>
                <c:pt idx="3">
                  <c:v>Yếu</c:v>
                </c:pt>
                <c:pt idx="4">
                  <c:v>Kém</c:v>
                </c:pt>
              </c:strCache>
            </c:strRef>
          </c:cat>
          <c:val>
            <c:numRef>
              <c:f>'Thống kê'!$D$7:$D$11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657225</xdr:colOff>
      <xdr:row>12</xdr:row>
      <xdr:rowOff>142875</xdr:rowOff>
    </xdr:from>
    <xdr:to>
      <xdr:col>15</xdr:col>
      <xdr:colOff>209550</xdr:colOff>
      <xdr:row>27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62"/>
  <sheetViews>
    <sheetView workbookViewId="0">
      <selection activeCell="C95" sqref="C95"/>
    </sheetView>
  </sheetViews>
  <sheetFormatPr defaultRowHeight="15" x14ac:dyDescent="0.25"/>
  <cols>
    <col min="1" max="1" width="6.28515625" style="3" customWidth="1"/>
    <col min="2" max="2" width="9.42578125" style="1" customWidth="1"/>
    <col min="3" max="3" width="23.85546875" style="1" customWidth="1"/>
    <col min="4" max="4" width="7.7109375" style="1" customWidth="1"/>
    <col min="5" max="5" width="12.85546875" style="1" customWidth="1"/>
    <col min="6" max="6" width="13.28515625" style="1" customWidth="1"/>
    <col min="7" max="7" width="40.85546875" style="1" customWidth="1"/>
    <col min="8" max="8" width="15.85546875" style="1" customWidth="1"/>
    <col min="9" max="9" width="14.28515625" style="1" bestFit="1" customWidth="1"/>
    <col min="10" max="16384" width="9.140625" style="1"/>
  </cols>
  <sheetData>
    <row r="1" spans="1:9" x14ac:dyDescent="0.25">
      <c r="A1" s="5" t="s">
        <v>0</v>
      </c>
      <c r="C1" s="11"/>
      <c r="G1" s="6" t="s">
        <v>1</v>
      </c>
    </row>
    <row r="2" spans="1:9" x14ac:dyDescent="0.25">
      <c r="D2" s="6"/>
    </row>
    <row r="3" spans="1:9" x14ac:dyDescent="0.25">
      <c r="A3" s="5" t="s">
        <v>3</v>
      </c>
    </row>
    <row r="4" spans="1:9" ht="18" customHeight="1" x14ac:dyDescent="0.25">
      <c r="A4" s="9" t="s">
        <v>4</v>
      </c>
      <c r="B4" s="9" t="s">
        <v>18</v>
      </c>
      <c r="C4" s="9" t="s">
        <v>5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10</v>
      </c>
      <c r="I4" s="9" t="s">
        <v>11</v>
      </c>
    </row>
    <row r="5" spans="1:9" ht="15" customHeight="1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ht="20.100000000000001" hidden="1" customHeight="1" x14ac:dyDescent="0.25">
      <c r="A6" s="4">
        <v>1</v>
      </c>
      <c r="B6" s="4" t="s">
        <v>12</v>
      </c>
      <c r="C6" s="2" t="s">
        <v>19</v>
      </c>
      <c r="D6" s="2" t="s">
        <v>25</v>
      </c>
      <c r="E6" s="7">
        <v>34460</v>
      </c>
      <c r="F6" s="2" t="s">
        <v>27</v>
      </c>
      <c r="G6" s="8" t="s">
        <v>28</v>
      </c>
      <c r="H6" s="2"/>
      <c r="I6" s="13">
        <v>4800000</v>
      </c>
    </row>
    <row r="7" spans="1:9" ht="20.100000000000001" hidden="1" customHeight="1" x14ac:dyDescent="0.25">
      <c r="A7" s="4">
        <v>2</v>
      </c>
      <c r="B7" s="4" t="s">
        <v>13</v>
      </c>
      <c r="C7" s="2" t="s">
        <v>20</v>
      </c>
      <c r="D7" s="2" t="s">
        <v>25</v>
      </c>
      <c r="E7" s="7">
        <v>34722</v>
      </c>
      <c r="F7" s="2" t="s">
        <v>27</v>
      </c>
      <c r="G7" s="8" t="s">
        <v>29</v>
      </c>
      <c r="H7" s="2"/>
      <c r="I7" s="13">
        <v>4800000</v>
      </c>
    </row>
    <row r="8" spans="1:9" ht="20.100000000000001" hidden="1" customHeight="1" x14ac:dyDescent="0.25">
      <c r="A8" s="4">
        <v>3</v>
      </c>
      <c r="B8" s="4" t="s">
        <v>14</v>
      </c>
      <c r="C8" s="2" t="s">
        <v>21</v>
      </c>
      <c r="D8" s="2" t="s">
        <v>26</v>
      </c>
      <c r="E8" s="7">
        <v>35669</v>
      </c>
      <c r="F8" s="2" t="s">
        <v>27</v>
      </c>
      <c r="G8" s="8" t="s">
        <v>30</v>
      </c>
      <c r="H8" s="2"/>
      <c r="I8" s="13">
        <v>4800000</v>
      </c>
    </row>
    <row r="9" spans="1:9" ht="20.100000000000001" hidden="1" customHeight="1" x14ac:dyDescent="0.25">
      <c r="A9" s="4">
        <v>4</v>
      </c>
      <c r="B9" s="4" t="s">
        <v>15</v>
      </c>
      <c r="C9" s="2" t="s">
        <v>22</v>
      </c>
      <c r="D9" s="2" t="s">
        <v>25</v>
      </c>
      <c r="E9" s="7">
        <v>34691</v>
      </c>
      <c r="F9" s="2" t="s">
        <v>27</v>
      </c>
      <c r="G9" s="8" t="s">
        <v>31</v>
      </c>
      <c r="H9" s="2"/>
      <c r="I9" s="13">
        <v>4800000</v>
      </c>
    </row>
    <row r="10" spans="1:9" ht="20.100000000000001" hidden="1" customHeight="1" x14ac:dyDescent="0.25">
      <c r="A10" s="4">
        <v>5</v>
      </c>
      <c r="B10" s="4" t="s">
        <v>16</v>
      </c>
      <c r="C10" s="2" t="s">
        <v>23</v>
      </c>
      <c r="D10" s="2" t="s">
        <v>25</v>
      </c>
      <c r="E10" s="7">
        <v>34587</v>
      </c>
      <c r="F10" s="2" t="s">
        <v>32</v>
      </c>
      <c r="G10" s="8" t="s">
        <v>33</v>
      </c>
      <c r="H10" s="2"/>
      <c r="I10" s="13">
        <v>4800000</v>
      </c>
    </row>
    <row r="11" spans="1:9" ht="20.100000000000001" hidden="1" customHeight="1" x14ac:dyDescent="0.25">
      <c r="A11" s="4">
        <v>6</v>
      </c>
      <c r="B11" s="4" t="s">
        <v>17</v>
      </c>
      <c r="C11" s="2" t="s">
        <v>24</v>
      </c>
      <c r="D11" s="2" t="s">
        <v>25</v>
      </c>
      <c r="E11" s="7">
        <v>35352</v>
      </c>
      <c r="F11" s="2" t="s">
        <v>27</v>
      </c>
      <c r="G11" s="8" t="s">
        <v>51</v>
      </c>
      <c r="H11" s="2"/>
      <c r="I11" s="13">
        <v>5200000</v>
      </c>
    </row>
    <row r="12" spans="1:9" ht="20.100000000000001" hidden="1" customHeight="1" x14ac:dyDescent="0.25">
      <c r="A12" s="4">
        <v>7</v>
      </c>
      <c r="B12" s="23" t="s">
        <v>221</v>
      </c>
      <c r="C12" s="24" t="s">
        <v>52</v>
      </c>
      <c r="D12" s="2" t="s">
        <v>26</v>
      </c>
      <c r="E12" s="7">
        <v>33925</v>
      </c>
      <c r="F12" s="2" t="s">
        <v>53</v>
      </c>
      <c r="G12" s="8" t="s">
        <v>125</v>
      </c>
      <c r="H12" s="2"/>
      <c r="I12" s="13">
        <v>5200000</v>
      </c>
    </row>
    <row r="13" spans="1:9" ht="20.100000000000001" hidden="1" customHeight="1" x14ac:dyDescent="0.25">
      <c r="A13" s="4">
        <v>8</v>
      </c>
      <c r="B13" s="23" t="s">
        <v>222</v>
      </c>
      <c r="C13" s="24" t="s">
        <v>54</v>
      </c>
      <c r="D13" s="2" t="s">
        <v>26</v>
      </c>
      <c r="E13" s="7">
        <v>33366</v>
      </c>
      <c r="F13" s="2" t="s">
        <v>55</v>
      </c>
      <c r="G13" s="8" t="s">
        <v>126</v>
      </c>
      <c r="H13" s="2"/>
      <c r="I13" s="13">
        <v>5200000</v>
      </c>
    </row>
    <row r="14" spans="1:9" ht="20.100000000000001" hidden="1" customHeight="1" x14ac:dyDescent="0.25">
      <c r="A14" s="4">
        <v>9</v>
      </c>
      <c r="B14" s="23" t="s">
        <v>172</v>
      </c>
      <c r="C14" s="24" t="s">
        <v>56</v>
      </c>
      <c r="D14" s="2" t="s">
        <v>26</v>
      </c>
      <c r="E14" s="7">
        <v>33767</v>
      </c>
      <c r="F14" s="2" t="s">
        <v>57</v>
      </c>
      <c r="G14" s="8" t="s">
        <v>127</v>
      </c>
      <c r="H14" s="2"/>
      <c r="I14" s="13">
        <v>4800000</v>
      </c>
    </row>
    <row r="15" spans="1:9" ht="20.100000000000001" hidden="1" customHeight="1" x14ac:dyDescent="0.25">
      <c r="A15" s="4">
        <v>10</v>
      </c>
      <c r="B15" s="23" t="s">
        <v>173</v>
      </c>
      <c r="C15" s="24" t="s">
        <v>58</v>
      </c>
      <c r="D15" s="2" t="s">
        <v>25</v>
      </c>
      <c r="E15" s="7">
        <v>33649</v>
      </c>
      <c r="F15" s="2" t="s">
        <v>59</v>
      </c>
      <c r="G15" s="8" t="s">
        <v>128</v>
      </c>
      <c r="H15" s="2"/>
      <c r="I15" s="13">
        <v>4800000</v>
      </c>
    </row>
    <row r="16" spans="1:9" ht="20.100000000000001" hidden="1" customHeight="1" x14ac:dyDescent="0.25">
      <c r="A16" s="4">
        <v>11</v>
      </c>
      <c r="B16" s="23" t="s">
        <v>174</v>
      </c>
      <c r="C16" s="24" t="s">
        <v>60</v>
      </c>
      <c r="D16" s="2" t="s">
        <v>25</v>
      </c>
      <c r="E16" s="7">
        <v>33603</v>
      </c>
      <c r="F16" s="2" t="s">
        <v>27</v>
      </c>
      <c r="G16" s="8" t="s">
        <v>129</v>
      </c>
      <c r="H16" s="2"/>
      <c r="I16" s="13">
        <v>4800000</v>
      </c>
    </row>
    <row r="17" spans="1:9" ht="20.100000000000001" customHeight="1" x14ac:dyDescent="0.25">
      <c r="A17" s="4">
        <v>12</v>
      </c>
      <c r="B17" s="23" t="s">
        <v>175</v>
      </c>
      <c r="C17" s="24" t="s">
        <v>61</v>
      </c>
      <c r="D17" s="2" t="s">
        <v>25</v>
      </c>
      <c r="E17" s="7">
        <v>33471</v>
      </c>
      <c r="F17" s="2" t="s">
        <v>27</v>
      </c>
      <c r="G17" s="8" t="s">
        <v>130</v>
      </c>
      <c r="H17" s="25" t="s">
        <v>223</v>
      </c>
      <c r="I17" s="13">
        <v>4800000</v>
      </c>
    </row>
    <row r="18" spans="1:9" ht="20.100000000000001" hidden="1" customHeight="1" x14ac:dyDescent="0.25">
      <c r="A18" s="4">
        <v>13</v>
      </c>
      <c r="B18" s="23" t="s">
        <v>176</v>
      </c>
      <c r="C18" s="24" t="s">
        <v>62</v>
      </c>
      <c r="D18" s="2" t="s">
        <v>26</v>
      </c>
      <c r="E18" s="7">
        <v>33831</v>
      </c>
      <c r="F18" s="2" t="s">
        <v>27</v>
      </c>
      <c r="G18" s="8" t="s">
        <v>131</v>
      </c>
      <c r="H18" s="2"/>
      <c r="I18" s="13">
        <v>4800000</v>
      </c>
    </row>
    <row r="19" spans="1:9" ht="20.100000000000001" hidden="1" customHeight="1" x14ac:dyDescent="0.25">
      <c r="A19" s="4">
        <v>14</v>
      </c>
      <c r="B19" s="23" t="s">
        <v>177</v>
      </c>
      <c r="C19" s="24" t="s">
        <v>63</v>
      </c>
      <c r="D19" s="2" t="s">
        <v>26</v>
      </c>
      <c r="E19" s="7">
        <v>33852</v>
      </c>
      <c r="F19" s="2" t="s">
        <v>64</v>
      </c>
      <c r="G19" s="8" t="s">
        <v>132</v>
      </c>
      <c r="H19" s="2"/>
      <c r="I19" s="13">
        <v>4800000</v>
      </c>
    </row>
    <row r="20" spans="1:9" ht="20.100000000000001" hidden="1" customHeight="1" x14ac:dyDescent="0.25">
      <c r="A20" s="4">
        <v>15</v>
      </c>
      <c r="B20" s="23" t="s">
        <v>178</v>
      </c>
      <c r="C20" s="24" t="s">
        <v>65</v>
      </c>
      <c r="D20" s="2" t="s">
        <v>26</v>
      </c>
      <c r="E20" s="7">
        <v>33614</v>
      </c>
      <c r="F20" s="2" t="s">
        <v>27</v>
      </c>
      <c r="G20" s="8" t="s">
        <v>133</v>
      </c>
      <c r="H20" s="2"/>
      <c r="I20" s="13">
        <v>4800000</v>
      </c>
    </row>
    <row r="21" spans="1:9" ht="20.100000000000001" hidden="1" customHeight="1" x14ac:dyDescent="0.25">
      <c r="A21" s="4">
        <v>16</v>
      </c>
      <c r="B21" s="23" t="s">
        <v>179</v>
      </c>
      <c r="C21" s="24" t="s">
        <v>66</v>
      </c>
      <c r="D21" s="2" t="s">
        <v>26</v>
      </c>
      <c r="E21" s="7">
        <v>32091</v>
      </c>
      <c r="F21" s="2" t="s">
        <v>53</v>
      </c>
      <c r="G21" s="8" t="s">
        <v>134</v>
      </c>
      <c r="H21" s="2"/>
      <c r="I21" s="13">
        <v>4800000</v>
      </c>
    </row>
    <row r="22" spans="1:9" ht="20.100000000000001" hidden="1" customHeight="1" x14ac:dyDescent="0.25">
      <c r="A22" s="4">
        <v>17</v>
      </c>
      <c r="B22" s="23" t="s">
        <v>180</v>
      </c>
      <c r="C22" s="24" t="s">
        <v>67</v>
      </c>
      <c r="D22" s="2" t="s">
        <v>25</v>
      </c>
      <c r="E22" s="7">
        <v>31335</v>
      </c>
      <c r="F22" s="2" t="s">
        <v>27</v>
      </c>
      <c r="G22" s="8" t="s">
        <v>135</v>
      </c>
      <c r="H22" s="2"/>
      <c r="I22" s="13">
        <v>4800000</v>
      </c>
    </row>
    <row r="23" spans="1:9" ht="20.100000000000001" hidden="1" customHeight="1" x14ac:dyDescent="0.25">
      <c r="A23" s="4">
        <v>18</v>
      </c>
      <c r="B23" s="23" t="s">
        <v>181</v>
      </c>
      <c r="C23" s="24" t="s">
        <v>68</v>
      </c>
      <c r="D23" s="2" t="s">
        <v>70</v>
      </c>
      <c r="E23" s="7">
        <v>33856</v>
      </c>
      <c r="F23" s="2" t="s">
        <v>69</v>
      </c>
      <c r="G23" s="8" t="s">
        <v>136</v>
      </c>
      <c r="H23" s="2"/>
      <c r="I23" s="13">
        <v>4800000</v>
      </c>
    </row>
    <row r="24" spans="1:9" ht="20.100000000000001" hidden="1" customHeight="1" x14ac:dyDescent="0.25">
      <c r="A24" s="4">
        <v>19</v>
      </c>
      <c r="B24" s="23" t="s">
        <v>182</v>
      </c>
      <c r="C24" s="24" t="s">
        <v>71</v>
      </c>
      <c r="D24" s="2" t="s">
        <v>26</v>
      </c>
      <c r="E24" s="7">
        <v>33412</v>
      </c>
      <c r="F24" s="2" t="s">
        <v>27</v>
      </c>
      <c r="G24" s="8" t="s">
        <v>137</v>
      </c>
      <c r="H24" s="2"/>
      <c r="I24" s="13">
        <v>4800000</v>
      </c>
    </row>
    <row r="25" spans="1:9" ht="20.100000000000001" hidden="1" customHeight="1" x14ac:dyDescent="0.25">
      <c r="A25" s="4">
        <v>20</v>
      </c>
      <c r="B25" s="23" t="s">
        <v>183</v>
      </c>
      <c r="C25" s="24" t="s">
        <v>72</v>
      </c>
      <c r="D25" s="2" t="s">
        <v>26</v>
      </c>
      <c r="E25" s="7">
        <v>30457</v>
      </c>
      <c r="F25" s="2" t="s">
        <v>73</v>
      </c>
      <c r="G25" s="8" t="s">
        <v>138</v>
      </c>
      <c r="H25" s="2"/>
      <c r="I25" s="13">
        <v>4800000</v>
      </c>
    </row>
    <row r="26" spans="1:9" ht="20.100000000000001" hidden="1" customHeight="1" x14ac:dyDescent="0.25">
      <c r="A26" s="4">
        <v>21</v>
      </c>
      <c r="B26" s="23" t="s">
        <v>184</v>
      </c>
      <c r="C26" s="24" t="s">
        <v>74</v>
      </c>
      <c r="D26" s="2" t="s">
        <v>25</v>
      </c>
      <c r="E26" s="7">
        <v>32130</v>
      </c>
      <c r="F26" s="2" t="s">
        <v>27</v>
      </c>
      <c r="G26" s="8" t="s">
        <v>139</v>
      </c>
      <c r="H26" s="2"/>
      <c r="I26" s="13">
        <v>4800000</v>
      </c>
    </row>
    <row r="27" spans="1:9" ht="20.100000000000001" hidden="1" customHeight="1" x14ac:dyDescent="0.25">
      <c r="A27" s="4">
        <v>22</v>
      </c>
      <c r="B27" s="23" t="s">
        <v>185</v>
      </c>
      <c r="C27" s="24" t="s">
        <v>75</v>
      </c>
      <c r="D27" s="2" t="s">
        <v>25</v>
      </c>
      <c r="E27" s="7">
        <v>33908</v>
      </c>
      <c r="F27" s="2" t="s">
        <v>27</v>
      </c>
      <c r="G27" s="8" t="s">
        <v>130</v>
      </c>
      <c r="H27" s="2"/>
      <c r="I27" s="13">
        <v>4800000</v>
      </c>
    </row>
    <row r="28" spans="1:9" ht="20.100000000000001" hidden="1" customHeight="1" x14ac:dyDescent="0.25">
      <c r="A28" s="4">
        <v>23</v>
      </c>
      <c r="B28" s="23" t="s">
        <v>186</v>
      </c>
      <c r="C28" s="24" t="s">
        <v>76</v>
      </c>
      <c r="D28" s="2" t="s">
        <v>25</v>
      </c>
      <c r="E28" s="7">
        <v>33079</v>
      </c>
      <c r="F28" s="2" t="s">
        <v>27</v>
      </c>
      <c r="G28" s="8" t="s">
        <v>125</v>
      </c>
      <c r="H28" s="2"/>
      <c r="I28" s="13">
        <v>5200000</v>
      </c>
    </row>
    <row r="29" spans="1:9" ht="20.100000000000001" hidden="1" customHeight="1" x14ac:dyDescent="0.25">
      <c r="A29" s="4">
        <v>24</v>
      </c>
      <c r="B29" s="23" t="s">
        <v>187</v>
      </c>
      <c r="C29" s="24" t="s">
        <v>77</v>
      </c>
      <c r="D29" s="2" t="s">
        <v>26</v>
      </c>
      <c r="E29" s="7">
        <v>33814</v>
      </c>
      <c r="F29" s="2" t="s">
        <v>78</v>
      </c>
      <c r="G29" s="8" t="s">
        <v>140</v>
      </c>
      <c r="H29" s="2"/>
      <c r="I29" s="13">
        <v>5200000</v>
      </c>
    </row>
    <row r="30" spans="1:9" ht="20.100000000000001" hidden="1" customHeight="1" x14ac:dyDescent="0.25">
      <c r="A30" s="4">
        <v>25</v>
      </c>
      <c r="B30" s="23" t="s">
        <v>188</v>
      </c>
      <c r="C30" s="24" t="s">
        <v>79</v>
      </c>
      <c r="D30" s="2" t="s">
        <v>25</v>
      </c>
      <c r="E30" s="7">
        <v>32791</v>
      </c>
      <c r="F30" s="2" t="s">
        <v>57</v>
      </c>
      <c r="G30" s="8" t="s">
        <v>141</v>
      </c>
      <c r="H30" s="2"/>
      <c r="I30" s="13">
        <v>5200000</v>
      </c>
    </row>
    <row r="31" spans="1:9" ht="20.100000000000001" hidden="1" customHeight="1" x14ac:dyDescent="0.25">
      <c r="A31" s="4">
        <v>26</v>
      </c>
      <c r="B31" s="23" t="s">
        <v>189</v>
      </c>
      <c r="C31" s="24" t="s">
        <v>80</v>
      </c>
      <c r="D31" s="2" t="s">
        <v>25</v>
      </c>
      <c r="E31" s="7">
        <v>33510</v>
      </c>
      <c r="F31" s="2" t="s">
        <v>81</v>
      </c>
      <c r="G31" s="8" t="s">
        <v>132</v>
      </c>
      <c r="H31" s="2"/>
      <c r="I31" s="13">
        <v>5200000</v>
      </c>
    </row>
    <row r="32" spans="1:9" ht="20.100000000000001" hidden="1" customHeight="1" x14ac:dyDescent="0.25">
      <c r="A32" s="4">
        <v>27</v>
      </c>
      <c r="B32" s="23" t="s">
        <v>190</v>
      </c>
      <c r="C32" s="24" t="s">
        <v>82</v>
      </c>
      <c r="D32" s="2" t="s">
        <v>26</v>
      </c>
      <c r="E32" s="7">
        <v>33615</v>
      </c>
      <c r="F32" s="2" t="s">
        <v>27</v>
      </c>
      <c r="G32" s="8" t="s">
        <v>133</v>
      </c>
      <c r="H32" s="2"/>
      <c r="I32" s="13">
        <v>5200000</v>
      </c>
    </row>
    <row r="33" spans="1:9" ht="20.100000000000001" hidden="1" customHeight="1" x14ac:dyDescent="0.25">
      <c r="A33" s="4">
        <v>28</v>
      </c>
      <c r="B33" s="23" t="s">
        <v>191</v>
      </c>
      <c r="C33" s="24" t="s">
        <v>83</v>
      </c>
      <c r="D33" s="2" t="s">
        <v>26</v>
      </c>
      <c r="E33" s="7">
        <v>33454</v>
      </c>
      <c r="F33" s="2" t="s">
        <v>27</v>
      </c>
      <c r="G33" s="8" t="s">
        <v>142</v>
      </c>
      <c r="H33" s="2"/>
      <c r="I33" s="13">
        <v>5200000</v>
      </c>
    </row>
    <row r="34" spans="1:9" ht="20.100000000000001" hidden="1" customHeight="1" x14ac:dyDescent="0.25">
      <c r="A34" s="4">
        <v>29</v>
      </c>
      <c r="B34" s="23" t="s">
        <v>192</v>
      </c>
      <c r="C34" s="24" t="s">
        <v>84</v>
      </c>
      <c r="D34" s="2" t="s">
        <v>26</v>
      </c>
      <c r="E34" s="7">
        <v>32618</v>
      </c>
      <c r="F34" s="2" t="s">
        <v>124</v>
      </c>
      <c r="G34" s="8" t="s">
        <v>135</v>
      </c>
      <c r="H34" s="2"/>
      <c r="I34" s="13">
        <v>5200000</v>
      </c>
    </row>
    <row r="35" spans="1:9" ht="20.100000000000001" hidden="1" customHeight="1" x14ac:dyDescent="0.25">
      <c r="A35" s="4">
        <v>30</v>
      </c>
      <c r="B35" s="23" t="s">
        <v>193</v>
      </c>
      <c r="C35" s="24" t="s">
        <v>85</v>
      </c>
      <c r="D35" s="2" t="s">
        <v>25</v>
      </c>
      <c r="E35" s="7">
        <v>33684</v>
      </c>
      <c r="F35" s="2" t="s">
        <v>64</v>
      </c>
      <c r="G35" s="8" t="s">
        <v>131</v>
      </c>
      <c r="H35" s="2"/>
      <c r="I35" s="13">
        <v>5200000</v>
      </c>
    </row>
    <row r="36" spans="1:9" ht="20.100000000000001" hidden="1" customHeight="1" x14ac:dyDescent="0.25">
      <c r="A36" s="4">
        <v>31</v>
      </c>
      <c r="B36" s="23" t="s">
        <v>194</v>
      </c>
      <c r="C36" s="24" t="s">
        <v>86</v>
      </c>
      <c r="D36" s="2" t="s">
        <v>25</v>
      </c>
      <c r="E36" s="7">
        <v>31448</v>
      </c>
      <c r="F36" s="2" t="s">
        <v>53</v>
      </c>
      <c r="G36" s="8" t="s">
        <v>143</v>
      </c>
      <c r="H36" s="2"/>
      <c r="I36" s="13">
        <v>5200000</v>
      </c>
    </row>
    <row r="37" spans="1:9" ht="20.100000000000001" hidden="1" customHeight="1" x14ac:dyDescent="0.25">
      <c r="A37" s="4">
        <v>32</v>
      </c>
      <c r="B37" s="23" t="s">
        <v>195</v>
      </c>
      <c r="C37" s="24" t="s">
        <v>87</v>
      </c>
      <c r="D37" s="2" t="s">
        <v>26</v>
      </c>
      <c r="E37" s="7">
        <v>33292</v>
      </c>
      <c r="F37" s="2" t="s">
        <v>27</v>
      </c>
      <c r="G37" s="8" t="s">
        <v>144</v>
      </c>
      <c r="H37" s="2"/>
      <c r="I37" s="13">
        <v>5200000</v>
      </c>
    </row>
    <row r="38" spans="1:9" ht="20.100000000000001" hidden="1" customHeight="1" x14ac:dyDescent="0.25">
      <c r="A38" s="4">
        <v>33</v>
      </c>
      <c r="B38" s="23" t="s">
        <v>196</v>
      </c>
      <c r="C38" s="24" t="s">
        <v>88</v>
      </c>
      <c r="D38" s="2" t="s">
        <v>26</v>
      </c>
      <c r="E38" s="7">
        <v>33667</v>
      </c>
      <c r="F38" s="2" t="s">
        <v>89</v>
      </c>
      <c r="G38" s="8" t="s">
        <v>145</v>
      </c>
      <c r="H38" s="2"/>
      <c r="I38" s="13">
        <v>5200000</v>
      </c>
    </row>
    <row r="39" spans="1:9" ht="20.100000000000001" hidden="1" customHeight="1" x14ac:dyDescent="0.25">
      <c r="A39" s="4">
        <v>34</v>
      </c>
      <c r="B39" s="23" t="s">
        <v>197</v>
      </c>
      <c r="C39" s="24" t="s">
        <v>90</v>
      </c>
      <c r="D39" s="2" t="s">
        <v>26</v>
      </c>
      <c r="E39" s="7">
        <v>33936</v>
      </c>
      <c r="F39" s="2" t="s">
        <v>57</v>
      </c>
      <c r="G39" s="8" t="s">
        <v>146</v>
      </c>
      <c r="H39" s="2"/>
      <c r="I39" s="13">
        <v>5200000</v>
      </c>
    </row>
    <row r="40" spans="1:9" ht="20.100000000000001" hidden="1" customHeight="1" x14ac:dyDescent="0.25">
      <c r="A40" s="4">
        <v>35</v>
      </c>
      <c r="B40" s="23" t="s">
        <v>198</v>
      </c>
      <c r="C40" s="24" t="s">
        <v>91</v>
      </c>
      <c r="D40" s="2" t="s">
        <v>25</v>
      </c>
      <c r="E40" s="7">
        <v>32326</v>
      </c>
      <c r="F40" s="2" t="s">
        <v>92</v>
      </c>
      <c r="G40" s="8" t="s">
        <v>132</v>
      </c>
      <c r="H40" s="2"/>
      <c r="I40" s="13">
        <v>5200000</v>
      </c>
    </row>
    <row r="41" spans="1:9" ht="20.100000000000001" hidden="1" customHeight="1" x14ac:dyDescent="0.25">
      <c r="A41" s="4">
        <v>36</v>
      </c>
      <c r="B41" s="23" t="s">
        <v>199</v>
      </c>
      <c r="C41" s="20" t="s">
        <v>93</v>
      </c>
      <c r="D41" s="2" t="s">
        <v>25</v>
      </c>
      <c r="E41" s="7">
        <v>33769</v>
      </c>
      <c r="F41" s="2" t="s">
        <v>27</v>
      </c>
      <c r="G41" s="8" t="s">
        <v>133</v>
      </c>
      <c r="H41" s="2"/>
      <c r="I41" s="13">
        <v>5200000</v>
      </c>
    </row>
    <row r="42" spans="1:9" ht="20.100000000000001" hidden="1" customHeight="1" x14ac:dyDescent="0.25">
      <c r="A42" s="4">
        <v>37</v>
      </c>
      <c r="B42" s="23" t="s">
        <v>200</v>
      </c>
      <c r="C42" s="20" t="s">
        <v>94</v>
      </c>
      <c r="D42" s="2" t="s">
        <v>25</v>
      </c>
      <c r="E42" s="7">
        <v>33376</v>
      </c>
      <c r="F42" s="2" t="s">
        <v>27</v>
      </c>
      <c r="G42" s="8" t="s">
        <v>147</v>
      </c>
      <c r="H42" s="2"/>
      <c r="I42" s="13">
        <v>5200000</v>
      </c>
    </row>
    <row r="43" spans="1:9" ht="20.100000000000001" hidden="1" customHeight="1" x14ac:dyDescent="0.25">
      <c r="A43" s="4">
        <v>38</v>
      </c>
      <c r="B43" s="23" t="s">
        <v>201</v>
      </c>
      <c r="C43" s="20" t="s">
        <v>95</v>
      </c>
      <c r="D43" s="2" t="s">
        <v>26</v>
      </c>
      <c r="E43" s="7">
        <v>33066</v>
      </c>
      <c r="F43" s="2" t="s">
        <v>96</v>
      </c>
      <c r="G43" s="8" t="s">
        <v>135</v>
      </c>
      <c r="H43" s="2"/>
      <c r="I43" s="13">
        <v>5200000</v>
      </c>
    </row>
    <row r="44" spans="1:9" ht="20.100000000000001" hidden="1" customHeight="1" x14ac:dyDescent="0.25">
      <c r="A44" s="4">
        <v>39</v>
      </c>
      <c r="B44" s="23" t="s">
        <v>202</v>
      </c>
      <c r="C44" s="20" t="s">
        <v>97</v>
      </c>
      <c r="D44" s="2" t="s">
        <v>25</v>
      </c>
      <c r="E44" s="7">
        <v>29234</v>
      </c>
      <c r="F44" s="2" t="s">
        <v>98</v>
      </c>
      <c r="G44" s="8" t="s">
        <v>136</v>
      </c>
      <c r="H44" s="2"/>
      <c r="I44" s="13">
        <v>5200000</v>
      </c>
    </row>
    <row r="45" spans="1:9" ht="20.100000000000001" hidden="1" customHeight="1" x14ac:dyDescent="0.25">
      <c r="A45" s="4">
        <v>40</v>
      </c>
      <c r="B45" s="23" t="s">
        <v>203</v>
      </c>
      <c r="C45" s="20" t="s">
        <v>99</v>
      </c>
      <c r="D45" s="2" t="s">
        <v>26</v>
      </c>
      <c r="E45" s="7">
        <v>33615</v>
      </c>
      <c r="F45" s="2" t="s">
        <v>27</v>
      </c>
      <c r="G45" s="8" t="s">
        <v>137</v>
      </c>
      <c r="H45" s="2"/>
      <c r="I45" s="13">
        <v>5200000</v>
      </c>
    </row>
    <row r="46" spans="1:9" ht="20.100000000000001" hidden="1" customHeight="1" x14ac:dyDescent="0.25">
      <c r="A46" s="4">
        <v>41</v>
      </c>
      <c r="B46" s="23" t="s">
        <v>204</v>
      </c>
      <c r="C46" s="20" t="s">
        <v>100</v>
      </c>
      <c r="D46" s="2" t="s">
        <v>26</v>
      </c>
      <c r="E46" s="7">
        <v>32468</v>
      </c>
      <c r="F46" s="2" t="s">
        <v>98</v>
      </c>
      <c r="G46" s="8" t="s">
        <v>148</v>
      </c>
      <c r="H46" s="2"/>
      <c r="I46" s="13">
        <v>5200000</v>
      </c>
    </row>
    <row r="47" spans="1:9" ht="20.100000000000001" hidden="1" customHeight="1" x14ac:dyDescent="0.25">
      <c r="A47" s="4">
        <v>42</v>
      </c>
      <c r="B47" s="23" t="s">
        <v>205</v>
      </c>
      <c r="C47" s="20" t="s">
        <v>101</v>
      </c>
      <c r="D47" s="2" t="s">
        <v>25</v>
      </c>
      <c r="E47" s="7">
        <v>33490</v>
      </c>
      <c r="F47" s="2" t="s">
        <v>27</v>
      </c>
      <c r="G47" s="8" t="s">
        <v>149</v>
      </c>
      <c r="H47" s="2"/>
      <c r="I47" s="13">
        <v>5200000</v>
      </c>
    </row>
    <row r="48" spans="1:9" ht="20.100000000000001" hidden="1" customHeight="1" x14ac:dyDescent="0.25">
      <c r="A48" s="4">
        <v>43</v>
      </c>
      <c r="B48" s="23" t="s">
        <v>206</v>
      </c>
      <c r="C48" s="20" t="s">
        <v>102</v>
      </c>
      <c r="D48" s="2" t="s">
        <v>26</v>
      </c>
      <c r="E48" s="7">
        <v>32143</v>
      </c>
      <c r="F48" s="2" t="s">
        <v>27</v>
      </c>
      <c r="G48" s="8" t="s">
        <v>130</v>
      </c>
      <c r="H48" s="2"/>
      <c r="I48" s="13">
        <v>5200000</v>
      </c>
    </row>
    <row r="49" spans="1:9" ht="20.100000000000001" hidden="1" customHeight="1" x14ac:dyDescent="0.25">
      <c r="A49" s="4">
        <v>44</v>
      </c>
      <c r="B49" s="23" t="s">
        <v>207</v>
      </c>
      <c r="C49" s="20" t="s">
        <v>103</v>
      </c>
      <c r="D49" s="2" t="s">
        <v>25</v>
      </c>
      <c r="E49" s="7">
        <v>32255</v>
      </c>
      <c r="F49" s="2" t="s">
        <v>104</v>
      </c>
      <c r="G49" s="8" t="s">
        <v>150</v>
      </c>
      <c r="H49" s="2"/>
      <c r="I49" s="13">
        <v>5200000</v>
      </c>
    </row>
    <row r="50" spans="1:9" ht="20.100000000000001" hidden="1" customHeight="1" x14ac:dyDescent="0.25">
      <c r="A50" s="4">
        <v>45</v>
      </c>
      <c r="B50" s="23" t="s">
        <v>208</v>
      </c>
      <c r="C50" s="20" t="s">
        <v>105</v>
      </c>
      <c r="D50" s="2" t="s">
        <v>25</v>
      </c>
      <c r="E50" s="7">
        <v>32376</v>
      </c>
      <c r="F50" s="2" t="s">
        <v>27</v>
      </c>
      <c r="G50" s="8" t="s">
        <v>151</v>
      </c>
      <c r="H50" s="2"/>
      <c r="I50" s="13">
        <v>5200000</v>
      </c>
    </row>
    <row r="51" spans="1:9" ht="20.100000000000001" hidden="1" customHeight="1" x14ac:dyDescent="0.25">
      <c r="A51" s="4">
        <v>46</v>
      </c>
      <c r="B51" s="23" t="s">
        <v>209</v>
      </c>
      <c r="C51" s="20" t="s">
        <v>106</v>
      </c>
      <c r="D51" s="2" t="s">
        <v>26</v>
      </c>
      <c r="E51" s="7">
        <v>33356</v>
      </c>
      <c r="F51" s="2" t="s">
        <v>107</v>
      </c>
      <c r="G51" s="8" t="s">
        <v>152</v>
      </c>
      <c r="H51" s="2"/>
      <c r="I51" s="13">
        <v>5200000</v>
      </c>
    </row>
    <row r="52" spans="1:9" ht="20.100000000000001" hidden="1" customHeight="1" x14ac:dyDescent="0.25">
      <c r="A52" s="4">
        <v>47</v>
      </c>
      <c r="B52" s="23" t="s">
        <v>210</v>
      </c>
      <c r="C52" s="20" t="s">
        <v>108</v>
      </c>
      <c r="D52" s="2" t="s">
        <v>25</v>
      </c>
      <c r="E52" s="7">
        <v>33185</v>
      </c>
      <c r="F52" s="2" t="s">
        <v>27</v>
      </c>
      <c r="G52" s="8" t="s">
        <v>153</v>
      </c>
      <c r="H52" s="2"/>
      <c r="I52" s="13">
        <v>5200000</v>
      </c>
    </row>
    <row r="53" spans="1:9" ht="20.100000000000001" hidden="1" customHeight="1" x14ac:dyDescent="0.25">
      <c r="A53" s="4">
        <v>48</v>
      </c>
      <c r="B53" s="23" t="s">
        <v>211</v>
      </c>
      <c r="C53" s="20" t="s">
        <v>109</v>
      </c>
      <c r="D53" s="2" t="s">
        <v>26</v>
      </c>
      <c r="E53" s="7">
        <v>33460</v>
      </c>
      <c r="F53" s="2" t="s">
        <v>110</v>
      </c>
      <c r="G53" s="8" t="s">
        <v>146</v>
      </c>
      <c r="H53" s="2"/>
      <c r="I53" s="13">
        <v>5200000</v>
      </c>
    </row>
    <row r="54" spans="1:9" ht="20.100000000000001" hidden="1" customHeight="1" x14ac:dyDescent="0.25">
      <c r="A54" s="4">
        <v>49</v>
      </c>
      <c r="B54" s="23" t="s">
        <v>212</v>
      </c>
      <c r="C54" s="20" t="s">
        <v>111</v>
      </c>
      <c r="D54" s="2" t="s">
        <v>26</v>
      </c>
      <c r="E54" s="7">
        <v>32119</v>
      </c>
      <c r="F54" s="2" t="s">
        <v>112</v>
      </c>
      <c r="G54" s="8" t="s">
        <v>140</v>
      </c>
      <c r="H54" s="2"/>
      <c r="I54" s="13">
        <v>5200000</v>
      </c>
    </row>
    <row r="55" spans="1:9" ht="20.100000000000001" hidden="1" customHeight="1" x14ac:dyDescent="0.25">
      <c r="A55" s="4">
        <v>50</v>
      </c>
      <c r="B55" s="23" t="s">
        <v>213</v>
      </c>
      <c r="C55" s="20" t="s">
        <v>113</v>
      </c>
      <c r="D55" s="2" t="s">
        <v>25</v>
      </c>
      <c r="E55" s="7">
        <v>33244</v>
      </c>
      <c r="F55" s="2" t="s">
        <v>114</v>
      </c>
      <c r="G55" s="8" t="s">
        <v>133</v>
      </c>
      <c r="H55" s="2"/>
      <c r="I55" s="13">
        <v>5200000</v>
      </c>
    </row>
    <row r="56" spans="1:9" ht="20.100000000000001" hidden="1" customHeight="1" x14ac:dyDescent="0.25">
      <c r="A56" s="4">
        <v>51</v>
      </c>
      <c r="B56" s="23" t="s">
        <v>214</v>
      </c>
      <c r="C56" s="20" t="s">
        <v>115</v>
      </c>
      <c r="D56" s="2" t="s">
        <v>25</v>
      </c>
      <c r="E56" s="7">
        <v>33871</v>
      </c>
      <c r="F56" s="2" t="s">
        <v>27</v>
      </c>
      <c r="G56" s="8" t="s">
        <v>142</v>
      </c>
      <c r="H56" s="2"/>
      <c r="I56" s="13">
        <v>5200000</v>
      </c>
    </row>
    <row r="57" spans="1:9" ht="20.100000000000001" hidden="1" customHeight="1" x14ac:dyDescent="0.25">
      <c r="A57" s="4">
        <v>52</v>
      </c>
      <c r="B57" s="23" t="s">
        <v>215</v>
      </c>
      <c r="C57" s="20" t="s">
        <v>116</v>
      </c>
      <c r="D57" s="2" t="s">
        <v>25</v>
      </c>
      <c r="E57" s="7">
        <v>33475</v>
      </c>
      <c r="F57" s="2" t="s">
        <v>73</v>
      </c>
      <c r="G57" s="8" t="s">
        <v>135</v>
      </c>
      <c r="H57" s="2"/>
      <c r="I57" s="13">
        <v>5200000</v>
      </c>
    </row>
    <row r="58" spans="1:9" ht="20.100000000000001" hidden="1" customHeight="1" x14ac:dyDescent="0.25">
      <c r="A58" s="4">
        <v>53</v>
      </c>
      <c r="B58" s="23" t="s">
        <v>216</v>
      </c>
      <c r="C58" s="20" t="s">
        <v>117</v>
      </c>
      <c r="D58" s="2" t="s">
        <v>25</v>
      </c>
      <c r="E58" s="7">
        <v>31461</v>
      </c>
      <c r="F58" s="2" t="s">
        <v>27</v>
      </c>
      <c r="G58" s="8" t="s">
        <v>154</v>
      </c>
      <c r="H58" s="2"/>
      <c r="I58" s="13">
        <v>5200000</v>
      </c>
    </row>
    <row r="59" spans="1:9" ht="20.100000000000001" hidden="1" customHeight="1" x14ac:dyDescent="0.25">
      <c r="A59" s="4">
        <v>54</v>
      </c>
      <c r="B59" s="23" t="s">
        <v>217</v>
      </c>
      <c r="C59" s="20" t="s">
        <v>118</v>
      </c>
      <c r="D59" s="2" t="s">
        <v>25</v>
      </c>
      <c r="E59" s="7">
        <v>33252</v>
      </c>
      <c r="F59" s="2" t="s">
        <v>27</v>
      </c>
      <c r="G59" s="8" t="s">
        <v>130</v>
      </c>
      <c r="H59" s="2"/>
      <c r="I59" s="13">
        <v>5200000</v>
      </c>
    </row>
    <row r="60" spans="1:9" ht="20.100000000000001" hidden="1" customHeight="1" x14ac:dyDescent="0.25">
      <c r="A60" s="4">
        <v>55</v>
      </c>
      <c r="B60" s="23" t="s">
        <v>218</v>
      </c>
      <c r="C60" s="20" t="s">
        <v>119</v>
      </c>
      <c r="D60" s="2" t="s">
        <v>26</v>
      </c>
      <c r="E60" s="7">
        <v>32376</v>
      </c>
      <c r="F60" s="2" t="s">
        <v>120</v>
      </c>
      <c r="G60" s="8" t="s">
        <v>155</v>
      </c>
      <c r="H60" s="2"/>
      <c r="I60" s="13">
        <v>5200000</v>
      </c>
    </row>
    <row r="61" spans="1:9" ht="20.100000000000001" hidden="1" customHeight="1" x14ac:dyDescent="0.25">
      <c r="A61" s="4">
        <v>56</v>
      </c>
      <c r="B61" s="23" t="s">
        <v>219</v>
      </c>
      <c r="C61" s="20" t="s">
        <v>121</v>
      </c>
      <c r="D61" s="2" t="s">
        <v>26</v>
      </c>
      <c r="E61" s="7">
        <v>30404</v>
      </c>
      <c r="F61" s="2" t="s">
        <v>120</v>
      </c>
      <c r="G61" s="8" t="s">
        <v>151</v>
      </c>
      <c r="H61" s="2"/>
      <c r="I61" s="13">
        <v>5200000</v>
      </c>
    </row>
    <row r="62" spans="1:9" ht="20.100000000000001" hidden="1" customHeight="1" x14ac:dyDescent="0.25">
      <c r="A62" s="4">
        <v>57</v>
      </c>
      <c r="B62" s="23" t="s">
        <v>220</v>
      </c>
      <c r="C62" s="20" t="s">
        <v>122</v>
      </c>
      <c r="D62" s="2" t="s">
        <v>26</v>
      </c>
      <c r="E62" s="7">
        <v>33888</v>
      </c>
      <c r="F62" s="2" t="s">
        <v>27</v>
      </c>
      <c r="G62" s="8" t="s">
        <v>152</v>
      </c>
      <c r="H62" s="2"/>
      <c r="I62" s="13">
        <v>5200000</v>
      </c>
    </row>
  </sheetData>
  <autoFilter ref="A5:I62">
    <filterColumn colId="2">
      <filters>
        <filter val="Lê Ánh Thảo"/>
        <filter val="Lê Chí Thọ"/>
        <filter val="Lê Quang Minh"/>
        <filter val="Lê Thị Quỳnh Trang"/>
        <filter val="Nguyễn Thị Hồng Lê"/>
      </filters>
    </filterColumn>
    <filterColumn colId="6">
      <filters>
        <filter val="Quang Trung - Hải Châu - Đà Nẵng"/>
      </filters>
    </filterColumn>
  </autoFilter>
  <conditionalFormatting sqref="C13:C47">
    <cfRule type="duplicateValues" dxfId="7" priority="4"/>
  </conditionalFormatting>
  <conditionalFormatting sqref="C48:C62">
    <cfRule type="duplicateValues" dxfId="6" priority="3"/>
  </conditionalFormatting>
  <conditionalFormatting sqref="C12">
    <cfRule type="duplicateValues" dxfId="5" priority="2"/>
  </conditionalFormatting>
  <conditionalFormatting sqref="B12:B62">
    <cfRule type="duplicateValues" dxfId="4" priority="1"/>
  </conditionalFormatting>
  <printOptions horizontalCentered="1"/>
  <pageMargins left="0.45" right="0.45" top="0.5" bottom="0.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abSelected="1" workbookViewId="0">
      <pane ySplit="5" topLeftCell="A6" activePane="bottomLeft" state="frozen"/>
      <selection pane="bottomLeft" activeCell="S10" sqref="S10"/>
    </sheetView>
  </sheetViews>
  <sheetFormatPr defaultRowHeight="15" x14ac:dyDescent="0.25"/>
  <cols>
    <col min="1" max="1" width="5.85546875" style="3" customWidth="1"/>
    <col min="2" max="2" width="9.140625" style="1"/>
    <col min="3" max="3" width="18.7109375" style="1" customWidth="1"/>
    <col min="4" max="4" width="12.140625" style="1" customWidth="1"/>
    <col min="5" max="5" width="10" style="1" bestFit="1" customWidth="1"/>
    <col min="6" max="11" width="9.140625" style="1"/>
    <col min="12" max="12" width="10.7109375" style="1" customWidth="1"/>
    <col min="13" max="13" width="11.7109375" style="1" customWidth="1"/>
    <col min="14" max="14" width="15.140625" style="1" customWidth="1"/>
    <col min="15" max="15" width="16.85546875" style="1" customWidth="1"/>
    <col min="16" max="16384" width="9.140625" style="1"/>
  </cols>
  <sheetData>
    <row r="1" spans="1:15" x14ac:dyDescent="0.25">
      <c r="A1" s="5" t="s">
        <v>0</v>
      </c>
    </row>
    <row r="2" spans="1:15" x14ac:dyDescent="0.25">
      <c r="A2" s="5" t="s">
        <v>1</v>
      </c>
      <c r="G2" s="6" t="s">
        <v>34</v>
      </c>
      <c r="K2" s="6" t="s">
        <v>2</v>
      </c>
    </row>
    <row r="4" spans="1:15" s="6" customFormat="1" ht="21.95" customHeight="1" x14ac:dyDescent="0.2">
      <c r="A4" s="9" t="s">
        <v>4</v>
      </c>
      <c r="B4" s="9" t="s">
        <v>18</v>
      </c>
      <c r="C4" s="9" t="s">
        <v>5</v>
      </c>
      <c r="D4" s="9" t="s">
        <v>160</v>
      </c>
      <c r="E4" s="10" t="s">
        <v>35</v>
      </c>
      <c r="F4" s="10" t="s">
        <v>36</v>
      </c>
      <c r="G4" s="10" t="s">
        <v>37</v>
      </c>
      <c r="H4" s="10" t="s">
        <v>38</v>
      </c>
      <c r="I4" s="10" t="s">
        <v>39</v>
      </c>
      <c r="J4" s="9" t="s">
        <v>40</v>
      </c>
      <c r="K4" s="9" t="s">
        <v>41</v>
      </c>
      <c r="L4" s="9" t="s">
        <v>42</v>
      </c>
      <c r="M4" s="9" t="s">
        <v>43</v>
      </c>
      <c r="N4" s="9" t="s">
        <v>44</v>
      </c>
      <c r="O4" s="18" t="s">
        <v>171</v>
      </c>
    </row>
    <row r="5" spans="1:15" s="6" customFormat="1" ht="12.75" customHeight="1" x14ac:dyDescent="0.2">
      <c r="A5" s="9"/>
      <c r="B5" s="9"/>
      <c r="C5" s="9"/>
      <c r="D5" s="9"/>
      <c r="E5" s="10"/>
      <c r="F5" s="10"/>
      <c r="G5" s="10"/>
      <c r="H5" s="10"/>
      <c r="I5" s="10"/>
      <c r="J5" s="9"/>
      <c r="K5" s="9"/>
      <c r="L5" s="9"/>
      <c r="M5" s="9"/>
      <c r="N5" s="9"/>
      <c r="O5" s="18"/>
    </row>
    <row r="6" spans="1:15" ht="20.100000000000001" customHeight="1" x14ac:dyDescent="0.25">
      <c r="A6" s="4">
        <v>1</v>
      </c>
      <c r="B6" s="4" t="s">
        <v>12</v>
      </c>
      <c r="C6" s="2" t="s">
        <v>19</v>
      </c>
      <c r="D6" s="2" t="s">
        <v>81</v>
      </c>
      <c r="E6" s="2">
        <v>8.5</v>
      </c>
      <c r="F6" s="2">
        <v>6</v>
      </c>
      <c r="G6" s="2">
        <v>9</v>
      </c>
      <c r="H6" s="2">
        <v>9</v>
      </c>
      <c r="I6" s="2">
        <v>8</v>
      </c>
      <c r="J6" s="13">
        <f>AVERAGE(E6:I6)</f>
        <v>8.1</v>
      </c>
      <c r="K6" s="4" t="str">
        <f>IF(J6&lt;5,"yếu",IF(J6&lt;7,"TB",IF(J6&lt;8,"KHÁ","GIỎI")))</f>
        <v>GIỎI</v>
      </c>
      <c r="L6" s="4">
        <f>RANK(J6,$J$6:$J$62)</f>
        <v>4</v>
      </c>
      <c r="M6" s="4" t="s">
        <v>45</v>
      </c>
      <c r="N6" s="2" t="str">
        <f>IF(AND(J6&gt;8,M6="Tốt"),"Học Bổng","")</f>
        <v>Học Bổng</v>
      </c>
      <c r="O6" s="2" t="str">
        <f>VLOOKUP(LEFT(B6,2),'Bảng phụ'!$A$2:$B$7,2,0)</f>
        <v>Hà  Nội</v>
      </c>
    </row>
    <row r="7" spans="1:15" ht="20.100000000000001" customHeight="1" x14ac:dyDescent="0.25">
      <c r="A7" s="4">
        <v>2</v>
      </c>
      <c r="B7" s="4" t="s">
        <v>13</v>
      </c>
      <c r="C7" s="2" t="s">
        <v>20</v>
      </c>
      <c r="D7" s="2" t="s">
        <v>81</v>
      </c>
      <c r="E7" s="2">
        <v>7</v>
      </c>
      <c r="F7" s="2">
        <v>8</v>
      </c>
      <c r="G7" s="2">
        <v>8</v>
      </c>
      <c r="H7" s="2">
        <v>8</v>
      </c>
      <c r="I7" s="2">
        <v>8</v>
      </c>
      <c r="J7" s="13">
        <f t="shared" ref="J7:J62" si="0">AVERAGE(E7:I7)</f>
        <v>7.8</v>
      </c>
      <c r="K7" s="4" t="str">
        <f t="shared" ref="K7:K62" si="1">IF(J7&lt;5,"yếu",IF(J7&lt;7,"TB",IF(J7&lt;8,"KHÁ","GIỎI")))</f>
        <v>KHÁ</v>
      </c>
      <c r="L7" s="4">
        <f t="shared" ref="L7:L62" si="2">RANK(J7,$J$6:$J$62)</f>
        <v>7</v>
      </c>
      <c r="M7" s="4" t="s">
        <v>45</v>
      </c>
      <c r="N7" s="2" t="str">
        <f t="shared" ref="N7:N62" si="3">IF(AND(J7&gt;8,M7="Tốt"),"Học Bổng","")</f>
        <v/>
      </c>
      <c r="O7" s="2" t="str">
        <f>VLOOKUP(LEFT(B7,2),'Bảng phụ'!$A$2:$B$7,2,0)</f>
        <v>Hà  Nội</v>
      </c>
    </row>
    <row r="8" spans="1:15" ht="20.100000000000001" customHeight="1" x14ac:dyDescent="0.25">
      <c r="A8" s="4">
        <v>3</v>
      </c>
      <c r="B8" s="4" t="s">
        <v>14</v>
      </c>
      <c r="C8" s="2" t="s">
        <v>21</v>
      </c>
      <c r="D8" s="2" t="s">
        <v>69</v>
      </c>
      <c r="E8" s="2">
        <v>8.4</v>
      </c>
      <c r="F8" s="2">
        <v>8</v>
      </c>
      <c r="G8" s="2">
        <v>8</v>
      </c>
      <c r="H8" s="2">
        <v>8</v>
      </c>
      <c r="I8" s="2">
        <v>8</v>
      </c>
      <c r="J8" s="13">
        <f t="shared" si="0"/>
        <v>8.08</v>
      </c>
      <c r="K8" s="4" t="str">
        <f t="shared" si="1"/>
        <v>GIỎI</v>
      </c>
      <c r="L8" s="4">
        <f t="shared" si="2"/>
        <v>5</v>
      </c>
      <c r="M8" s="4" t="s">
        <v>45</v>
      </c>
      <c r="N8" s="2" t="str">
        <f t="shared" si="3"/>
        <v>Học Bổng</v>
      </c>
      <c r="O8" s="2" t="str">
        <f>VLOOKUP(LEFT(B8,2),'Bảng phụ'!$A$2:$B$7,2,0)</f>
        <v>Hà  Nội</v>
      </c>
    </row>
    <row r="9" spans="1:15" ht="20.100000000000001" customHeight="1" x14ac:dyDescent="0.25">
      <c r="A9" s="4">
        <v>4</v>
      </c>
      <c r="B9" s="4" t="s">
        <v>15</v>
      </c>
      <c r="C9" s="2" t="s">
        <v>22</v>
      </c>
      <c r="D9" s="2" t="s">
        <v>158</v>
      </c>
      <c r="E9" s="2">
        <v>7</v>
      </c>
      <c r="F9" s="2">
        <v>5.5</v>
      </c>
      <c r="G9" s="2">
        <v>7</v>
      </c>
      <c r="H9" s="2">
        <v>7</v>
      </c>
      <c r="I9" s="2">
        <v>8</v>
      </c>
      <c r="J9" s="13">
        <f t="shared" si="0"/>
        <v>6.9</v>
      </c>
      <c r="K9" s="4" t="str">
        <f t="shared" si="1"/>
        <v>TB</v>
      </c>
      <c r="L9" s="4">
        <f t="shared" si="2"/>
        <v>33</v>
      </c>
      <c r="M9" s="4" t="s">
        <v>45</v>
      </c>
      <c r="N9" s="2" t="str">
        <f t="shared" si="3"/>
        <v/>
      </c>
      <c r="O9" s="2" t="str">
        <f>VLOOKUP(LEFT(B9,2),'Bảng phụ'!$A$2:$B$7,2,0)</f>
        <v>Hà  Nội</v>
      </c>
    </row>
    <row r="10" spans="1:15" ht="20.100000000000001" customHeight="1" x14ac:dyDescent="0.25">
      <c r="A10" s="4">
        <v>5</v>
      </c>
      <c r="B10" s="4" t="s">
        <v>16</v>
      </c>
      <c r="C10" s="2" t="s">
        <v>23</v>
      </c>
      <c r="D10" s="2" t="s">
        <v>159</v>
      </c>
      <c r="E10" s="2">
        <v>7</v>
      </c>
      <c r="F10" s="2">
        <v>7.5</v>
      </c>
      <c r="G10" s="2">
        <v>7.5</v>
      </c>
      <c r="H10" s="2">
        <v>6</v>
      </c>
      <c r="I10" s="2">
        <v>8</v>
      </c>
      <c r="J10" s="13">
        <f t="shared" si="0"/>
        <v>7.2</v>
      </c>
      <c r="K10" s="4" t="str">
        <f t="shared" si="1"/>
        <v>KHÁ</v>
      </c>
      <c r="L10" s="4">
        <f t="shared" si="2"/>
        <v>20</v>
      </c>
      <c r="M10" s="4" t="s">
        <v>45</v>
      </c>
      <c r="N10" s="2" t="str">
        <f t="shared" si="3"/>
        <v/>
      </c>
      <c r="O10" s="2" t="str">
        <f>VLOOKUP(LEFT(B10,2),'Bảng phụ'!$A$2:$B$7,2,0)</f>
        <v>Hà  Nội</v>
      </c>
    </row>
    <row r="11" spans="1:15" ht="20.100000000000001" customHeight="1" x14ac:dyDescent="0.25">
      <c r="A11" s="4">
        <v>6</v>
      </c>
      <c r="B11" s="4" t="s">
        <v>17</v>
      </c>
      <c r="C11" s="2" t="s">
        <v>24</v>
      </c>
      <c r="D11" s="2" t="s">
        <v>123</v>
      </c>
      <c r="E11" s="2">
        <v>3.7</v>
      </c>
      <c r="F11" s="2">
        <v>8</v>
      </c>
      <c r="G11" s="2">
        <v>8</v>
      </c>
      <c r="H11" s="2">
        <v>7</v>
      </c>
      <c r="I11" s="2">
        <v>7.5</v>
      </c>
      <c r="J11" s="13">
        <f t="shared" si="0"/>
        <v>6.8400000000000007</v>
      </c>
      <c r="K11" s="4" t="str">
        <f t="shared" si="1"/>
        <v>TB</v>
      </c>
      <c r="L11" s="4">
        <f t="shared" si="2"/>
        <v>38</v>
      </c>
      <c r="M11" s="4" t="s">
        <v>45</v>
      </c>
      <c r="N11" s="2" t="str">
        <f t="shared" si="3"/>
        <v/>
      </c>
      <c r="O11" s="2" t="str">
        <f>VLOOKUP(LEFT(B11,2),'Bảng phụ'!$A$2:$B$7,2,0)</f>
        <v>Hà  Nội</v>
      </c>
    </row>
    <row r="12" spans="1:15" ht="20.100000000000001" customHeight="1" x14ac:dyDescent="0.25">
      <c r="A12" s="4">
        <v>7</v>
      </c>
      <c r="B12" s="23" t="s">
        <v>221</v>
      </c>
      <c r="C12" s="24" t="s">
        <v>52</v>
      </c>
      <c r="D12" s="2" t="s">
        <v>57</v>
      </c>
      <c r="E12" s="22">
        <v>7.5</v>
      </c>
      <c r="F12" s="17">
        <v>8.5</v>
      </c>
      <c r="G12" s="22">
        <v>9</v>
      </c>
      <c r="H12" s="2">
        <v>9</v>
      </c>
      <c r="I12" s="2">
        <v>9</v>
      </c>
      <c r="J12" s="13">
        <f t="shared" si="0"/>
        <v>8.6</v>
      </c>
      <c r="K12" s="4" t="str">
        <f t="shared" si="1"/>
        <v>GIỎI</v>
      </c>
      <c r="L12" s="4">
        <f t="shared" si="2"/>
        <v>1</v>
      </c>
      <c r="M12" s="4" t="s">
        <v>45</v>
      </c>
      <c r="N12" s="2" t="str">
        <f t="shared" si="3"/>
        <v>Học Bổng</v>
      </c>
      <c r="O12" s="2" t="str">
        <f>VLOOKUP(LEFT(B12,2),'Bảng phụ'!$A$2:$B$7,2,0)</f>
        <v>TP. Hồ Chí Minh</v>
      </c>
    </row>
    <row r="13" spans="1:15" ht="20.100000000000001" customHeight="1" x14ac:dyDescent="0.25">
      <c r="A13" s="4">
        <v>8</v>
      </c>
      <c r="B13" s="23" t="s">
        <v>222</v>
      </c>
      <c r="C13" s="24" t="s">
        <v>54</v>
      </c>
      <c r="D13" s="2" t="s">
        <v>81</v>
      </c>
      <c r="E13" s="22">
        <v>8</v>
      </c>
      <c r="F13" s="17">
        <v>8</v>
      </c>
      <c r="G13" s="22">
        <v>7</v>
      </c>
      <c r="H13" s="2">
        <v>8</v>
      </c>
      <c r="I13" s="2">
        <v>8</v>
      </c>
      <c r="J13" s="13">
        <f t="shared" si="0"/>
        <v>7.8</v>
      </c>
      <c r="K13" s="4" t="str">
        <f t="shared" si="1"/>
        <v>KHÁ</v>
      </c>
      <c r="L13" s="4">
        <f t="shared" si="2"/>
        <v>7</v>
      </c>
      <c r="M13" s="4" t="s">
        <v>45</v>
      </c>
      <c r="N13" s="2" t="str">
        <f t="shared" si="3"/>
        <v/>
      </c>
      <c r="O13" s="2" t="str">
        <f>VLOOKUP(LEFT(B13,2),'Bảng phụ'!$A$2:$B$7,2,0)</f>
        <v>TP. Hồ Chí Minh</v>
      </c>
    </row>
    <row r="14" spans="1:15" ht="20.100000000000001" customHeight="1" x14ac:dyDescent="0.25">
      <c r="A14" s="4">
        <v>9</v>
      </c>
      <c r="B14" s="23" t="s">
        <v>172</v>
      </c>
      <c r="C14" s="24" t="s">
        <v>56</v>
      </c>
      <c r="D14" s="2" t="s">
        <v>69</v>
      </c>
      <c r="E14" s="22">
        <v>6.5</v>
      </c>
      <c r="F14" s="17">
        <v>5</v>
      </c>
      <c r="G14" s="19">
        <v>6.5</v>
      </c>
      <c r="H14" s="2">
        <v>8</v>
      </c>
      <c r="I14" s="2">
        <v>8</v>
      </c>
      <c r="J14" s="13">
        <f t="shared" si="0"/>
        <v>6.8</v>
      </c>
      <c r="K14" s="4" t="str">
        <f t="shared" si="1"/>
        <v>TB</v>
      </c>
      <c r="L14" s="4">
        <f t="shared" si="2"/>
        <v>39</v>
      </c>
      <c r="M14" s="4" t="s">
        <v>45</v>
      </c>
      <c r="N14" s="2" t="str">
        <f t="shared" si="3"/>
        <v/>
      </c>
      <c r="O14" s="2" t="str">
        <f>VLOOKUP(LEFT(B14,2),'Bảng phụ'!$A$2:$B$7,2,0)</f>
        <v>Quảng Ninh</v>
      </c>
    </row>
    <row r="15" spans="1:15" ht="20.100000000000001" customHeight="1" x14ac:dyDescent="0.25">
      <c r="A15" s="4">
        <v>10</v>
      </c>
      <c r="B15" s="23" t="s">
        <v>173</v>
      </c>
      <c r="C15" s="24" t="s">
        <v>58</v>
      </c>
      <c r="D15" s="2" t="s">
        <v>158</v>
      </c>
      <c r="E15" s="22">
        <v>5.5</v>
      </c>
      <c r="F15" s="17">
        <v>7.5</v>
      </c>
      <c r="G15" s="22">
        <v>8</v>
      </c>
      <c r="H15" s="2">
        <v>7</v>
      </c>
      <c r="I15" s="2">
        <v>7</v>
      </c>
      <c r="J15" s="13">
        <f t="shared" si="0"/>
        <v>7</v>
      </c>
      <c r="K15" s="4" t="str">
        <f t="shared" si="1"/>
        <v>KHÁ</v>
      </c>
      <c r="L15" s="4">
        <f t="shared" si="2"/>
        <v>28</v>
      </c>
      <c r="M15" s="4" t="s">
        <v>45</v>
      </c>
      <c r="N15" s="2" t="str">
        <f t="shared" si="3"/>
        <v/>
      </c>
      <c r="O15" s="2" t="str">
        <f>VLOOKUP(LEFT(B15,2),'Bảng phụ'!$A$2:$B$7,2,0)</f>
        <v>Quảng Ninh</v>
      </c>
    </row>
    <row r="16" spans="1:15" ht="20.100000000000001" customHeight="1" x14ac:dyDescent="0.25">
      <c r="A16" s="4">
        <v>11</v>
      </c>
      <c r="B16" s="23" t="s">
        <v>174</v>
      </c>
      <c r="C16" s="24" t="s">
        <v>60</v>
      </c>
      <c r="D16" s="2" t="s">
        <v>159</v>
      </c>
      <c r="E16" s="22">
        <v>6</v>
      </c>
      <c r="F16" s="17">
        <v>8</v>
      </c>
      <c r="G16" s="22">
        <v>7.5</v>
      </c>
      <c r="H16" s="2">
        <v>7.5</v>
      </c>
      <c r="I16" s="2">
        <v>6</v>
      </c>
      <c r="J16" s="13">
        <f t="shared" si="0"/>
        <v>7</v>
      </c>
      <c r="K16" s="4" t="str">
        <f t="shared" si="1"/>
        <v>KHÁ</v>
      </c>
      <c r="L16" s="4">
        <f t="shared" si="2"/>
        <v>28</v>
      </c>
      <c r="M16" s="4" t="s">
        <v>45</v>
      </c>
      <c r="N16" s="2" t="str">
        <f t="shared" si="3"/>
        <v/>
      </c>
      <c r="O16" s="2" t="str">
        <f>VLOOKUP(LEFT(B16,2),'Bảng phụ'!$A$2:$B$7,2,0)</f>
        <v>Quảng Ninh</v>
      </c>
    </row>
    <row r="17" spans="1:15" ht="20.100000000000001" customHeight="1" x14ac:dyDescent="0.25">
      <c r="A17" s="4">
        <v>12</v>
      </c>
      <c r="B17" s="23" t="s">
        <v>175</v>
      </c>
      <c r="C17" s="24" t="s">
        <v>61</v>
      </c>
      <c r="D17" s="2" t="s">
        <v>123</v>
      </c>
      <c r="E17" s="22">
        <v>6.7</v>
      </c>
      <c r="F17" s="17">
        <v>9</v>
      </c>
      <c r="G17" s="22">
        <v>9</v>
      </c>
      <c r="H17" s="2">
        <v>8</v>
      </c>
      <c r="I17" s="2">
        <v>7</v>
      </c>
      <c r="J17" s="13">
        <f t="shared" si="0"/>
        <v>7.94</v>
      </c>
      <c r="K17" s="4" t="str">
        <f t="shared" si="1"/>
        <v>KHÁ</v>
      </c>
      <c r="L17" s="4">
        <f t="shared" si="2"/>
        <v>6</v>
      </c>
      <c r="M17" s="4" t="s">
        <v>45</v>
      </c>
      <c r="N17" s="2" t="str">
        <f t="shared" si="3"/>
        <v/>
      </c>
      <c r="O17" s="2" t="str">
        <f>VLOOKUP(LEFT(B17,2),'Bảng phụ'!$A$2:$B$7,2,0)</f>
        <v>Quảng Ninh</v>
      </c>
    </row>
    <row r="18" spans="1:15" ht="20.100000000000001" customHeight="1" x14ac:dyDescent="0.25">
      <c r="A18" s="4">
        <v>13</v>
      </c>
      <c r="B18" s="23" t="s">
        <v>176</v>
      </c>
      <c r="C18" s="24" t="s">
        <v>62</v>
      </c>
      <c r="D18" s="2" t="s">
        <v>57</v>
      </c>
      <c r="E18" s="22">
        <v>6</v>
      </c>
      <c r="F18" s="22">
        <v>5.5</v>
      </c>
      <c r="G18" s="22">
        <v>5</v>
      </c>
      <c r="H18" s="22">
        <v>9</v>
      </c>
      <c r="I18" s="2">
        <v>9</v>
      </c>
      <c r="J18" s="13">
        <f t="shared" si="0"/>
        <v>6.9</v>
      </c>
      <c r="K18" s="4" t="str">
        <f t="shared" si="1"/>
        <v>TB</v>
      </c>
      <c r="L18" s="4">
        <f t="shared" si="2"/>
        <v>33</v>
      </c>
      <c r="M18" s="4" t="s">
        <v>45</v>
      </c>
      <c r="N18" s="2" t="str">
        <f t="shared" si="3"/>
        <v/>
      </c>
      <c r="O18" s="2" t="str">
        <f>VLOOKUP(LEFT(B18,2),'Bảng phụ'!$A$2:$B$7,2,0)</f>
        <v>Quảng Ninh</v>
      </c>
    </row>
    <row r="19" spans="1:15" ht="20.100000000000001" customHeight="1" x14ac:dyDescent="0.25">
      <c r="A19" s="4">
        <v>14</v>
      </c>
      <c r="B19" s="23" t="s">
        <v>177</v>
      </c>
      <c r="C19" s="24" t="s">
        <v>63</v>
      </c>
      <c r="D19" s="2" t="s">
        <v>81</v>
      </c>
      <c r="E19" s="19">
        <v>6.5</v>
      </c>
      <c r="F19" s="22">
        <v>6</v>
      </c>
      <c r="G19" s="22">
        <v>5.5</v>
      </c>
      <c r="H19" s="22">
        <v>7</v>
      </c>
      <c r="I19" s="2">
        <v>8</v>
      </c>
      <c r="J19" s="13">
        <f t="shared" si="0"/>
        <v>6.6</v>
      </c>
      <c r="K19" s="4" t="str">
        <f t="shared" si="1"/>
        <v>TB</v>
      </c>
      <c r="L19" s="4">
        <f t="shared" si="2"/>
        <v>45</v>
      </c>
      <c r="M19" s="4" t="s">
        <v>45</v>
      </c>
      <c r="N19" s="2" t="str">
        <f t="shared" si="3"/>
        <v/>
      </c>
      <c r="O19" s="2" t="str">
        <f>VLOOKUP(LEFT(B19,2),'Bảng phụ'!$A$2:$B$7,2,0)</f>
        <v>Quảng Ninh</v>
      </c>
    </row>
    <row r="20" spans="1:15" ht="20.100000000000001" customHeight="1" x14ac:dyDescent="0.25">
      <c r="A20" s="4">
        <v>15</v>
      </c>
      <c r="B20" s="23" t="s">
        <v>178</v>
      </c>
      <c r="C20" s="24" t="s">
        <v>65</v>
      </c>
      <c r="D20" s="2" t="s">
        <v>69</v>
      </c>
      <c r="E20" s="22">
        <v>6.5</v>
      </c>
      <c r="F20" s="22">
        <v>9</v>
      </c>
      <c r="G20" s="22">
        <v>6</v>
      </c>
      <c r="H20" s="19">
        <v>6.5</v>
      </c>
      <c r="I20" s="2">
        <v>8</v>
      </c>
      <c r="J20" s="13">
        <f t="shared" si="0"/>
        <v>7.2</v>
      </c>
      <c r="K20" s="4" t="str">
        <f t="shared" si="1"/>
        <v>KHÁ</v>
      </c>
      <c r="L20" s="4">
        <f t="shared" si="2"/>
        <v>20</v>
      </c>
      <c r="M20" s="4" t="s">
        <v>45</v>
      </c>
      <c r="N20" s="2" t="str">
        <f t="shared" si="3"/>
        <v/>
      </c>
      <c r="O20" s="2" t="str">
        <f>VLOOKUP(LEFT(B20,2),'Bảng phụ'!$A$2:$B$7,2,0)</f>
        <v>Quảng Ninh</v>
      </c>
    </row>
    <row r="21" spans="1:15" ht="20.100000000000001" customHeight="1" x14ac:dyDescent="0.25">
      <c r="A21" s="4">
        <v>16</v>
      </c>
      <c r="B21" s="23" t="s">
        <v>179</v>
      </c>
      <c r="C21" s="24" t="s">
        <v>66</v>
      </c>
      <c r="D21" s="2" t="s">
        <v>158</v>
      </c>
      <c r="E21" s="22">
        <v>5.5</v>
      </c>
      <c r="F21" s="22">
        <v>8</v>
      </c>
      <c r="G21" s="22">
        <v>6.7</v>
      </c>
      <c r="H21" s="22">
        <v>8</v>
      </c>
      <c r="I21" s="2">
        <v>7</v>
      </c>
      <c r="J21" s="13">
        <f t="shared" si="0"/>
        <v>7.0400000000000009</v>
      </c>
      <c r="K21" s="4" t="str">
        <f t="shared" si="1"/>
        <v>KHÁ</v>
      </c>
      <c r="L21" s="4">
        <f t="shared" si="2"/>
        <v>25</v>
      </c>
      <c r="M21" s="4" t="s">
        <v>45</v>
      </c>
      <c r="N21" s="2" t="str">
        <f t="shared" si="3"/>
        <v/>
      </c>
      <c r="O21" s="2" t="str">
        <f>VLOOKUP(LEFT(B21,2),'Bảng phụ'!$A$2:$B$7,2,0)</f>
        <v>Quảng Ninh</v>
      </c>
    </row>
    <row r="22" spans="1:15" ht="20.100000000000001" customHeight="1" x14ac:dyDescent="0.25">
      <c r="A22" s="4">
        <v>17</v>
      </c>
      <c r="B22" s="23" t="s">
        <v>180</v>
      </c>
      <c r="C22" s="24" t="s">
        <v>67</v>
      </c>
      <c r="D22" s="2" t="s">
        <v>159</v>
      </c>
      <c r="E22" s="22">
        <v>6</v>
      </c>
      <c r="F22" s="19">
        <v>9</v>
      </c>
      <c r="G22" s="22">
        <v>9</v>
      </c>
      <c r="H22" s="22">
        <v>7.5</v>
      </c>
      <c r="I22" s="2">
        <v>7.5</v>
      </c>
      <c r="J22" s="13">
        <f t="shared" si="0"/>
        <v>7.8</v>
      </c>
      <c r="K22" s="4" t="str">
        <f t="shared" si="1"/>
        <v>KHÁ</v>
      </c>
      <c r="L22" s="4">
        <f t="shared" si="2"/>
        <v>7</v>
      </c>
      <c r="M22" s="4" t="s">
        <v>45</v>
      </c>
      <c r="N22" s="2" t="str">
        <f t="shared" si="3"/>
        <v/>
      </c>
      <c r="O22" s="2" t="str">
        <f>VLOOKUP(LEFT(B22,2),'Bảng phụ'!$A$2:$B$7,2,0)</f>
        <v>Quảng Ninh</v>
      </c>
    </row>
    <row r="23" spans="1:15" ht="20.100000000000001" customHeight="1" x14ac:dyDescent="0.25">
      <c r="A23" s="4">
        <v>18</v>
      </c>
      <c r="B23" s="23" t="s">
        <v>181</v>
      </c>
      <c r="C23" s="24" t="s">
        <v>68</v>
      </c>
      <c r="D23" s="2" t="s">
        <v>123</v>
      </c>
      <c r="E23" s="22">
        <v>6.7</v>
      </c>
      <c r="F23" s="22">
        <v>8</v>
      </c>
      <c r="G23" s="19">
        <v>6.5</v>
      </c>
      <c r="H23" s="22">
        <v>9</v>
      </c>
      <c r="I23" s="2">
        <v>8</v>
      </c>
      <c r="J23" s="13">
        <f t="shared" si="0"/>
        <v>7.6400000000000006</v>
      </c>
      <c r="K23" s="4" t="str">
        <f t="shared" si="1"/>
        <v>KHÁ</v>
      </c>
      <c r="L23" s="4">
        <f t="shared" si="2"/>
        <v>12</v>
      </c>
      <c r="M23" s="4" t="s">
        <v>45</v>
      </c>
      <c r="N23" s="2" t="str">
        <f t="shared" si="3"/>
        <v/>
      </c>
      <c r="O23" s="2" t="str">
        <f>VLOOKUP(LEFT(B23,2),'Bảng phụ'!$A$2:$B$7,2,0)</f>
        <v>Quảng Ninh</v>
      </c>
    </row>
    <row r="24" spans="1:15" ht="20.100000000000001" customHeight="1" x14ac:dyDescent="0.25">
      <c r="A24" s="4">
        <v>19</v>
      </c>
      <c r="B24" s="23" t="s">
        <v>182</v>
      </c>
      <c r="C24" s="24" t="s">
        <v>71</v>
      </c>
      <c r="D24" s="2" t="s">
        <v>57</v>
      </c>
      <c r="E24" s="22">
        <v>6</v>
      </c>
      <c r="F24" s="22">
        <v>7.5</v>
      </c>
      <c r="G24" s="22">
        <v>6.5</v>
      </c>
      <c r="H24" s="22">
        <v>5</v>
      </c>
      <c r="I24" s="22">
        <v>9</v>
      </c>
      <c r="J24" s="13">
        <f t="shared" si="0"/>
        <v>6.8</v>
      </c>
      <c r="K24" s="4" t="str">
        <f t="shared" si="1"/>
        <v>TB</v>
      </c>
      <c r="L24" s="4">
        <f t="shared" si="2"/>
        <v>39</v>
      </c>
      <c r="M24" s="4" t="s">
        <v>45</v>
      </c>
      <c r="N24" s="2" t="str">
        <f t="shared" si="3"/>
        <v/>
      </c>
      <c r="O24" s="2" t="str">
        <f>VLOOKUP(LEFT(B24,2),'Bảng phụ'!$A$2:$B$7,2,0)</f>
        <v>Quảng Ninh</v>
      </c>
    </row>
    <row r="25" spans="1:15" ht="20.100000000000001" customHeight="1" x14ac:dyDescent="0.25">
      <c r="A25" s="4">
        <v>20</v>
      </c>
      <c r="B25" s="23" t="s">
        <v>183</v>
      </c>
      <c r="C25" s="24" t="s">
        <v>72</v>
      </c>
      <c r="D25" s="2" t="s">
        <v>81</v>
      </c>
      <c r="E25" s="22">
        <v>6.7</v>
      </c>
      <c r="F25" s="22">
        <v>8</v>
      </c>
      <c r="G25" s="22">
        <v>7.5</v>
      </c>
      <c r="H25" s="22">
        <v>5.5</v>
      </c>
      <c r="I25" s="22">
        <v>7</v>
      </c>
      <c r="J25" s="13">
        <f t="shared" si="0"/>
        <v>6.94</v>
      </c>
      <c r="K25" s="4" t="str">
        <f t="shared" si="1"/>
        <v>TB</v>
      </c>
      <c r="L25" s="4">
        <f t="shared" si="2"/>
        <v>32</v>
      </c>
      <c r="M25" s="4" t="s">
        <v>45</v>
      </c>
      <c r="N25" s="2" t="str">
        <f t="shared" si="3"/>
        <v/>
      </c>
      <c r="O25" s="2" t="str">
        <f>VLOOKUP(LEFT(B25,2),'Bảng phụ'!$A$2:$B$7,2,0)</f>
        <v>Quảng Ninh</v>
      </c>
    </row>
    <row r="26" spans="1:15" ht="20.100000000000001" customHeight="1" x14ac:dyDescent="0.25">
      <c r="A26" s="4">
        <v>21</v>
      </c>
      <c r="B26" s="23" t="s">
        <v>184</v>
      </c>
      <c r="C26" s="24" t="s">
        <v>74</v>
      </c>
      <c r="D26" s="2" t="s">
        <v>81</v>
      </c>
      <c r="E26" s="22">
        <v>5.8</v>
      </c>
      <c r="F26" s="22">
        <v>7.5</v>
      </c>
      <c r="G26" s="22">
        <v>8</v>
      </c>
      <c r="H26" s="22">
        <v>6</v>
      </c>
      <c r="I26" s="19">
        <v>6.5</v>
      </c>
      <c r="J26" s="13">
        <f t="shared" si="0"/>
        <v>6.76</v>
      </c>
      <c r="K26" s="4" t="str">
        <f t="shared" si="1"/>
        <v>TB</v>
      </c>
      <c r="L26" s="4">
        <f t="shared" si="2"/>
        <v>41</v>
      </c>
      <c r="M26" s="4" t="s">
        <v>45</v>
      </c>
      <c r="N26" s="2" t="str">
        <f t="shared" si="3"/>
        <v/>
      </c>
      <c r="O26" s="2" t="str">
        <f>VLOOKUP(LEFT(B26,2),'Bảng phụ'!$A$2:$B$7,2,0)</f>
        <v>Quảng Ninh</v>
      </c>
    </row>
    <row r="27" spans="1:15" ht="20.100000000000001" customHeight="1" x14ac:dyDescent="0.25">
      <c r="A27" s="4">
        <v>22</v>
      </c>
      <c r="B27" s="23" t="s">
        <v>185</v>
      </c>
      <c r="C27" s="24" t="s">
        <v>75</v>
      </c>
      <c r="D27" s="2" t="s">
        <v>69</v>
      </c>
      <c r="E27" s="19">
        <v>6.5</v>
      </c>
      <c r="F27" s="22">
        <v>8</v>
      </c>
      <c r="G27" s="22">
        <v>6</v>
      </c>
      <c r="H27" s="22">
        <v>6.7</v>
      </c>
      <c r="I27" s="22">
        <v>8</v>
      </c>
      <c r="J27" s="13">
        <f t="shared" si="0"/>
        <v>7.0400000000000009</v>
      </c>
      <c r="K27" s="4" t="str">
        <f t="shared" si="1"/>
        <v>KHÁ</v>
      </c>
      <c r="L27" s="4">
        <f t="shared" si="2"/>
        <v>25</v>
      </c>
      <c r="M27" s="4" t="s">
        <v>45</v>
      </c>
      <c r="N27" s="2" t="str">
        <f t="shared" si="3"/>
        <v/>
      </c>
      <c r="O27" s="2" t="str">
        <f>VLOOKUP(LEFT(B27,2),'Bảng phụ'!$A$2:$B$7,2,0)</f>
        <v>Quảng Ninh</v>
      </c>
    </row>
    <row r="28" spans="1:15" ht="20.100000000000001" customHeight="1" x14ac:dyDescent="0.25">
      <c r="A28" s="4">
        <v>23</v>
      </c>
      <c r="B28" s="23" t="s">
        <v>186</v>
      </c>
      <c r="C28" s="24" t="s">
        <v>76</v>
      </c>
      <c r="D28" s="2" t="s">
        <v>158</v>
      </c>
      <c r="E28" s="22">
        <v>6.5</v>
      </c>
      <c r="F28" s="22">
        <v>6.5</v>
      </c>
      <c r="G28" s="22">
        <v>6.7</v>
      </c>
      <c r="H28" s="22">
        <v>9</v>
      </c>
      <c r="I28" s="22">
        <v>7.5</v>
      </c>
      <c r="J28" s="13">
        <f t="shared" si="0"/>
        <v>7.24</v>
      </c>
      <c r="K28" s="4" t="str">
        <f t="shared" si="1"/>
        <v>KHÁ</v>
      </c>
      <c r="L28" s="4">
        <f t="shared" si="2"/>
        <v>18</v>
      </c>
      <c r="M28" s="4" t="s">
        <v>45</v>
      </c>
      <c r="N28" s="2" t="str">
        <f t="shared" si="3"/>
        <v/>
      </c>
      <c r="O28" s="2" t="str">
        <f>VLOOKUP(LEFT(B28,2),'Bảng phụ'!$A$2:$B$7,2,0)</f>
        <v>Quảng Ninh</v>
      </c>
    </row>
    <row r="29" spans="1:15" ht="20.100000000000001" customHeight="1" x14ac:dyDescent="0.25">
      <c r="A29" s="4">
        <v>24</v>
      </c>
      <c r="B29" s="23" t="s">
        <v>187</v>
      </c>
      <c r="C29" s="24" t="s">
        <v>77</v>
      </c>
      <c r="D29" s="2" t="s">
        <v>159</v>
      </c>
      <c r="E29" s="22">
        <v>7.5</v>
      </c>
      <c r="F29" s="22">
        <v>2</v>
      </c>
      <c r="G29" s="22">
        <v>2</v>
      </c>
      <c r="H29" s="19">
        <v>6.5</v>
      </c>
      <c r="I29" s="22">
        <v>9</v>
      </c>
      <c r="J29" s="13">
        <f t="shared" si="0"/>
        <v>5.4</v>
      </c>
      <c r="K29" s="4" t="str">
        <f t="shared" si="1"/>
        <v>TB</v>
      </c>
      <c r="L29" s="4">
        <f t="shared" si="2"/>
        <v>54</v>
      </c>
      <c r="M29" s="4" t="s">
        <v>45</v>
      </c>
      <c r="N29" s="2" t="str">
        <f t="shared" si="3"/>
        <v/>
      </c>
      <c r="O29" s="2" t="str">
        <f>VLOOKUP(LEFT(B29,2),'Bảng phụ'!$A$2:$B$7,2,0)</f>
        <v>Quảng Ninh</v>
      </c>
    </row>
    <row r="30" spans="1:15" ht="20.100000000000001" customHeight="1" x14ac:dyDescent="0.25">
      <c r="A30" s="4">
        <v>25</v>
      </c>
      <c r="B30" s="23" t="s">
        <v>188</v>
      </c>
      <c r="C30" s="24" t="s">
        <v>79</v>
      </c>
      <c r="D30" s="2" t="s">
        <v>123</v>
      </c>
      <c r="E30" s="22">
        <v>8</v>
      </c>
      <c r="F30" s="22">
        <v>6</v>
      </c>
      <c r="G30" s="19">
        <v>6.5</v>
      </c>
      <c r="H30" s="22">
        <v>6.5</v>
      </c>
      <c r="I30" s="22">
        <v>5</v>
      </c>
      <c r="J30" s="13">
        <f t="shared" si="0"/>
        <v>6.4</v>
      </c>
      <c r="K30" s="4" t="str">
        <f t="shared" si="1"/>
        <v>TB</v>
      </c>
      <c r="L30" s="4">
        <f t="shared" si="2"/>
        <v>48</v>
      </c>
      <c r="M30" s="4" t="s">
        <v>45</v>
      </c>
      <c r="N30" s="2" t="str">
        <f t="shared" si="3"/>
        <v/>
      </c>
      <c r="O30" s="2" t="str">
        <f>VLOOKUP(LEFT(B30,2),'Bảng phụ'!$A$2:$B$7,2,0)</f>
        <v>Quảng Ninh</v>
      </c>
    </row>
    <row r="31" spans="1:15" ht="20.100000000000001" customHeight="1" x14ac:dyDescent="0.25">
      <c r="A31" s="4">
        <v>26</v>
      </c>
      <c r="B31" s="23" t="s">
        <v>189</v>
      </c>
      <c r="C31" s="24" t="s">
        <v>80</v>
      </c>
      <c r="D31" s="2" t="s">
        <v>57</v>
      </c>
      <c r="E31" s="22">
        <v>6.5</v>
      </c>
      <c r="F31" s="22">
        <v>9</v>
      </c>
      <c r="G31" s="22">
        <v>6.5</v>
      </c>
      <c r="H31" s="22">
        <v>7.5</v>
      </c>
      <c r="I31" s="22">
        <v>5.5</v>
      </c>
      <c r="J31" s="13">
        <f t="shared" si="0"/>
        <v>7</v>
      </c>
      <c r="K31" s="4" t="str">
        <f t="shared" si="1"/>
        <v>KHÁ</v>
      </c>
      <c r="L31" s="4">
        <f t="shared" si="2"/>
        <v>28</v>
      </c>
      <c r="M31" s="4" t="s">
        <v>45</v>
      </c>
      <c r="N31" s="2" t="str">
        <f t="shared" si="3"/>
        <v/>
      </c>
      <c r="O31" s="2" t="str">
        <f>VLOOKUP(LEFT(B31,2),'Bảng phụ'!$A$2:$B$7,2,0)</f>
        <v>Quảng Ninh</v>
      </c>
    </row>
    <row r="32" spans="1:15" ht="20.100000000000001" customHeight="1" x14ac:dyDescent="0.25">
      <c r="A32" s="4">
        <v>27</v>
      </c>
      <c r="B32" s="23" t="s">
        <v>190</v>
      </c>
      <c r="C32" s="24" t="s">
        <v>82</v>
      </c>
      <c r="D32" s="2" t="s">
        <v>81</v>
      </c>
      <c r="E32" s="22">
        <v>5.5</v>
      </c>
      <c r="F32" s="22">
        <v>6.7</v>
      </c>
      <c r="G32" s="22">
        <v>6</v>
      </c>
      <c r="H32" s="22">
        <v>8</v>
      </c>
      <c r="I32" s="22">
        <v>6</v>
      </c>
      <c r="J32" s="13">
        <f t="shared" si="0"/>
        <v>6.44</v>
      </c>
      <c r="K32" s="4" t="str">
        <f t="shared" si="1"/>
        <v>TB</v>
      </c>
      <c r="L32" s="4">
        <f t="shared" si="2"/>
        <v>47</v>
      </c>
      <c r="M32" s="4" t="s">
        <v>45</v>
      </c>
      <c r="N32" s="2" t="str">
        <f t="shared" si="3"/>
        <v/>
      </c>
      <c r="O32" s="2" t="str">
        <f>VLOOKUP(LEFT(B32,2),'Bảng phụ'!$A$2:$B$7,2,0)</f>
        <v>Quảng Ninh</v>
      </c>
    </row>
    <row r="33" spans="1:15" ht="20.100000000000001" customHeight="1" x14ac:dyDescent="0.25">
      <c r="A33" s="4">
        <v>28</v>
      </c>
      <c r="B33" s="23" t="s">
        <v>191</v>
      </c>
      <c r="C33" s="24" t="s">
        <v>83</v>
      </c>
      <c r="D33" s="2" t="s">
        <v>69</v>
      </c>
      <c r="E33" s="22">
        <v>6</v>
      </c>
      <c r="F33" s="22">
        <v>9</v>
      </c>
      <c r="G33" s="22">
        <v>6</v>
      </c>
      <c r="H33" s="22">
        <v>6</v>
      </c>
      <c r="I33" s="22">
        <v>6.7</v>
      </c>
      <c r="J33" s="13">
        <f t="shared" si="0"/>
        <v>6.74</v>
      </c>
      <c r="K33" s="4" t="str">
        <f t="shared" si="1"/>
        <v>TB</v>
      </c>
      <c r="L33" s="4">
        <f t="shared" si="2"/>
        <v>43</v>
      </c>
      <c r="M33" s="4" t="s">
        <v>45</v>
      </c>
      <c r="N33" s="2" t="str">
        <f t="shared" si="3"/>
        <v/>
      </c>
      <c r="O33" s="2" t="str">
        <f>VLOOKUP(LEFT(B33,2),'Bảng phụ'!$A$2:$B$7,2,0)</f>
        <v>Quảng Ninh</v>
      </c>
    </row>
    <row r="34" spans="1:15" ht="20.100000000000001" customHeight="1" x14ac:dyDescent="0.25">
      <c r="A34" s="4">
        <v>29</v>
      </c>
      <c r="B34" s="23" t="s">
        <v>192</v>
      </c>
      <c r="C34" s="24" t="s">
        <v>84</v>
      </c>
      <c r="D34" s="2" t="s">
        <v>158</v>
      </c>
      <c r="E34" s="22">
        <v>6.7</v>
      </c>
      <c r="F34" s="19">
        <v>6.5</v>
      </c>
      <c r="G34" s="22">
        <v>9</v>
      </c>
      <c r="H34" s="22">
        <v>6.7</v>
      </c>
      <c r="I34" s="22">
        <v>9</v>
      </c>
      <c r="J34" s="13">
        <f t="shared" si="0"/>
        <v>7.58</v>
      </c>
      <c r="K34" s="4" t="str">
        <f t="shared" si="1"/>
        <v>KHÁ</v>
      </c>
      <c r="L34" s="4">
        <f t="shared" si="2"/>
        <v>13</v>
      </c>
      <c r="M34" s="4" t="s">
        <v>45</v>
      </c>
      <c r="N34" s="2" t="str">
        <f t="shared" si="3"/>
        <v/>
      </c>
      <c r="O34" s="2" t="str">
        <f>VLOOKUP(LEFT(B34,2),'Bảng phụ'!$A$2:$B$7,2,0)</f>
        <v>Quảng Ninh</v>
      </c>
    </row>
    <row r="35" spans="1:15" ht="20.100000000000001" customHeight="1" x14ac:dyDescent="0.25">
      <c r="A35" s="4">
        <v>30</v>
      </c>
      <c r="B35" s="23" t="s">
        <v>193</v>
      </c>
      <c r="C35" s="24" t="s">
        <v>85</v>
      </c>
      <c r="D35" s="2" t="s">
        <v>159</v>
      </c>
      <c r="E35" s="22">
        <v>5.8</v>
      </c>
      <c r="F35" s="22">
        <v>9</v>
      </c>
      <c r="G35" s="22">
        <v>9</v>
      </c>
      <c r="H35" s="22">
        <v>2</v>
      </c>
      <c r="I35" s="19">
        <v>6.5</v>
      </c>
      <c r="J35" s="13">
        <f t="shared" si="0"/>
        <v>6.4599999999999991</v>
      </c>
      <c r="K35" s="4" t="str">
        <f t="shared" si="1"/>
        <v>TB</v>
      </c>
      <c r="L35" s="4">
        <f t="shared" si="2"/>
        <v>46</v>
      </c>
      <c r="M35" s="4" t="s">
        <v>45</v>
      </c>
      <c r="N35" s="2" t="str">
        <f t="shared" si="3"/>
        <v/>
      </c>
      <c r="O35" s="2" t="str">
        <f>VLOOKUP(LEFT(B35,2),'Bảng phụ'!$A$2:$B$7,2,0)</f>
        <v>Quảng Ninh</v>
      </c>
    </row>
    <row r="36" spans="1:15" ht="20.100000000000001" customHeight="1" x14ac:dyDescent="0.25">
      <c r="A36" s="4">
        <v>31</v>
      </c>
      <c r="B36" s="23" t="s">
        <v>194</v>
      </c>
      <c r="C36" s="24" t="s">
        <v>86</v>
      </c>
      <c r="D36" s="2" t="s">
        <v>123</v>
      </c>
      <c r="E36" s="19">
        <v>6.5</v>
      </c>
      <c r="F36" s="22">
        <v>6.5</v>
      </c>
      <c r="G36" s="22">
        <v>6</v>
      </c>
      <c r="H36" s="22">
        <v>6</v>
      </c>
      <c r="I36" s="22">
        <v>6.5</v>
      </c>
      <c r="J36" s="13">
        <f t="shared" si="0"/>
        <v>6.3</v>
      </c>
      <c r="K36" s="4" t="str">
        <f t="shared" si="1"/>
        <v>TB</v>
      </c>
      <c r="L36" s="4">
        <f t="shared" si="2"/>
        <v>51</v>
      </c>
      <c r="M36" s="4" t="s">
        <v>45</v>
      </c>
      <c r="N36" s="2" t="str">
        <f t="shared" si="3"/>
        <v/>
      </c>
      <c r="O36" s="2" t="str">
        <f>VLOOKUP(LEFT(B36,2),'Bảng phụ'!$A$2:$B$7,2,0)</f>
        <v>Quảng Ninh</v>
      </c>
    </row>
    <row r="37" spans="1:15" ht="20.100000000000001" customHeight="1" x14ac:dyDescent="0.25">
      <c r="A37" s="4">
        <v>32</v>
      </c>
      <c r="B37" s="23" t="s">
        <v>195</v>
      </c>
      <c r="C37" s="24" t="s">
        <v>87</v>
      </c>
      <c r="D37" s="2" t="s">
        <v>57</v>
      </c>
      <c r="E37" s="22">
        <v>6.5</v>
      </c>
      <c r="F37" s="22">
        <v>7.5</v>
      </c>
      <c r="G37" s="22">
        <v>6.7</v>
      </c>
      <c r="H37" s="22">
        <v>6.7</v>
      </c>
      <c r="I37" s="22">
        <v>7.5</v>
      </c>
      <c r="J37" s="13">
        <f t="shared" si="0"/>
        <v>6.9799999999999995</v>
      </c>
      <c r="K37" s="4" t="str">
        <f t="shared" si="1"/>
        <v>TB</v>
      </c>
      <c r="L37" s="4">
        <f t="shared" si="2"/>
        <v>31</v>
      </c>
      <c r="M37" s="4" t="s">
        <v>45</v>
      </c>
      <c r="N37" s="2" t="str">
        <f t="shared" si="3"/>
        <v/>
      </c>
      <c r="O37" s="2" t="str">
        <f>VLOOKUP(LEFT(B37,2),'Bảng phụ'!$A$2:$B$7,2,0)</f>
        <v>Quảng Ninh</v>
      </c>
    </row>
    <row r="38" spans="1:15" ht="20.100000000000001" customHeight="1" x14ac:dyDescent="0.25">
      <c r="A38" s="4">
        <v>33</v>
      </c>
      <c r="B38" s="23" t="s">
        <v>196</v>
      </c>
      <c r="C38" s="24" t="s">
        <v>88</v>
      </c>
      <c r="D38" s="2" t="s">
        <v>81</v>
      </c>
      <c r="E38" s="22">
        <v>7.5</v>
      </c>
      <c r="F38" s="22">
        <v>8</v>
      </c>
      <c r="G38" s="22">
        <v>5.8</v>
      </c>
      <c r="H38" s="22">
        <v>5.8</v>
      </c>
      <c r="I38" s="22">
        <v>8</v>
      </c>
      <c r="J38" s="13">
        <f t="shared" si="0"/>
        <v>7.0200000000000005</v>
      </c>
      <c r="K38" s="4" t="str">
        <f t="shared" si="1"/>
        <v>KHÁ</v>
      </c>
      <c r="L38" s="4">
        <f t="shared" si="2"/>
        <v>27</v>
      </c>
      <c r="M38" s="4" t="s">
        <v>45</v>
      </c>
      <c r="N38" s="2" t="str">
        <f t="shared" si="3"/>
        <v/>
      </c>
      <c r="O38" s="2" t="str">
        <f>VLOOKUP(LEFT(B38,2),'Bảng phụ'!$A$2:$B$7,2,0)</f>
        <v>Quảng Ninh</v>
      </c>
    </row>
    <row r="39" spans="1:15" ht="20.100000000000001" customHeight="1" x14ac:dyDescent="0.25">
      <c r="A39" s="4">
        <v>34</v>
      </c>
      <c r="B39" s="23" t="s">
        <v>197</v>
      </c>
      <c r="C39" s="24" t="s">
        <v>90</v>
      </c>
      <c r="D39" s="2" t="s">
        <v>69</v>
      </c>
      <c r="E39" s="22">
        <v>8</v>
      </c>
      <c r="F39" s="22">
        <v>9</v>
      </c>
      <c r="G39" s="19">
        <v>9</v>
      </c>
      <c r="H39" s="19">
        <v>9</v>
      </c>
      <c r="I39" s="22">
        <v>6</v>
      </c>
      <c r="J39" s="13">
        <f t="shared" si="0"/>
        <v>8.1999999999999993</v>
      </c>
      <c r="K39" s="4" t="str">
        <f t="shared" si="1"/>
        <v>GIỎI</v>
      </c>
      <c r="L39" s="4">
        <f t="shared" si="2"/>
        <v>3</v>
      </c>
      <c r="M39" s="4" t="s">
        <v>45</v>
      </c>
      <c r="N39" s="2" t="str">
        <f t="shared" si="3"/>
        <v>Học Bổng</v>
      </c>
      <c r="O39" s="2" t="str">
        <f>VLOOKUP(LEFT(B39,2),'Bảng phụ'!$A$2:$B$7,2,0)</f>
        <v>Quảng Ninh</v>
      </c>
    </row>
    <row r="40" spans="1:15" ht="20.100000000000001" customHeight="1" x14ac:dyDescent="0.25">
      <c r="A40" s="4">
        <v>35</v>
      </c>
      <c r="B40" s="23" t="s">
        <v>198</v>
      </c>
      <c r="C40" s="24" t="s">
        <v>91</v>
      </c>
      <c r="D40" s="2" t="s">
        <v>158</v>
      </c>
      <c r="E40" s="22">
        <v>7.5</v>
      </c>
      <c r="F40" s="22">
        <v>9</v>
      </c>
      <c r="G40" s="22">
        <v>6.5</v>
      </c>
      <c r="H40" s="22">
        <v>6.5</v>
      </c>
      <c r="I40" s="22">
        <v>6.7</v>
      </c>
      <c r="J40" s="13">
        <f t="shared" si="0"/>
        <v>7.24</v>
      </c>
      <c r="K40" s="4" t="str">
        <f t="shared" si="1"/>
        <v>KHÁ</v>
      </c>
      <c r="L40" s="4">
        <f t="shared" si="2"/>
        <v>18</v>
      </c>
      <c r="M40" s="4" t="s">
        <v>45</v>
      </c>
      <c r="N40" s="2" t="str">
        <f t="shared" si="3"/>
        <v/>
      </c>
      <c r="O40" s="2" t="str">
        <f>VLOOKUP(LEFT(B40,2),'Bảng phụ'!$A$2:$B$7,2,0)</f>
        <v>Quảng Ninh</v>
      </c>
    </row>
    <row r="41" spans="1:15" ht="20.100000000000001" customHeight="1" x14ac:dyDescent="0.25">
      <c r="A41" s="4">
        <v>36</v>
      </c>
      <c r="B41" s="23" t="s">
        <v>199</v>
      </c>
      <c r="C41" s="20" t="s">
        <v>93</v>
      </c>
      <c r="D41" s="2" t="s">
        <v>159</v>
      </c>
      <c r="E41" s="22">
        <v>8</v>
      </c>
      <c r="F41" s="22">
        <v>2</v>
      </c>
      <c r="G41" s="22">
        <v>8</v>
      </c>
      <c r="H41" s="22">
        <v>8</v>
      </c>
      <c r="I41" s="22">
        <v>2</v>
      </c>
      <c r="J41" s="13">
        <f t="shared" si="0"/>
        <v>5.6</v>
      </c>
      <c r="K41" s="4" t="str">
        <f t="shared" si="1"/>
        <v>TB</v>
      </c>
      <c r="L41" s="4">
        <f t="shared" si="2"/>
        <v>53</v>
      </c>
      <c r="M41" s="4" t="s">
        <v>45</v>
      </c>
      <c r="N41" s="2" t="str">
        <f t="shared" si="3"/>
        <v/>
      </c>
      <c r="O41" s="2" t="str">
        <f>VLOOKUP(LEFT(B41,2),'Bảng phụ'!$A$2:$B$7,2,0)</f>
        <v>Quảng Ninh</v>
      </c>
    </row>
    <row r="42" spans="1:15" ht="20.100000000000001" customHeight="1" x14ac:dyDescent="0.25">
      <c r="A42" s="4">
        <v>37</v>
      </c>
      <c r="B42" s="23" t="s">
        <v>200</v>
      </c>
      <c r="C42" s="20" t="s">
        <v>94</v>
      </c>
      <c r="D42" s="2" t="s">
        <v>123</v>
      </c>
      <c r="E42" s="22">
        <v>6.5</v>
      </c>
      <c r="F42" s="22">
        <v>0</v>
      </c>
      <c r="G42" s="22">
        <v>0</v>
      </c>
      <c r="H42" s="22">
        <v>0</v>
      </c>
      <c r="I42" s="22">
        <v>6</v>
      </c>
      <c r="J42" s="13">
        <f t="shared" si="0"/>
        <v>2.5</v>
      </c>
      <c r="K42" s="4" t="str">
        <f t="shared" si="1"/>
        <v>yếu</v>
      </c>
      <c r="L42" s="4">
        <f t="shared" si="2"/>
        <v>57</v>
      </c>
      <c r="M42" s="4" t="s">
        <v>45</v>
      </c>
      <c r="N42" s="2" t="str">
        <f t="shared" si="3"/>
        <v/>
      </c>
      <c r="O42" s="2" t="str">
        <f>VLOOKUP(LEFT(B42,2),'Bảng phụ'!$A$2:$B$7,2,0)</f>
        <v>Quảng Ninh</v>
      </c>
    </row>
    <row r="43" spans="1:15" ht="20.100000000000001" customHeight="1" x14ac:dyDescent="0.25">
      <c r="A43" s="4">
        <v>38</v>
      </c>
      <c r="B43" s="23" t="s">
        <v>201</v>
      </c>
      <c r="C43" s="20" t="s">
        <v>95</v>
      </c>
      <c r="D43" s="2" t="s">
        <v>57</v>
      </c>
      <c r="E43" s="22">
        <v>5.5</v>
      </c>
      <c r="F43" s="22">
        <v>6</v>
      </c>
      <c r="G43" s="22">
        <v>6</v>
      </c>
      <c r="H43" s="22">
        <v>6</v>
      </c>
      <c r="I43" s="22">
        <v>6.7</v>
      </c>
      <c r="J43" s="13">
        <f t="shared" si="0"/>
        <v>6.04</v>
      </c>
      <c r="K43" s="4" t="str">
        <f t="shared" si="1"/>
        <v>TB</v>
      </c>
      <c r="L43" s="4">
        <f t="shared" si="2"/>
        <v>52</v>
      </c>
      <c r="M43" s="4" t="s">
        <v>45</v>
      </c>
      <c r="N43" s="2" t="str">
        <f t="shared" si="3"/>
        <v/>
      </c>
      <c r="O43" s="2" t="str">
        <f>VLOOKUP(LEFT(B43,2),'Bảng phụ'!$A$2:$B$7,2,0)</f>
        <v>Quảng Ninh</v>
      </c>
    </row>
    <row r="44" spans="1:15" ht="20.100000000000001" customHeight="1" x14ac:dyDescent="0.25">
      <c r="A44" s="4">
        <v>39</v>
      </c>
      <c r="B44" s="23" t="s">
        <v>202</v>
      </c>
      <c r="C44" s="20" t="s">
        <v>97</v>
      </c>
      <c r="D44" s="2" t="s">
        <v>81</v>
      </c>
      <c r="E44" s="22">
        <v>6</v>
      </c>
      <c r="F44" s="22">
        <v>6.7</v>
      </c>
      <c r="G44" s="22">
        <v>6.7</v>
      </c>
      <c r="H44" s="22">
        <v>6.7</v>
      </c>
      <c r="I44" s="22">
        <v>5.8</v>
      </c>
      <c r="J44" s="13">
        <f t="shared" si="0"/>
        <v>6.38</v>
      </c>
      <c r="K44" s="4" t="str">
        <f t="shared" si="1"/>
        <v>TB</v>
      </c>
      <c r="L44" s="4">
        <f t="shared" si="2"/>
        <v>50</v>
      </c>
      <c r="M44" s="4" t="s">
        <v>45</v>
      </c>
      <c r="N44" s="2" t="str">
        <f t="shared" si="3"/>
        <v/>
      </c>
      <c r="O44" s="2" t="str">
        <f>VLOOKUP(LEFT(B44,2),'Bảng phụ'!$A$2:$B$7,2,0)</f>
        <v>Quảng Ninh</v>
      </c>
    </row>
    <row r="45" spans="1:15" ht="20.100000000000001" customHeight="1" x14ac:dyDescent="0.25">
      <c r="A45" s="4">
        <v>40</v>
      </c>
      <c r="B45" s="23" t="s">
        <v>203</v>
      </c>
      <c r="C45" s="20" t="s">
        <v>99</v>
      </c>
      <c r="D45" s="2" t="s">
        <v>81</v>
      </c>
      <c r="E45" s="22">
        <v>6.7</v>
      </c>
      <c r="F45" s="22">
        <v>5.8</v>
      </c>
      <c r="G45" s="19">
        <v>6.5</v>
      </c>
      <c r="H45" s="19">
        <v>6.5</v>
      </c>
      <c r="I45" s="19">
        <v>9</v>
      </c>
      <c r="J45" s="13">
        <f t="shared" si="0"/>
        <v>6.9</v>
      </c>
      <c r="K45" s="4" t="str">
        <f t="shared" si="1"/>
        <v>TB</v>
      </c>
      <c r="L45" s="4">
        <f t="shared" si="2"/>
        <v>33</v>
      </c>
      <c r="M45" s="4" t="s">
        <v>45</v>
      </c>
      <c r="N45" s="2" t="str">
        <f t="shared" si="3"/>
        <v/>
      </c>
      <c r="O45" s="2" t="str">
        <f>VLOOKUP(LEFT(B45,2),'Bảng phụ'!$A$2:$B$7,2,0)</f>
        <v>Quảng Ninh</v>
      </c>
    </row>
    <row r="46" spans="1:15" ht="20.100000000000001" customHeight="1" x14ac:dyDescent="0.25">
      <c r="A46" s="4">
        <v>41</v>
      </c>
      <c r="B46" s="23" t="s">
        <v>204</v>
      </c>
      <c r="C46" s="20" t="s">
        <v>100</v>
      </c>
      <c r="D46" s="2" t="s">
        <v>69</v>
      </c>
      <c r="E46" s="22">
        <v>5.8</v>
      </c>
      <c r="F46" s="22">
        <v>9</v>
      </c>
      <c r="G46" s="22">
        <v>6.5</v>
      </c>
      <c r="H46" s="22">
        <v>6.5</v>
      </c>
      <c r="I46" s="22">
        <v>6.5</v>
      </c>
      <c r="J46" s="13">
        <f t="shared" si="0"/>
        <v>6.8599999999999994</v>
      </c>
      <c r="K46" s="4" t="str">
        <f t="shared" si="1"/>
        <v>TB</v>
      </c>
      <c r="L46" s="4">
        <f t="shared" si="2"/>
        <v>37</v>
      </c>
      <c r="M46" s="4" t="s">
        <v>45</v>
      </c>
      <c r="N46" s="2" t="str">
        <f t="shared" si="3"/>
        <v/>
      </c>
      <c r="O46" s="2" t="str">
        <f>VLOOKUP(LEFT(B46,2),'Bảng phụ'!$A$2:$B$7,2,0)</f>
        <v>Quảng Ninh</v>
      </c>
    </row>
    <row r="47" spans="1:15" ht="20.100000000000001" customHeight="1" x14ac:dyDescent="0.25">
      <c r="A47" s="4">
        <v>42</v>
      </c>
      <c r="B47" s="23" t="s">
        <v>205</v>
      </c>
      <c r="C47" s="20" t="s">
        <v>101</v>
      </c>
      <c r="D47" s="2" t="s">
        <v>158</v>
      </c>
      <c r="E47" s="22">
        <v>6.5</v>
      </c>
      <c r="F47" s="22">
        <v>6.5</v>
      </c>
      <c r="G47" s="22">
        <v>5.5</v>
      </c>
      <c r="H47" s="22">
        <v>5.5</v>
      </c>
      <c r="I47" s="22">
        <v>8</v>
      </c>
      <c r="J47" s="13">
        <f t="shared" si="0"/>
        <v>6.4</v>
      </c>
      <c r="K47" s="4" t="str">
        <f t="shared" si="1"/>
        <v>TB</v>
      </c>
      <c r="L47" s="4">
        <f t="shared" si="2"/>
        <v>48</v>
      </c>
      <c r="M47" s="4" t="s">
        <v>45</v>
      </c>
      <c r="N47" s="2" t="str">
        <f t="shared" si="3"/>
        <v/>
      </c>
      <c r="O47" s="2" t="str">
        <f>VLOOKUP(LEFT(B47,2),'Bảng phụ'!$A$2:$B$7,2,0)</f>
        <v>Quảng Ninh</v>
      </c>
    </row>
    <row r="48" spans="1:15" ht="20.100000000000001" customHeight="1" x14ac:dyDescent="0.25">
      <c r="A48" s="4">
        <v>43</v>
      </c>
      <c r="B48" s="23" t="s">
        <v>206</v>
      </c>
      <c r="C48" s="20" t="s">
        <v>102</v>
      </c>
      <c r="D48" s="2" t="s">
        <v>159</v>
      </c>
      <c r="E48" s="22">
        <v>7.5</v>
      </c>
      <c r="F48" s="22">
        <v>6.7</v>
      </c>
      <c r="G48" s="22">
        <v>6</v>
      </c>
      <c r="H48" s="22">
        <v>6</v>
      </c>
      <c r="I48" s="22">
        <v>0</v>
      </c>
      <c r="J48" s="13">
        <f t="shared" si="0"/>
        <v>5.24</v>
      </c>
      <c r="K48" s="4" t="str">
        <f t="shared" si="1"/>
        <v>TB</v>
      </c>
      <c r="L48" s="4">
        <f t="shared" si="2"/>
        <v>55</v>
      </c>
      <c r="M48" s="4" t="s">
        <v>45</v>
      </c>
      <c r="N48" s="2" t="str">
        <f t="shared" si="3"/>
        <v/>
      </c>
      <c r="O48" s="2" t="str">
        <f>VLOOKUP(LEFT(B48,2),'Bảng phụ'!$A$2:$B$7,2,0)</f>
        <v>Quảng Ninh</v>
      </c>
    </row>
    <row r="49" spans="1:15" ht="20.100000000000001" customHeight="1" x14ac:dyDescent="0.25">
      <c r="A49" s="4">
        <v>44</v>
      </c>
      <c r="B49" s="23" t="s">
        <v>207</v>
      </c>
      <c r="C49" s="20" t="s">
        <v>103</v>
      </c>
      <c r="D49" s="2" t="s">
        <v>123</v>
      </c>
      <c r="E49" s="22">
        <v>8</v>
      </c>
      <c r="F49" s="22">
        <v>9</v>
      </c>
      <c r="G49" s="22">
        <v>6.5</v>
      </c>
      <c r="H49" s="22">
        <v>6.5</v>
      </c>
      <c r="I49" s="22">
        <v>6</v>
      </c>
      <c r="J49" s="13">
        <f t="shared" si="0"/>
        <v>7.2</v>
      </c>
      <c r="K49" s="4" t="str">
        <f t="shared" si="1"/>
        <v>KHÁ</v>
      </c>
      <c r="L49" s="4">
        <f t="shared" si="2"/>
        <v>20</v>
      </c>
      <c r="M49" s="4" t="s">
        <v>45</v>
      </c>
      <c r="N49" s="2" t="str">
        <f t="shared" si="3"/>
        <v/>
      </c>
      <c r="O49" s="2" t="str">
        <f>VLOOKUP(LEFT(B49,2),'Bảng phụ'!$A$2:$B$7,2,0)</f>
        <v>Quảng Ninh</v>
      </c>
    </row>
    <row r="50" spans="1:15" ht="20.100000000000001" customHeight="1" x14ac:dyDescent="0.25">
      <c r="A50" s="4">
        <v>45</v>
      </c>
      <c r="B50" s="23" t="s">
        <v>208</v>
      </c>
      <c r="C50" s="20" t="s">
        <v>105</v>
      </c>
      <c r="D50" s="2" t="s">
        <v>57</v>
      </c>
      <c r="E50" s="22">
        <v>7.5</v>
      </c>
      <c r="F50" s="19">
        <v>9</v>
      </c>
      <c r="G50" s="22">
        <v>9</v>
      </c>
      <c r="H50" s="22">
        <v>9</v>
      </c>
      <c r="I50" s="22">
        <v>6.7</v>
      </c>
      <c r="J50" s="13">
        <f t="shared" si="0"/>
        <v>8.24</v>
      </c>
      <c r="K50" s="4" t="str">
        <f t="shared" si="1"/>
        <v>GIỎI</v>
      </c>
      <c r="L50" s="4">
        <f t="shared" si="2"/>
        <v>2</v>
      </c>
      <c r="M50" s="4" t="s">
        <v>45</v>
      </c>
      <c r="N50" s="2" t="str">
        <f t="shared" si="3"/>
        <v>Học Bổng</v>
      </c>
      <c r="O50" s="2" t="str">
        <f>VLOOKUP(LEFT(B50,2),'Bảng phụ'!$A$2:$B$7,2,0)</f>
        <v>Quảng Ninh</v>
      </c>
    </row>
    <row r="51" spans="1:15" ht="20.100000000000001" customHeight="1" x14ac:dyDescent="0.25">
      <c r="A51" s="4">
        <v>46</v>
      </c>
      <c r="B51" s="23" t="s">
        <v>209</v>
      </c>
      <c r="C51" s="20" t="s">
        <v>106</v>
      </c>
      <c r="D51" s="2" t="s">
        <v>81</v>
      </c>
      <c r="E51" s="22">
        <v>5.5</v>
      </c>
      <c r="F51" s="22">
        <v>6.5</v>
      </c>
      <c r="G51" s="22">
        <v>9</v>
      </c>
      <c r="H51" s="22">
        <v>9</v>
      </c>
      <c r="I51" s="19">
        <v>6.5</v>
      </c>
      <c r="J51" s="13">
        <f t="shared" si="0"/>
        <v>7.3</v>
      </c>
      <c r="K51" s="4" t="str">
        <f t="shared" si="1"/>
        <v>KHÁ</v>
      </c>
      <c r="L51" s="4">
        <f t="shared" si="2"/>
        <v>17</v>
      </c>
      <c r="M51" s="4" t="s">
        <v>45</v>
      </c>
      <c r="N51" s="2" t="str">
        <f t="shared" si="3"/>
        <v/>
      </c>
      <c r="O51" s="2" t="str">
        <f>VLOOKUP(LEFT(B51,2),'Bảng phụ'!$A$2:$B$7,2,0)</f>
        <v>Quảng Ninh</v>
      </c>
    </row>
    <row r="52" spans="1:15" ht="20.100000000000001" customHeight="1" x14ac:dyDescent="0.25">
      <c r="A52" s="4">
        <v>47</v>
      </c>
      <c r="B52" s="23" t="s">
        <v>210</v>
      </c>
      <c r="C52" s="20" t="s">
        <v>108</v>
      </c>
      <c r="D52" s="2" t="s">
        <v>69</v>
      </c>
      <c r="E52" s="22">
        <v>6</v>
      </c>
      <c r="F52" s="22">
        <v>6.5</v>
      </c>
      <c r="G52" s="22">
        <v>9</v>
      </c>
      <c r="H52" s="22">
        <v>9</v>
      </c>
      <c r="I52" s="22">
        <v>6.5</v>
      </c>
      <c r="J52" s="13">
        <f t="shared" si="0"/>
        <v>7.4</v>
      </c>
      <c r="K52" s="4" t="str">
        <f t="shared" si="1"/>
        <v>KHÁ</v>
      </c>
      <c r="L52" s="4">
        <f t="shared" si="2"/>
        <v>15</v>
      </c>
      <c r="M52" s="4" t="s">
        <v>45</v>
      </c>
      <c r="N52" s="2" t="str">
        <f t="shared" si="3"/>
        <v/>
      </c>
      <c r="O52" s="2" t="str">
        <f>VLOOKUP(LEFT(B52,2),'Bảng phụ'!$A$2:$B$7,2,0)</f>
        <v>Quảng Ninh</v>
      </c>
    </row>
    <row r="53" spans="1:15" ht="20.100000000000001" customHeight="1" x14ac:dyDescent="0.25">
      <c r="A53" s="4">
        <v>48</v>
      </c>
      <c r="B53" s="23" t="s">
        <v>211</v>
      </c>
      <c r="C53" s="20" t="s">
        <v>109</v>
      </c>
      <c r="D53" s="2" t="s">
        <v>158</v>
      </c>
      <c r="E53" s="22">
        <v>6.7</v>
      </c>
      <c r="F53" s="22">
        <v>0</v>
      </c>
      <c r="G53" s="22">
        <v>6.7</v>
      </c>
      <c r="H53" s="22">
        <v>6.7</v>
      </c>
      <c r="I53" s="22">
        <v>5.5</v>
      </c>
      <c r="J53" s="13">
        <f t="shared" si="0"/>
        <v>5.12</v>
      </c>
      <c r="K53" s="4" t="str">
        <f t="shared" si="1"/>
        <v>TB</v>
      </c>
      <c r="L53" s="4">
        <f t="shared" si="2"/>
        <v>56</v>
      </c>
      <c r="M53" s="4" t="s">
        <v>45</v>
      </c>
      <c r="N53" s="2" t="str">
        <f t="shared" si="3"/>
        <v/>
      </c>
      <c r="O53" s="2" t="str">
        <f>VLOOKUP(LEFT(B53,2),'Bảng phụ'!$A$2:$B$7,2,0)</f>
        <v>Quảng Ninh</v>
      </c>
    </row>
    <row r="54" spans="1:15" ht="20.100000000000001" customHeight="1" x14ac:dyDescent="0.25">
      <c r="A54" s="4">
        <v>49</v>
      </c>
      <c r="B54" s="23" t="s">
        <v>212</v>
      </c>
      <c r="C54" s="20" t="s">
        <v>111</v>
      </c>
      <c r="D54" s="2" t="s">
        <v>159</v>
      </c>
      <c r="E54" s="22">
        <v>5.8</v>
      </c>
      <c r="F54" s="22">
        <v>9</v>
      </c>
      <c r="G54" s="19">
        <v>6.5</v>
      </c>
      <c r="H54" s="19">
        <v>6.5</v>
      </c>
      <c r="I54" s="22">
        <v>6</v>
      </c>
      <c r="J54" s="13">
        <f t="shared" si="0"/>
        <v>6.76</v>
      </c>
      <c r="K54" s="4" t="str">
        <f t="shared" si="1"/>
        <v>TB</v>
      </c>
      <c r="L54" s="4">
        <f t="shared" si="2"/>
        <v>41</v>
      </c>
      <c r="M54" s="4" t="s">
        <v>45</v>
      </c>
      <c r="N54" s="2" t="str">
        <f t="shared" si="3"/>
        <v/>
      </c>
      <c r="O54" s="2" t="str">
        <f>VLOOKUP(LEFT(B54,2),'Bảng phụ'!$A$2:$B$7,2,0)</f>
        <v>Quảng Ninh</v>
      </c>
    </row>
    <row r="55" spans="1:15" ht="20.100000000000001" customHeight="1" x14ac:dyDescent="0.25">
      <c r="A55" s="4">
        <v>50</v>
      </c>
      <c r="B55" s="23" t="s">
        <v>213</v>
      </c>
      <c r="C55" s="20" t="s">
        <v>113</v>
      </c>
      <c r="D55" s="2" t="s">
        <v>123</v>
      </c>
      <c r="E55" s="22">
        <v>6.5</v>
      </c>
      <c r="F55" s="22">
        <v>7.5</v>
      </c>
      <c r="G55" s="22">
        <v>9</v>
      </c>
      <c r="H55" s="22">
        <v>9</v>
      </c>
      <c r="I55" s="22">
        <v>6.5</v>
      </c>
      <c r="J55" s="13">
        <f t="shared" si="0"/>
        <v>7.7</v>
      </c>
      <c r="K55" s="4" t="str">
        <f t="shared" si="1"/>
        <v>KHÁ</v>
      </c>
      <c r="L55" s="4">
        <f t="shared" si="2"/>
        <v>11</v>
      </c>
      <c r="M55" s="4" t="s">
        <v>45</v>
      </c>
      <c r="N55" s="2" t="str">
        <f t="shared" si="3"/>
        <v/>
      </c>
      <c r="O55" s="2" t="str">
        <f>VLOOKUP(LEFT(B55,2),'Bảng phụ'!$A$2:$B$7,2,0)</f>
        <v>Quảng Ninh</v>
      </c>
    </row>
    <row r="56" spans="1:15" ht="20.100000000000001" customHeight="1" x14ac:dyDescent="0.25">
      <c r="A56" s="4">
        <v>51</v>
      </c>
      <c r="B56" s="23" t="s">
        <v>214</v>
      </c>
      <c r="C56" s="20" t="s">
        <v>115</v>
      </c>
      <c r="D56" s="2" t="s">
        <v>57</v>
      </c>
      <c r="E56" s="22">
        <v>7.5</v>
      </c>
      <c r="F56" s="22">
        <v>8</v>
      </c>
      <c r="G56" s="22">
        <v>5.5</v>
      </c>
      <c r="H56" s="22">
        <v>5.5</v>
      </c>
      <c r="I56" s="22">
        <v>9</v>
      </c>
      <c r="J56" s="13">
        <f t="shared" si="0"/>
        <v>7.1</v>
      </c>
      <c r="K56" s="4" t="str">
        <f t="shared" si="1"/>
        <v>KHÁ</v>
      </c>
      <c r="L56" s="4">
        <f t="shared" si="2"/>
        <v>24</v>
      </c>
      <c r="M56" s="4" t="s">
        <v>45</v>
      </c>
      <c r="N56" s="2" t="str">
        <f t="shared" si="3"/>
        <v/>
      </c>
      <c r="O56" s="2" t="str">
        <f>VLOOKUP(LEFT(B56,2),'Bảng phụ'!$A$2:$B$7,2,0)</f>
        <v>Quảng Ninh</v>
      </c>
    </row>
    <row r="57" spans="1:15" ht="20.100000000000001" customHeight="1" x14ac:dyDescent="0.25">
      <c r="A57" s="4">
        <v>52</v>
      </c>
      <c r="B57" s="23" t="s">
        <v>215</v>
      </c>
      <c r="C57" s="20" t="s">
        <v>116</v>
      </c>
      <c r="D57" s="2" t="s">
        <v>81</v>
      </c>
      <c r="E57" s="22">
        <v>8</v>
      </c>
      <c r="F57" s="22">
        <v>5.5</v>
      </c>
      <c r="G57" s="22">
        <v>6</v>
      </c>
      <c r="H57" s="22">
        <v>9</v>
      </c>
      <c r="I57" s="22">
        <v>9</v>
      </c>
      <c r="J57" s="13">
        <f t="shared" si="0"/>
        <v>7.5</v>
      </c>
      <c r="K57" s="4" t="str">
        <f t="shared" si="1"/>
        <v>KHÁ</v>
      </c>
      <c r="L57" s="4">
        <f t="shared" si="2"/>
        <v>14</v>
      </c>
      <c r="M57" s="4" t="s">
        <v>45</v>
      </c>
      <c r="N57" s="2" t="str">
        <f t="shared" si="3"/>
        <v/>
      </c>
      <c r="O57" s="2" t="str">
        <f>VLOOKUP(LEFT(B57,2),'Bảng phụ'!$A$2:$B$7,2,0)</f>
        <v>Quảng Ninh</v>
      </c>
    </row>
    <row r="58" spans="1:15" ht="20.100000000000001" customHeight="1" x14ac:dyDescent="0.25">
      <c r="A58" s="4">
        <v>53</v>
      </c>
      <c r="B58" s="23" t="s">
        <v>216</v>
      </c>
      <c r="C58" s="20" t="s">
        <v>117</v>
      </c>
      <c r="D58" s="2" t="s">
        <v>69</v>
      </c>
      <c r="E58" s="22">
        <v>7.5</v>
      </c>
      <c r="F58" s="22">
        <v>6</v>
      </c>
      <c r="G58" s="22">
        <v>9</v>
      </c>
      <c r="H58" s="22">
        <v>7.5</v>
      </c>
      <c r="I58" s="22">
        <v>9</v>
      </c>
      <c r="J58" s="13">
        <f t="shared" si="0"/>
        <v>7.8</v>
      </c>
      <c r="K58" s="4" t="str">
        <f t="shared" si="1"/>
        <v>KHÁ</v>
      </c>
      <c r="L58" s="4">
        <f t="shared" si="2"/>
        <v>7</v>
      </c>
      <c r="M58" s="4" t="s">
        <v>45</v>
      </c>
      <c r="N58" s="2" t="str">
        <f t="shared" si="3"/>
        <v/>
      </c>
      <c r="O58" s="2" t="str">
        <f>VLOOKUP(LEFT(B58,2),'Bảng phụ'!$A$2:$B$7,2,0)</f>
        <v>Quảng Ninh</v>
      </c>
    </row>
    <row r="59" spans="1:15" ht="20.100000000000001" customHeight="1" x14ac:dyDescent="0.25">
      <c r="A59" s="4">
        <v>54</v>
      </c>
      <c r="B59" s="23" t="s">
        <v>217</v>
      </c>
      <c r="C59" s="20" t="s">
        <v>118</v>
      </c>
      <c r="D59" s="2" t="s">
        <v>158</v>
      </c>
      <c r="E59" s="22">
        <v>8</v>
      </c>
      <c r="F59" s="22">
        <v>6.7</v>
      </c>
      <c r="G59" s="22">
        <v>7.5</v>
      </c>
      <c r="H59" s="22">
        <v>8</v>
      </c>
      <c r="I59" s="22">
        <v>6.7</v>
      </c>
      <c r="J59" s="13">
        <f t="shared" si="0"/>
        <v>7.38</v>
      </c>
      <c r="K59" s="4" t="str">
        <f t="shared" si="1"/>
        <v>KHÁ</v>
      </c>
      <c r="L59" s="4">
        <f t="shared" si="2"/>
        <v>16</v>
      </c>
      <c r="M59" s="4" t="s">
        <v>45</v>
      </c>
      <c r="N59" s="2" t="str">
        <f t="shared" si="3"/>
        <v/>
      </c>
      <c r="O59" s="2" t="str">
        <f>VLOOKUP(LEFT(B59,2),'Bảng phụ'!$A$2:$B$7,2,0)</f>
        <v>Quảng Ninh</v>
      </c>
    </row>
    <row r="60" spans="1:15" ht="20.100000000000001" customHeight="1" x14ac:dyDescent="0.25">
      <c r="A60" s="4">
        <v>55</v>
      </c>
      <c r="B60" s="23" t="s">
        <v>218</v>
      </c>
      <c r="C60" s="20" t="s">
        <v>119</v>
      </c>
      <c r="D60" s="2" t="s">
        <v>159</v>
      </c>
      <c r="E60" s="22">
        <v>7.5</v>
      </c>
      <c r="F60" s="22">
        <v>5.8</v>
      </c>
      <c r="G60" s="22">
        <v>8</v>
      </c>
      <c r="H60" s="22">
        <v>5.5</v>
      </c>
      <c r="I60" s="19">
        <v>6.5</v>
      </c>
      <c r="J60" s="13">
        <f t="shared" si="0"/>
        <v>6.6599999999999993</v>
      </c>
      <c r="K60" s="4" t="str">
        <f t="shared" si="1"/>
        <v>TB</v>
      </c>
      <c r="L60" s="4">
        <f t="shared" si="2"/>
        <v>44</v>
      </c>
      <c r="M60" s="4" t="s">
        <v>45</v>
      </c>
      <c r="N60" s="2" t="str">
        <f t="shared" si="3"/>
        <v/>
      </c>
      <c r="O60" s="2" t="str">
        <f>VLOOKUP(LEFT(B60,2),'Bảng phụ'!$A$2:$B$7,2,0)</f>
        <v>Quảng Ninh</v>
      </c>
    </row>
    <row r="61" spans="1:15" ht="20.100000000000001" customHeight="1" x14ac:dyDescent="0.25">
      <c r="A61" s="4">
        <v>56</v>
      </c>
      <c r="B61" s="23" t="s">
        <v>219</v>
      </c>
      <c r="C61" s="20" t="s">
        <v>121</v>
      </c>
      <c r="D61" s="2" t="s">
        <v>123</v>
      </c>
      <c r="E61" s="22">
        <v>8</v>
      </c>
      <c r="F61" s="22">
        <v>5.5</v>
      </c>
      <c r="G61" s="22">
        <v>6</v>
      </c>
      <c r="H61" s="22">
        <v>6</v>
      </c>
      <c r="I61" s="22">
        <v>9</v>
      </c>
      <c r="J61" s="13">
        <f t="shared" si="0"/>
        <v>6.9</v>
      </c>
      <c r="K61" s="4" t="str">
        <f t="shared" si="1"/>
        <v>TB</v>
      </c>
      <c r="L61" s="4">
        <f t="shared" si="2"/>
        <v>33</v>
      </c>
      <c r="M61" s="4" t="s">
        <v>45</v>
      </c>
      <c r="N61" s="2" t="str">
        <f t="shared" si="3"/>
        <v/>
      </c>
      <c r="O61" s="2" t="str">
        <f>VLOOKUP(LEFT(B61,2),'Bảng phụ'!$A$2:$B$7,2,0)</f>
        <v>Quảng Ninh</v>
      </c>
    </row>
    <row r="62" spans="1:15" ht="20.100000000000001" customHeight="1" x14ac:dyDescent="0.25">
      <c r="A62" s="4">
        <v>57</v>
      </c>
      <c r="B62" s="23" t="s">
        <v>220</v>
      </c>
      <c r="C62" s="20" t="s">
        <v>122</v>
      </c>
      <c r="D62" s="2" t="s">
        <v>57</v>
      </c>
      <c r="E62" s="22">
        <v>7.5</v>
      </c>
      <c r="F62" s="22">
        <v>6</v>
      </c>
      <c r="G62" s="22">
        <v>9</v>
      </c>
      <c r="H62" s="2">
        <v>8</v>
      </c>
      <c r="I62" s="22">
        <v>5.5</v>
      </c>
      <c r="J62" s="13">
        <f t="shared" si="0"/>
        <v>7.2</v>
      </c>
      <c r="K62" s="4" t="str">
        <f t="shared" si="1"/>
        <v>KHÁ</v>
      </c>
      <c r="L62" s="4">
        <f t="shared" si="2"/>
        <v>20</v>
      </c>
      <c r="M62" s="4" t="s">
        <v>45</v>
      </c>
      <c r="N62" s="2" t="str">
        <f t="shared" si="3"/>
        <v/>
      </c>
      <c r="O62" s="2" t="str">
        <f>VLOOKUP(LEFT(B62,2),'Bảng phụ'!$A$2:$B$7,2,0)</f>
        <v>Quảng Ninh</v>
      </c>
    </row>
  </sheetData>
  <autoFilter ref="A5:N11"/>
  <conditionalFormatting sqref="C13:C47">
    <cfRule type="duplicateValues" dxfId="3" priority="12"/>
  </conditionalFormatting>
  <conditionalFormatting sqref="C48:C62">
    <cfRule type="duplicateValues" dxfId="2" priority="11"/>
  </conditionalFormatting>
  <conditionalFormatting sqref="C12">
    <cfRule type="duplicateValues" dxfId="1" priority="10"/>
  </conditionalFormatting>
  <conditionalFormatting sqref="B12:B62">
    <cfRule type="duplicateValues" dxfId="0" priority="9"/>
  </conditionalFormatting>
  <dataValidations count="1">
    <dataValidation type="list" allowBlank="1" showInputMessage="1" showErrorMessage="1" sqref="M6:M62">
      <formula1>"Tốt, Khá, Trung Bình, Yếu"</formula1>
    </dataValidation>
  </dataValidations>
  <printOptions horizontalCentered="1"/>
  <pageMargins left="0.2" right="0.2" top="0.25" bottom="0.2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C17" sqref="C17"/>
    </sheetView>
  </sheetViews>
  <sheetFormatPr defaultRowHeight="15" x14ac:dyDescent="0.25"/>
  <cols>
    <col min="1" max="1" width="19.7109375" style="1" customWidth="1"/>
    <col min="2" max="3" width="9.140625" style="1"/>
    <col min="4" max="4" width="19.28515625" style="1" customWidth="1"/>
    <col min="5" max="5" width="10.7109375" style="1" customWidth="1"/>
    <col min="6" max="6" width="11.7109375" style="1" customWidth="1"/>
    <col min="7" max="7" width="11.85546875" style="1" customWidth="1"/>
    <col min="8" max="8" width="11.28515625" style="1" customWidth="1"/>
    <col min="9" max="16384" width="9.140625" style="1"/>
  </cols>
  <sheetData>
    <row r="1" spans="1:8" x14ac:dyDescent="0.25">
      <c r="A1" s="6" t="s">
        <v>0</v>
      </c>
    </row>
    <row r="3" spans="1:8" x14ac:dyDescent="0.25">
      <c r="A3" s="12" t="s">
        <v>47</v>
      </c>
      <c r="B3" s="12"/>
      <c r="C3" s="12"/>
      <c r="D3" s="12"/>
      <c r="E3" s="12"/>
      <c r="F3" s="12"/>
    </row>
    <row r="4" spans="1:8" x14ac:dyDescent="0.25">
      <c r="A4" s="12" t="s">
        <v>48</v>
      </c>
      <c r="B4" s="12"/>
      <c r="C4" s="12"/>
      <c r="D4" s="12"/>
      <c r="E4" s="12"/>
      <c r="F4" s="12"/>
    </row>
    <row r="6" spans="1:8" x14ac:dyDescent="0.25">
      <c r="A6" s="14" t="s">
        <v>43</v>
      </c>
      <c r="B6" s="14" t="s">
        <v>50</v>
      </c>
      <c r="C6" s="14" t="s">
        <v>81</v>
      </c>
      <c r="D6" s="14" t="s">
        <v>69</v>
      </c>
      <c r="E6" s="14" t="s">
        <v>158</v>
      </c>
      <c r="F6" s="14" t="s">
        <v>159</v>
      </c>
      <c r="G6" s="14" t="s">
        <v>123</v>
      </c>
      <c r="H6" s="14" t="s">
        <v>57</v>
      </c>
    </row>
    <row r="7" spans="1:8" x14ac:dyDescent="0.25">
      <c r="A7" s="16" t="s">
        <v>45</v>
      </c>
      <c r="B7" s="2">
        <v>6</v>
      </c>
      <c r="C7" s="2"/>
      <c r="D7" s="2">
        <v>5</v>
      </c>
      <c r="E7" s="2"/>
      <c r="F7" s="2"/>
      <c r="G7" s="2"/>
      <c r="H7" s="2"/>
    </row>
    <row r="8" spans="1:8" x14ac:dyDescent="0.25">
      <c r="A8" s="16" t="s">
        <v>46</v>
      </c>
      <c r="B8" s="2">
        <v>6</v>
      </c>
      <c r="C8" s="2"/>
      <c r="D8" s="2">
        <v>6</v>
      </c>
      <c r="E8" s="2"/>
      <c r="F8" s="2"/>
      <c r="G8" s="2"/>
      <c r="H8" s="2"/>
    </row>
    <row r="9" spans="1:8" x14ac:dyDescent="0.25">
      <c r="A9" s="16" t="s">
        <v>49</v>
      </c>
      <c r="B9" s="2">
        <v>4</v>
      </c>
      <c r="C9" s="2"/>
      <c r="D9" s="2">
        <v>7</v>
      </c>
      <c r="E9" s="2"/>
      <c r="F9" s="2"/>
      <c r="G9" s="2"/>
      <c r="H9" s="2"/>
    </row>
    <row r="10" spans="1:8" x14ac:dyDescent="0.25">
      <c r="A10" s="16" t="s">
        <v>156</v>
      </c>
      <c r="B10" s="2">
        <v>8</v>
      </c>
      <c r="C10" s="2"/>
      <c r="D10" s="2">
        <v>5</v>
      </c>
      <c r="E10" s="2"/>
      <c r="F10" s="2"/>
      <c r="G10" s="2"/>
      <c r="H10" s="2"/>
    </row>
    <row r="11" spans="1:8" x14ac:dyDescent="0.25">
      <c r="A11" s="16" t="s">
        <v>157</v>
      </c>
      <c r="B11" s="2">
        <v>45</v>
      </c>
      <c r="C11" s="2"/>
      <c r="D11" s="2">
        <v>2</v>
      </c>
      <c r="E11" s="2"/>
      <c r="F11" s="2"/>
      <c r="G11" s="2"/>
      <c r="H11" s="2"/>
    </row>
  </sheetData>
  <printOptions horizontalCentered="1"/>
  <pageMargins left="0.2" right="0.2" top="0.25" bottom="0.2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9" sqref="D9"/>
    </sheetView>
  </sheetViews>
  <sheetFormatPr defaultRowHeight="15" x14ac:dyDescent="0.25"/>
  <cols>
    <col min="2" max="2" width="14.42578125" customWidth="1"/>
  </cols>
  <sheetData>
    <row r="1" spans="1:2" x14ac:dyDescent="0.25">
      <c r="A1" s="21" t="s">
        <v>161</v>
      </c>
      <c r="B1" s="21" t="s">
        <v>160</v>
      </c>
    </row>
    <row r="2" spans="1:2" x14ac:dyDescent="0.25">
      <c r="A2" s="15" t="s">
        <v>162</v>
      </c>
      <c r="B2" s="15" t="s">
        <v>163</v>
      </c>
    </row>
    <row r="3" spans="1:2" x14ac:dyDescent="0.25">
      <c r="A3" s="15" t="s">
        <v>164</v>
      </c>
      <c r="B3" s="15" t="s">
        <v>165</v>
      </c>
    </row>
    <row r="4" spans="1:2" x14ac:dyDescent="0.25">
      <c r="A4" s="15" t="s">
        <v>166</v>
      </c>
      <c r="B4" s="15" t="s">
        <v>158</v>
      </c>
    </row>
    <row r="5" spans="1:2" x14ac:dyDescent="0.25">
      <c r="A5" s="15" t="s">
        <v>167</v>
      </c>
      <c r="B5" s="15" t="s">
        <v>159</v>
      </c>
    </row>
    <row r="6" spans="1:2" x14ac:dyDescent="0.25">
      <c r="A6" s="15" t="s">
        <v>168</v>
      </c>
      <c r="B6" s="15" t="s">
        <v>169</v>
      </c>
    </row>
    <row r="7" spans="1:2" x14ac:dyDescent="0.25">
      <c r="A7" s="15" t="s">
        <v>170</v>
      </c>
      <c r="B7" s="15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Danh sách</vt:lpstr>
      <vt:lpstr>Điểm</vt:lpstr>
      <vt:lpstr>Thống kê</vt:lpstr>
      <vt:lpstr>Bảng phụ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2018-12-05T10:11:18Z</dcterms:modified>
</cp:coreProperties>
</file>