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50" windowWidth="15600" windowHeight="8010"/>
  </bookViews>
  <sheets>
    <sheet name="14.1" sheetId="2" r:id="rId1"/>
    <sheet name="14.2" sheetId="6" r:id="rId2"/>
  </sheets>
  <calcPr calcId="124519"/>
</workbook>
</file>

<file path=xl/calcChain.xml><?xml version="1.0" encoding="utf-8"?>
<calcChain xmlns="http://schemas.openxmlformats.org/spreadsheetml/2006/main">
  <c r="M8" i="2"/>
  <c r="M9"/>
  <c r="M10"/>
  <c r="M11"/>
  <c r="M12"/>
  <c r="M7"/>
  <c r="L8"/>
  <c r="L9"/>
  <c r="L10"/>
  <c r="L11"/>
  <c r="L12"/>
  <c r="L7"/>
  <c r="K8"/>
  <c r="K9"/>
  <c r="K11"/>
  <c r="K12"/>
  <c r="K7"/>
  <c r="J8"/>
  <c r="J9"/>
  <c r="J10"/>
  <c r="K10" s="1"/>
  <c r="J11"/>
  <c r="J12"/>
  <c r="J7"/>
  <c r="F8"/>
  <c r="F9"/>
  <c r="F10"/>
  <c r="F11"/>
  <c r="F12"/>
  <c r="F7"/>
  <c r="E8"/>
  <c r="E9"/>
  <c r="E10"/>
  <c r="E11"/>
  <c r="E12"/>
  <c r="E7"/>
  <c r="D7"/>
  <c r="D8"/>
  <c r="D9"/>
  <c r="D10"/>
  <c r="D11"/>
  <c r="D12"/>
</calcChain>
</file>

<file path=xl/sharedStrings.xml><?xml version="1.0" encoding="utf-8"?>
<sst xmlns="http://schemas.openxmlformats.org/spreadsheetml/2006/main" count="96" uniqueCount="59">
  <si>
    <t>BẢNG TÍNH TIỀN THUÊ KHO</t>
  </si>
  <si>
    <t>Mã</t>
  </si>
  <si>
    <t>Tên Kho</t>
  </si>
  <si>
    <t>Loại</t>
  </si>
  <si>
    <t>Giá</t>
  </si>
  <si>
    <t>Số Lượng</t>
  </si>
  <si>
    <t>Ngày Thuê</t>
  </si>
  <si>
    <t>Ngày Trả</t>
  </si>
  <si>
    <t>Số Ngày Thuê</t>
  </si>
  <si>
    <t>Tiền Thuê</t>
  </si>
  <si>
    <t>BA1</t>
  </si>
  <si>
    <t>K01</t>
  </si>
  <si>
    <t>B02</t>
  </si>
  <si>
    <t>KB2</t>
  </si>
  <si>
    <t>G01</t>
  </si>
  <si>
    <t>D01</t>
  </si>
  <si>
    <t>BẢNG GIÁ</t>
  </si>
  <si>
    <t>LOẠI 1</t>
  </si>
  <si>
    <t>LOẠI 2</t>
  </si>
  <si>
    <t>B</t>
  </si>
  <si>
    <t>Bắp</t>
  </si>
  <si>
    <t>D</t>
  </si>
  <si>
    <t>Đậu</t>
  </si>
  <si>
    <t>G</t>
  </si>
  <si>
    <t>Gại</t>
  </si>
  <si>
    <t>K</t>
  </si>
  <si>
    <t>Khoai</t>
  </si>
  <si>
    <r>
      <t>2)</t>
    </r>
    <r>
      <rPr>
        <sz val="7"/>
        <color indexed="8"/>
        <rFont val="Times New Roman"/>
        <family val="1"/>
      </rPr>
      <t xml:space="preserve">        </t>
    </r>
    <r>
      <rPr>
        <sz val="12"/>
        <color indexed="8"/>
        <rFont val="Times New Roman"/>
        <family val="1"/>
      </rPr>
      <t>Loại: Là Kí tự cuối của mã hàng và chuyển qua trị số</t>
    </r>
  </si>
  <si>
    <r>
      <t>3)</t>
    </r>
    <r>
      <rPr>
        <sz val="7"/>
        <color indexed="8"/>
        <rFont val="Times New Roman"/>
        <family val="1"/>
      </rPr>
      <t xml:space="preserve">        </t>
    </r>
    <r>
      <rPr>
        <sz val="12"/>
        <color indexed="8"/>
        <rFont val="Times New Roman"/>
        <family val="1"/>
      </rPr>
      <t>Giá: Dựa vào Tên kho Hoặc Mã hàng tra tìm trong bảng giá. Nếu kí tự cuối của mã hàng là 1 thì lấy giá loại 1,ngược lại lấy loại 2. Vd: mã hàng B02 có giá là 180.</t>
    </r>
  </si>
  <si>
    <r>
      <t>4)</t>
    </r>
    <r>
      <rPr>
        <sz val="7"/>
        <color indexed="8"/>
        <rFont val="Times New Roman"/>
        <family val="1"/>
      </rPr>
      <t xml:space="preserve">        </t>
    </r>
    <r>
      <rPr>
        <sz val="12"/>
        <color indexed="8"/>
        <rFont val="Times New Roman"/>
        <family val="1"/>
      </rPr>
      <t>Số ngày thuê: Ngày trả - ngày thuê. Trường hợp thuê và trả kho trong cùng ngày thì được tính là 1</t>
    </r>
  </si>
  <si>
    <r>
      <t>5)</t>
    </r>
    <r>
      <rPr>
        <sz val="7"/>
        <color indexed="8"/>
        <rFont val="Times New Roman"/>
        <family val="1"/>
      </rPr>
      <t xml:space="preserve">        </t>
    </r>
    <r>
      <rPr>
        <sz val="12"/>
        <color indexed="8"/>
        <rFont val="Times New Roman"/>
        <family val="1"/>
      </rPr>
      <t>Tiền thuê: Số lượng * Giá * Số Ngày thuê . Nhưng nếu số lượng &gt; 30 thì giảm 10% tiền thuê.</t>
    </r>
  </si>
  <si>
    <t>6) Thêm cột ghi chú: Nếu Ngày trả kho trong khoảng tháng 8 đến tháng 10 thì ghi chú là Tháng thiếu kho, ngược lại để trống</t>
  </si>
  <si>
    <t>7) Thêm cột Sửa Ngày Trả Kho: Nếu ngày trả kho vào ngày thứ 7 hoặc chủ nhật thì chuyển sang ngày thứ 2. Ví dụ ngày 5/10/2013 là ngày thứ 7 thì chuyển sang ngày 7/7/2013 là ngày thứ 2</t>
  </si>
  <si>
    <t>8) Lập bảng thống kê bên dưới</t>
  </si>
  <si>
    <t>9)  Sắp xếp cột tên hàng tăng dần và giảm dần theo cột giá</t>
  </si>
  <si>
    <t>Tổng số Tiền</t>
  </si>
  <si>
    <t>Tổng số mặt hàng</t>
  </si>
  <si>
    <t>Bắp loại 1</t>
  </si>
  <si>
    <t>Khoai loại 2</t>
  </si>
  <si>
    <t>Thống kê</t>
  </si>
  <si>
    <t>Mã Hàng</t>
  </si>
  <si>
    <r>
      <t>1)</t>
    </r>
    <r>
      <rPr>
        <sz val="7"/>
        <color indexed="8"/>
        <rFont val="Times New Roman"/>
        <family val="1"/>
      </rPr>
      <t xml:space="preserve">        </t>
    </r>
    <r>
      <rPr>
        <sz val="12"/>
        <color indexed="8"/>
        <rFont val="Times New Roman"/>
        <family val="1"/>
      </rPr>
      <t>Tên Kho: Dựa kí tự đầu của mã hàng và tra tìm trong bảng giá</t>
    </r>
  </si>
  <si>
    <t>10) Vẽ biểu đồ thích hợp thể hiện mối tương quan giữa số lượng hàng hóa và kho hàng.</t>
  </si>
  <si>
    <t>Khu vực</t>
  </si>
  <si>
    <t>Địa điểm</t>
  </si>
  <si>
    <t>Số lượng khách</t>
  </si>
  <si>
    <t>Sài Gòn</t>
  </si>
  <si>
    <t>market</t>
  </si>
  <si>
    <t>museum</t>
  </si>
  <si>
    <t>public garden</t>
  </si>
  <si>
    <t>walking street</t>
  </si>
  <si>
    <t>pagoda</t>
  </si>
  <si>
    <t>church</t>
  </si>
  <si>
    <t>Đà Nẵng</t>
  </si>
  <si>
    <t>Hà Nội</t>
  </si>
  <si>
    <t>Tây Nguyên</t>
  </si>
  <si>
    <t>Sử dụng PivotTable và PivotChart làm báo cáo dựa trên bảng số liệu.</t>
  </si>
  <si>
    <t>Ghi Chú</t>
  </si>
  <si>
    <t>Sửa Ngày Trả Kho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</si>
</sst>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5"/>
      <color indexed="8"/>
      <name val="Times New Roman"/>
      <family val="1"/>
    </font>
    <font>
      <sz val="12"/>
      <color indexed="8"/>
      <name val="Times New Roman"/>
      <family val="1"/>
    </font>
    <font>
      <sz val="7"/>
      <color indexed="8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 style="thick">
        <color rgb="FF00B0F0"/>
      </right>
      <top/>
      <bottom style="thick">
        <color rgb="FF00B0F0"/>
      </bottom>
      <diagonal/>
    </border>
    <border>
      <left style="thick">
        <color rgb="FF00B0F0"/>
      </left>
      <right style="medium">
        <color indexed="64"/>
      </right>
      <top/>
      <bottom style="thick">
        <color rgb="FF00B0F0"/>
      </bottom>
      <diagonal/>
    </border>
    <border>
      <left/>
      <right style="medium">
        <color indexed="64"/>
      </right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1" xfId="0" applyBorder="1"/>
    <xf numFmtId="14" fontId="0" fillId="0" borderId="0" xfId="0" applyNumberFormat="1"/>
    <xf numFmtId="0" fontId="1" fillId="0" borderId="0" xfId="0" applyFont="1"/>
    <xf numFmtId="0" fontId="2" fillId="0" borderId="0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4" fillId="0" borderId="0" xfId="0" applyFont="1"/>
    <xf numFmtId="0" fontId="2" fillId="0" borderId="2" xfId="0" applyFont="1" applyBorder="1" applyAlignment="1">
      <alignment horizontal="center" wrapText="1"/>
    </xf>
    <xf numFmtId="0" fontId="0" fillId="0" borderId="2" xfId="0" applyBorder="1"/>
    <xf numFmtId="14" fontId="2" fillId="0" borderId="2" xfId="0" applyNumberFormat="1" applyFont="1" applyBorder="1" applyAlignment="1">
      <alignment horizontal="center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0" borderId="2" xfId="0" applyNumberFormat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P39"/>
  <sheetViews>
    <sheetView tabSelected="1" zoomScale="70" zoomScaleNormal="70" workbookViewId="0">
      <selection activeCell="K16" sqref="K16"/>
    </sheetView>
  </sheetViews>
  <sheetFormatPr defaultRowHeight="15"/>
  <cols>
    <col min="4" max="4" width="21.28515625" customWidth="1"/>
    <col min="5" max="5" width="11.85546875" customWidth="1"/>
    <col min="6" max="6" width="15.140625" customWidth="1"/>
    <col min="7" max="7" width="16.85546875" customWidth="1"/>
    <col min="8" max="8" width="18.7109375" customWidth="1"/>
    <col min="9" max="9" width="17.85546875" customWidth="1"/>
    <col min="10" max="10" width="13.7109375" bestFit="1" customWidth="1"/>
    <col min="11" max="11" width="25.7109375" customWidth="1"/>
    <col min="12" max="12" width="15.85546875" bestFit="1" customWidth="1"/>
    <col min="13" max="13" width="20.7109375" customWidth="1"/>
    <col min="15" max="15" width="9.85546875" customWidth="1"/>
    <col min="16" max="16" width="10.7109375" bestFit="1" customWidth="1"/>
    <col min="261" max="261" width="11.85546875" customWidth="1"/>
    <col min="264" max="264" width="11.5703125" customWidth="1"/>
    <col min="265" max="265" width="16.140625" customWidth="1"/>
    <col min="266" max="266" width="13.7109375" bestFit="1" customWidth="1"/>
    <col min="517" max="517" width="11.85546875" customWidth="1"/>
    <col min="520" max="520" width="11.5703125" customWidth="1"/>
    <col min="521" max="521" width="16.140625" customWidth="1"/>
    <col min="522" max="522" width="13.7109375" bestFit="1" customWidth="1"/>
    <col min="773" max="773" width="11.85546875" customWidth="1"/>
    <col min="776" max="776" width="11.5703125" customWidth="1"/>
    <col min="777" max="777" width="16.140625" customWidth="1"/>
    <col min="778" max="778" width="13.7109375" bestFit="1" customWidth="1"/>
    <col min="1029" max="1029" width="11.85546875" customWidth="1"/>
    <col min="1032" max="1032" width="11.5703125" customWidth="1"/>
    <col min="1033" max="1033" width="16.140625" customWidth="1"/>
    <col min="1034" max="1034" width="13.7109375" bestFit="1" customWidth="1"/>
    <col min="1285" max="1285" width="11.85546875" customWidth="1"/>
    <col min="1288" max="1288" width="11.5703125" customWidth="1"/>
    <col min="1289" max="1289" width="16.140625" customWidth="1"/>
    <col min="1290" max="1290" width="13.7109375" bestFit="1" customWidth="1"/>
    <col min="1541" max="1541" width="11.85546875" customWidth="1"/>
    <col min="1544" max="1544" width="11.5703125" customWidth="1"/>
    <col min="1545" max="1545" width="16.140625" customWidth="1"/>
    <col min="1546" max="1546" width="13.7109375" bestFit="1" customWidth="1"/>
    <col min="1797" max="1797" width="11.85546875" customWidth="1"/>
    <col min="1800" max="1800" width="11.5703125" customWidth="1"/>
    <col min="1801" max="1801" width="16.140625" customWidth="1"/>
    <col min="1802" max="1802" width="13.7109375" bestFit="1" customWidth="1"/>
    <col min="2053" max="2053" width="11.85546875" customWidth="1"/>
    <col min="2056" max="2056" width="11.5703125" customWidth="1"/>
    <col min="2057" max="2057" width="16.140625" customWidth="1"/>
    <col min="2058" max="2058" width="13.7109375" bestFit="1" customWidth="1"/>
    <col min="2309" max="2309" width="11.85546875" customWidth="1"/>
    <col min="2312" max="2312" width="11.5703125" customWidth="1"/>
    <col min="2313" max="2313" width="16.140625" customWidth="1"/>
    <col min="2314" max="2314" width="13.7109375" bestFit="1" customWidth="1"/>
    <col min="2565" max="2565" width="11.85546875" customWidth="1"/>
    <col min="2568" max="2568" width="11.5703125" customWidth="1"/>
    <col min="2569" max="2569" width="16.140625" customWidth="1"/>
    <col min="2570" max="2570" width="13.7109375" bestFit="1" customWidth="1"/>
    <col min="2821" max="2821" width="11.85546875" customWidth="1"/>
    <col min="2824" max="2824" width="11.5703125" customWidth="1"/>
    <col min="2825" max="2825" width="16.140625" customWidth="1"/>
    <col min="2826" max="2826" width="13.7109375" bestFit="1" customWidth="1"/>
    <col min="3077" max="3077" width="11.85546875" customWidth="1"/>
    <col min="3080" max="3080" width="11.5703125" customWidth="1"/>
    <col min="3081" max="3081" width="16.140625" customWidth="1"/>
    <col min="3082" max="3082" width="13.7109375" bestFit="1" customWidth="1"/>
    <col min="3333" max="3333" width="11.85546875" customWidth="1"/>
    <col min="3336" max="3336" width="11.5703125" customWidth="1"/>
    <col min="3337" max="3337" width="16.140625" customWidth="1"/>
    <col min="3338" max="3338" width="13.7109375" bestFit="1" customWidth="1"/>
    <col min="3589" max="3589" width="11.85546875" customWidth="1"/>
    <col min="3592" max="3592" width="11.5703125" customWidth="1"/>
    <col min="3593" max="3593" width="16.140625" customWidth="1"/>
    <col min="3594" max="3594" width="13.7109375" bestFit="1" customWidth="1"/>
    <col min="3845" max="3845" width="11.85546875" customWidth="1"/>
    <col min="3848" max="3848" width="11.5703125" customWidth="1"/>
    <col min="3849" max="3849" width="16.140625" customWidth="1"/>
    <col min="3850" max="3850" width="13.7109375" bestFit="1" customWidth="1"/>
    <col min="4101" max="4101" width="11.85546875" customWidth="1"/>
    <col min="4104" max="4104" width="11.5703125" customWidth="1"/>
    <col min="4105" max="4105" width="16.140625" customWidth="1"/>
    <col min="4106" max="4106" width="13.7109375" bestFit="1" customWidth="1"/>
    <col min="4357" max="4357" width="11.85546875" customWidth="1"/>
    <col min="4360" max="4360" width="11.5703125" customWidth="1"/>
    <col min="4361" max="4361" width="16.140625" customWidth="1"/>
    <col min="4362" max="4362" width="13.7109375" bestFit="1" customWidth="1"/>
    <col min="4613" max="4613" width="11.85546875" customWidth="1"/>
    <col min="4616" max="4616" width="11.5703125" customWidth="1"/>
    <col min="4617" max="4617" width="16.140625" customWidth="1"/>
    <col min="4618" max="4618" width="13.7109375" bestFit="1" customWidth="1"/>
    <col min="4869" max="4869" width="11.85546875" customWidth="1"/>
    <col min="4872" max="4872" width="11.5703125" customWidth="1"/>
    <col min="4873" max="4873" width="16.140625" customWidth="1"/>
    <col min="4874" max="4874" width="13.7109375" bestFit="1" customWidth="1"/>
    <col min="5125" max="5125" width="11.85546875" customWidth="1"/>
    <col min="5128" max="5128" width="11.5703125" customWidth="1"/>
    <col min="5129" max="5129" width="16.140625" customWidth="1"/>
    <col min="5130" max="5130" width="13.7109375" bestFit="1" customWidth="1"/>
    <col min="5381" max="5381" width="11.85546875" customWidth="1"/>
    <col min="5384" max="5384" width="11.5703125" customWidth="1"/>
    <col min="5385" max="5385" width="16.140625" customWidth="1"/>
    <col min="5386" max="5386" width="13.7109375" bestFit="1" customWidth="1"/>
    <col min="5637" max="5637" width="11.85546875" customWidth="1"/>
    <col min="5640" max="5640" width="11.5703125" customWidth="1"/>
    <col min="5641" max="5641" width="16.140625" customWidth="1"/>
    <col min="5642" max="5642" width="13.7109375" bestFit="1" customWidth="1"/>
    <col min="5893" max="5893" width="11.85546875" customWidth="1"/>
    <col min="5896" max="5896" width="11.5703125" customWidth="1"/>
    <col min="5897" max="5897" width="16.140625" customWidth="1"/>
    <col min="5898" max="5898" width="13.7109375" bestFit="1" customWidth="1"/>
    <col min="6149" max="6149" width="11.85546875" customWidth="1"/>
    <col min="6152" max="6152" width="11.5703125" customWidth="1"/>
    <col min="6153" max="6153" width="16.140625" customWidth="1"/>
    <col min="6154" max="6154" width="13.7109375" bestFit="1" customWidth="1"/>
    <col min="6405" max="6405" width="11.85546875" customWidth="1"/>
    <col min="6408" max="6408" width="11.5703125" customWidth="1"/>
    <col min="6409" max="6409" width="16.140625" customWidth="1"/>
    <col min="6410" max="6410" width="13.7109375" bestFit="1" customWidth="1"/>
    <col min="6661" max="6661" width="11.85546875" customWidth="1"/>
    <col min="6664" max="6664" width="11.5703125" customWidth="1"/>
    <col min="6665" max="6665" width="16.140625" customWidth="1"/>
    <col min="6666" max="6666" width="13.7109375" bestFit="1" customWidth="1"/>
    <col min="6917" max="6917" width="11.85546875" customWidth="1"/>
    <col min="6920" max="6920" width="11.5703125" customWidth="1"/>
    <col min="6921" max="6921" width="16.140625" customWidth="1"/>
    <col min="6922" max="6922" width="13.7109375" bestFit="1" customWidth="1"/>
    <col min="7173" max="7173" width="11.85546875" customWidth="1"/>
    <col min="7176" max="7176" width="11.5703125" customWidth="1"/>
    <col min="7177" max="7177" width="16.140625" customWidth="1"/>
    <col min="7178" max="7178" width="13.7109375" bestFit="1" customWidth="1"/>
    <col min="7429" max="7429" width="11.85546875" customWidth="1"/>
    <col min="7432" max="7432" width="11.5703125" customWidth="1"/>
    <col min="7433" max="7433" width="16.140625" customWidth="1"/>
    <col min="7434" max="7434" width="13.7109375" bestFit="1" customWidth="1"/>
    <col min="7685" max="7685" width="11.85546875" customWidth="1"/>
    <col min="7688" max="7688" width="11.5703125" customWidth="1"/>
    <col min="7689" max="7689" width="16.140625" customWidth="1"/>
    <col min="7690" max="7690" width="13.7109375" bestFit="1" customWidth="1"/>
    <col min="7941" max="7941" width="11.85546875" customWidth="1"/>
    <col min="7944" max="7944" width="11.5703125" customWidth="1"/>
    <col min="7945" max="7945" width="16.140625" customWidth="1"/>
    <col min="7946" max="7946" width="13.7109375" bestFit="1" customWidth="1"/>
    <col min="8197" max="8197" width="11.85546875" customWidth="1"/>
    <col min="8200" max="8200" width="11.5703125" customWidth="1"/>
    <col min="8201" max="8201" width="16.140625" customWidth="1"/>
    <col min="8202" max="8202" width="13.7109375" bestFit="1" customWidth="1"/>
    <col min="8453" max="8453" width="11.85546875" customWidth="1"/>
    <col min="8456" max="8456" width="11.5703125" customWidth="1"/>
    <col min="8457" max="8457" width="16.140625" customWidth="1"/>
    <col min="8458" max="8458" width="13.7109375" bestFit="1" customWidth="1"/>
    <col min="8709" max="8709" width="11.85546875" customWidth="1"/>
    <col min="8712" max="8712" width="11.5703125" customWidth="1"/>
    <col min="8713" max="8713" width="16.140625" customWidth="1"/>
    <col min="8714" max="8714" width="13.7109375" bestFit="1" customWidth="1"/>
    <col min="8965" max="8965" width="11.85546875" customWidth="1"/>
    <col min="8968" max="8968" width="11.5703125" customWidth="1"/>
    <col min="8969" max="8969" width="16.140625" customWidth="1"/>
    <col min="8970" max="8970" width="13.7109375" bestFit="1" customWidth="1"/>
    <col min="9221" max="9221" width="11.85546875" customWidth="1"/>
    <col min="9224" max="9224" width="11.5703125" customWidth="1"/>
    <col min="9225" max="9225" width="16.140625" customWidth="1"/>
    <col min="9226" max="9226" width="13.7109375" bestFit="1" customWidth="1"/>
    <col min="9477" max="9477" width="11.85546875" customWidth="1"/>
    <col min="9480" max="9480" width="11.5703125" customWidth="1"/>
    <col min="9481" max="9481" width="16.140625" customWidth="1"/>
    <col min="9482" max="9482" width="13.7109375" bestFit="1" customWidth="1"/>
    <col min="9733" max="9733" width="11.85546875" customWidth="1"/>
    <col min="9736" max="9736" width="11.5703125" customWidth="1"/>
    <col min="9737" max="9737" width="16.140625" customWidth="1"/>
    <col min="9738" max="9738" width="13.7109375" bestFit="1" customWidth="1"/>
    <col min="9989" max="9989" width="11.85546875" customWidth="1"/>
    <col min="9992" max="9992" width="11.5703125" customWidth="1"/>
    <col min="9993" max="9993" width="16.140625" customWidth="1"/>
    <col min="9994" max="9994" width="13.7109375" bestFit="1" customWidth="1"/>
    <col min="10245" max="10245" width="11.85546875" customWidth="1"/>
    <col min="10248" max="10248" width="11.5703125" customWidth="1"/>
    <col min="10249" max="10249" width="16.140625" customWidth="1"/>
    <col min="10250" max="10250" width="13.7109375" bestFit="1" customWidth="1"/>
    <col min="10501" max="10501" width="11.85546875" customWidth="1"/>
    <col min="10504" max="10504" width="11.5703125" customWidth="1"/>
    <col min="10505" max="10505" width="16.140625" customWidth="1"/>
    <col min="10506" max="10506" width="13.7109375" bestFit="1" customWidth="1"/>
    <col min="10757" max="10757" width="11.85546875" customWidth="1"/>
    <col min="10760" max="10760" width="11.5703125" customWidth="1"/>
    <col min="10761" max="10761" width="16.140625" customWidth="1"/>
    <col min="10762" max="10762" width="13.7109375" bestFit="1" customWidth="1"/>
    <col min="11013" max="11013" width="11.85546875" customWidth="1"/>
    <col min="11016" max="11016" width="11.5703125" customWidth="1"/>
    <col min="11017" max="11017" width="16.140625" customWidth="1"/>
    <col min="11018" max="11018" width="13.7109375" bestFit="1" customWidth="1"/>
    <col min="11269" max="11269" width="11.85546875" customWidth="1"/>
    <col min="11272" max="11272" width="11.5703125" customWidth="1"/>
    <col min="11273" max="11273" width="16.140625" customWidth="1"/>
    <col min="11274" max="11274" width="13.7109375" bestFit="1" customWidth="1"/>
    <col min="11525" max="11525" width="11.85546875" customWidth="1"/>
    <col min="11528" max="11528" width="11.5703125" customWidth="1"/>
    <col min="11529" max="11529" width="16.140625" customWidth="1"/>
    <col min="11530" max="11530" width="13.7109375" bestFit="1" customWidth="1"/>
    <col min="11781" max="11781" width="11.85546875" customWidth="1"/>
    <col min="11784" max="11784" width="11.5703125" customWidth="1"/>
    <col min="11785" max="11785" width="16.140625" customWidth="1"/>
    <col min="11786" max="11786" width="13.7109375" bestFit="1" customWidth="1"/>
    <col min="12037" max="12037" width="11.85546875" customWidth="1"/>
    <col min="12040" max="12040" width="11.5703125" customWidth="1"/>
    <col min="12041" max="12041" width="16.140625" customWidth="1"/>
    <col min="12042" max="12042" width="13.7109375" bestFit="1" customWidth="1"/>
    <col min="12293" max="12293" width="11.85546875" customWidth="1"/>
    <col min="12296" max="12296" width="11.5703125" customWidth="1"/>
    <col min="12297" max="12297" width="16.140625" customWidth="1"/>
    <col min="12298" max="12298" width="13.7109375" bestFit="1" customWidth="1"/>
    <col min="12549" max="12549" width="11.85546875" customWidth="1"/>
    <col min="12552" max="12552" width="11.5703125" customWidth="1"/>
    <col min="12553" max="12553" width="16.140625" customWidth="1"/>
    <col min="12554" max="12554" width="13.7109375" bestFit="1" customWidth="1"/>
    <col min="12805" max="12805" width="11.85546875" customWidth="1"/>
    <col min="12808" max="12808" width="11.5703125" customWidth="1"/>
    <col min="12809" max="12809" width="16.140625" customWidth="1"/>
    <col min="12810" max="12810" width="13.7109375" bestFit="1" customWidth="1"/>
    <col min="13061" max="13061" width="11.85546875" customWidth="1"/>
    <col min="13064" max="13064" width="11.5703125" customWidth="1"/>
    <col min="13065" max="13065" width="16.140625" customWidth="1"/>
    <col min="13066" max="13066" width="13.7109375" bestFit="1" customWidth="1"/>
    <col min="13317" max="13317" width="11.85546875" customWidth="1"/>
    <col min="13320" max="13320" width="11.5703125" customWidth="1"/>
    <col min="13321" max="13321" width="16.140625" customWidth="1"/>
    <col min="13322" max="13322" width="13.7109375" bestFit="1" customWidth="1"/>
    <col min="13573" max="13573" width="11.85546875" customWidth="1"/>
    <col min="13576" max="13576" width="11.5703125" customWidth="1"/>
    <col min="13577" max="13577" width="16.140625" customWidth="1"/>
    <col min="13578" max="13578" width="13.7109375" bestFit="1" customWidth="1"/>
    <col min="13829" max="13829" width="11.85546875" customWidth="1"/>
    <col min="13832" max="13832" width="11.5703125" customWidth="1"/>
    <col min="13833" max="13833" width="16.140625" customWidth="1"/>
    <col min="13834" max="13834" width="13.7109375" bestFit="1" customWidth="1"/>
    <col min="14085" max="14085" width="11.85546875" customWidth="1"/>
    <col min="14088" max="14088" width="11.5703125" customWidth="1"/>
    <col min="14089" max="14089" width="16.140625" customWidth="1"/>
    <col min="14090" max="14090" width="13.7109375" bestFit="1" customWidth="1"/>
    <col min="14341" max="14341" width="11.85546875" customWidth="1"/>
    <col min="14344" max="14344" width="11.5703125" customWidth="1"/>
    <col min="14345" max="14345" width="16.140625" customWidth="1"/>
    <col min="14346" max="14346" width="13.7109375" bestFit="1" customWidth="1"/>
    <col min="14597" max="14597" width="11.85546875" customWidth="1"/>
    <col min="14600" max="14600" width="11.5703125" customWidth="1"/>
    <col min="14601" max="14601" width="16.140625" customWidth="1"/>
    <col min="14602" max="14602" width="13.7109375" bestFit="1" customWidth="1"/>
    <col min="14853" max="14853" width="11.85546875" customWidth="1"/>
    <col min="14856" max="14856" width="11.5703125" customWidth="1"/>
    <col min="14857" max="14857" width="16.140625" customWidth="1"/>
    <col min="14858" max="14858" width="13.7109375" bestFit="1" customWidth="1"/>
    <col min="15109" max="15109" width="11.85546875" customWidth="1"/>
    <col min="15112" max="15112" width="11.5703125" customWidth="1"/>
    <col min="15113" max="15113" width="16.140625" customWidth="1"/>
    <col min="15114" max="15114" width="13.7109375" bestFit="1" customWidth="1"/>
    <col min="15365" max="15365" width="11.85546875" customWidth="1"/>
    <col min="15368" max="15368" width="11.5703125" customWidth="1"/>
    <col min="15369" max="15369" width="16.140625" customWidth="1"/>
    <col min="15370" max="15370" width="13.7109375" bestFit="1" customWidth="1"/>
    <col min="15621" max="15621" width="11.85546875" customWidth="1"/>
    <col min="15624" max="15624" width="11.5703125" customWidth="1"/>
    <col min="15625" max="15625" width="16.140625" customWidth="1"/>
    <col min="15626" max="15626" width="13.7109375" bestFit="1" customWidth="1"/>
    <col min="15877" max="15877" width="11.85546875" customWidth="1"/>
    <col min="15880" max="15880" width="11.5703125" customWidth="1"/>
    <col min="15881" max="15881" width="16.140625" customWidth="1"/>
    <col min="15882" max="15882" width="13.7109375" bestFit="1" customWidth="1"/>
    <col min="16133" max="16133" width="11.85546875" customWidth="1"/>
    <col min="16136" max="16136" width="11.5703125" customWidth="1"/>
    <col min="16137" max="16137" width="16.140625" customWidth="1"/>
    <col min="16138" max="16138" width="13.7109375" bestFit="1" customWidth="1"/>
  </cols>
  <sheetData>
    <row r="4" spans="3:16" ht="20.25" thickBot="1">
      <c r="C4" s="18" t="s">
        <v>0</v>
      </c>
      <c r="D4" s="18"/>
      <c r="E4" s="18"/>
      <c r="F4" s="18"/>
      <c r="G4" s="18"/>
      <c r="H4" s="18"/>
      <c r="I4" s="18"/>
      <c r="J4" s="18"/>
      <c r="K4" s="18"/>
    </row>
    <row r="5" spans="3:16" ht="15.75" customHeight="1" thickTop="1" thickBot="1">
      <c r="C5" s="21" t="s">
        <v>40</v>
      </c>
      <c r="D5" s="19" t="s">
        <v>2</v>
      </c>
      <c r="E5" s="19" t="s">
        <v>3</v>
      </c>
      <c r="F5" s="19" t="s">
        <v>4</v>
      </c>
      <c r="G5" s="19" t="s">
        <v>5</v>
      </c>
      <c r="H5" s="19" t="s">
        <v>6</v>
      </c>
      <c r="I5" s="19" t="s">
        <v>7</v>
      </c>
      <c r="J5" s="19" t="s">
        <v>8</v>
      </c>
      <c r="K5" s="20" t="s">
        <v>9</v>
      </c>
      <c r="L5" s="24" t="s">
        <v>57</v>
      </c>
      <c r="M5" s="26" t="s">
        <v>58</v>
      </c>
    </row>
    <row r="6" spans="3:16" ht="15.75" customHeight="1" thickTop="1" thickBot="1">
      <c r="C6" s="22"/>
      <c r="D6" s="19"/>
      <c r="E6" s="19"/>
      <c r="F6" s="19"/>
      <c r="G6" s="19"/>
      <c r="H6" s="19"/>
      <c r="I6" s="19"/>
      <c r="J6" s="19"/>
      <c r="K6" s="20"/>
      <c r="L6" s="24"/>
      <c r="M6" s="27"/>
    </row>
    <row r="7" spans="3:16" ht="17.25" thickTop="1" thickBot="1">
      <c r="C7" s="8" t="s">
        <v>10</v>
      </c>
      <c r="D7" s="8" t="str">
        <f>VLOOKUP(LEFT(C7,1),$C$15:$F$19,2,0)</f>
        <v>Bắp</v>
      </c>
      <c r="E7" s="9">
        <f>VALUE(RIGHT(C7,1))</f>
        <v>1</v>
      </c>
      <c r="F7" s="8">
        <f>VLOOKUP(LEFT(C7,1),$C$16:$F$19,IF(E7=1,3,4),0)</f>
        <v>200</v>
      </c>
      <c r="G7" s="8">
        <v>65</v>
      </c>
      <c r="H7" s="10">
        <v>42098</v>
      </c>
      <c r="I7" s="10">
        <v>42128</v>
      </c>
      <c r="J7" s="8">
        <f>IF(I7=H7,1,I7-H7)</f>
        <v>30</v>
      </c>
      <c r="K7" s="23">
        <f>IF(G7&gt;30,0.9,1)*G7*F7*J7</f>
        <v>351000</v>
      </c>
      <c r="L7" s="25" t="str">
        <f>IF(AND(MONTH(I7)&gt;=8,MONTH(I7)&lt;=10),"Thiếu Kho","")</f>
        <v/>
      </c>
      <c r="M7" s="28">
        <f>IF(WEEKDAY(I7)=7,I7+2,IF(WEEKDAY(I7)=1,I7+1,I7))</f>
        <v>42128</v>
      </c>
      <c r="O7" s="3"/>
      <c r="P7" s="3"/>
    </row>
    <row r="8" spans="3:16" ht="17.25" thickTop="1" thickBot="1">
      <c r="C8" s="8" t="s">
        <v>11</v>
      </c>
      <c r="D8" s="8" t="str">
        <f t="shared" ref="D8:D12" si="0">VLOOKUP(LEFT(C8,1),$C$15:$F$19,2,0)</f>
        <v>Khoai</v>
      </c>
      <c r="E8" s="9">
        <f t="shared" ref="E8:E12" si="1">VALUE(RIGHT(C8,1))</f>
        <v>1</v>
      </c>
      <c r="F8" s="8">
        <f t="shared" ref="F8:F12" si="2">VLOOKUP(LEFT(C8,1),$C$16:$F$19,IF(E8=1,3,4),0)</f>
        <v>150</v>
      </c>
      <c r="G8" s="8">
        <v>30</v>
      </c>
      <c r="H8" s="10">
        <v>41764</v>
      </c>
      <c r="I8" s="10">
        <v>42129</v>
      </c>
      <c r="J8" s="8">
        <f t="shared" ref="J8:J12" si="3">IF(I8=H8,1,I8-H8)</f>
        <v>365</v>
      </c>
      <c r="K8" s="23">
        <f t="shared" ref="K8:K12" si="4">IF(G8&gt;30,0.9,1)*G8*F8*J8</f>
        <v>1642500</v>
      </c>
      <c r="L8" s="25" t="str">
        <f t="shared" ref="L8:L12" si="5">IF(AND(MONTH(I8)&gt;=8,MONTH(I8)&lt;=10),"Thiếu Kho","")</f>
        <v/>
      </c>
      <c r="M8" s="28">
        <f t="shared" ref="M8:M12" si="6">IF(WEEKDAY(I8)=7,I8+2,IF(WEEKDAY(I8)=1,I8+1,I8))</f>
        <v>42129</v>
      </c>
    </row>
    <row r="9" spans="3:16" ht="17.25" thickTop="1" thickBot="1">
      <c r="C9" s="8" t="s">
        <v>12</v>
      </c>
      <c r="D9" s="8" t="str">
        <f t="shared" si="0"/>
        <v>Bắp</v>
      </c>
      <c r="E9" s="9">
        <f t="shared" si="1"/>
        <v>2</v>
      </c>
      <c r="F9" s="8">
        <f t="shared" si="2"/>
        <v>180</v>
      </c>
      <c r="G9" s="8">
        <v>10</v>
      </c>
      <c r="H9" s="10">
        <v>41825</v>
      </c>
      <c r="I9" s="10">
        <v>42200</v>
      </c>
      <c r="J9" s="8">
        <f t="shared" si="3"/>
        <v>375</v>
      </c>
      <c r="K9" s="23">
        <f t="shared" si="4"/>
        <v>675000</v>
      </c>
      <c r="L9" s="25" t="str">
        <f t="shared" si="5"/>
        <v/>
      </c>
      <c r="M9" s="28">
        <f t="shared" si="6"/>
        <v>42200</v>
      </c>
    </row>
    <row r="10" spans="3:16" ht="17.25" thickTop="1" thickBot="1">
      <c r="C10" s="8" t="s">
        <v>13</v>
      </c>
      <c r="D10" s="8" t="str">
        <f t="shared" si="0"/>
        <v>Khoai</v>
      </c>
      <c r="E10" s="9">
        <f t="shared" si="1"/>
        <v>2</v>
      </c>
      <c r="F10" s="8">
        <f t="shared" si="2"/>
        <v>120</v>
      </c>
      <c r="G10" s="8">
        <v>20</v>
      </c>
      <c r="H10" s="10">
        <v>42252</v>
      </c>
      <c r="I10" s="10">
        <v>42273</v>
      </c>
      <c r="J10" s="8">
        <f t="shared" si="3"/>
        <v>21</v>
      </c>
      <c r="K10" s="23">
        <f t="shared" si="4"/>
        <v>50400</v>
      </c>
      <c r="L10" s="25" t="str">
        <f t="shared" si="5"/>
        <v>Thiếu Kho</v>
      </c>
      <c r="M10" s="28">
        <f t="shared" si="6"/>
        <v>42275</v>
      </c>
    </row>
    <row r="11" spans="3:16" ht="17.25" thickTop="1" thickBot="1">
      <c r="C11" s="8" t="s">
        <v>14</v>
      </c>
      <c r="D11" s="8" t="str">
        <f t="shared" si="0"/>
        <v>Gại</v>
      </c>
      <c r="E11" s="9">
        <f t="shared" si="1"/>
        <v>1</v>
      </c>
      <c r="F11" s="8">
        <f t="shared" si="2"/>
        <v>300</v>
      </c>
      <c r="G11" s="8">
        <v>60</v>
      </c>
      <c r="H11" s="10">
        <v>42127</v>
      </c>
      <c r="I11" s="10">
        <v>42144</v>
      </c>
      <c r="J11" s="8">
        <f t="shared" si="3"/>
        <v>17</v>
      </c>
      <c r="K11" s="23">
        <f t="shared" si="4"/>
        <v>275400</v>
      </c>
      <c r="L11" s="25" t="str">
        <f t="shared" si="5"/>
        <v/>
      </c>
      <c r="M11" s="28">
        <f t="shared" si="6"/>
        <v>42144</v>
      </c>
    </row>
    <row r="12" spans="3:16" ht="17.25" thickTop="1" thickBot="1">
      <c r="C12" s="8" t="s">
        <v>15</v>
      </c>
      <c r="D12" s="8" t="str">
        <f t="shared" si="0"/>
        <v>Đậu</v>
      </c>
      <c r="E12" s="9">
        <f t="shared" si="1"/>
        <v>1</v>
      </c>
      <c r="F12" s="8">
        <f t="shared" si="2"/>
        <v>100</v>
      </c>
      <c r="G12" s="8">
        <v>70</v>
      </c>
      <c r="H12" s="10">
        <v>42129</v>
      </c>
      <c r="I12" s="10">
        <v>42190</v>
      </c>
      <c r="J12" s="8">
        <f t="shared" si="3"/>
        <v>61</v>
      </c>
      <c r="K12" s="23">
        <f t="shared" si="4"/>
        <v>384300</v>
      </c>
      <c r="L12" s="25" t="str">
        <f t="shared" si="5"/>
        <v/>
      </c>
      <c r="M12" s="28">
        <f t="shared" si="6"/>
        <v>42191</v>
      </c>
    </row>
    <row r="13" spans="3:16" ht="20.25" thickTop="1">
      <c r="C13" s="4"/>
    </row>
    <row r="14" spans="3:16" ht="20.25" thickBot="1">
      <c r="C14" s="18" t="s">
        <v>16</v>
      </c>
      <c r="D14" s="18"/>
      <c r="E14" s="18"/>
      <c r="F14" s="18"/>
    </row>
    <row r="15" spans="3:16" ht="17.25" thickTop="1" thickBot="1">
      <c r="C15" s="15" t="s">
        <v>1</v>
      </c>
      <c r="D15" s="15" t="s">
        <v>2</v>
      </c>
      <c r="E15" s="15" t="s">
        <v>17</v>
      </c>
      <c r="F15" s="15" t="s">
        <v>18</v>
      </c>
      <c r="I15" s="5"/>
    </row>
    <row r="16" spans="3:16" ht="17.25" thickTop="1" thickBot="1">
      <c r="C16" s="14" t="s">
        <v>19</v>
      </c>
      <c r="D16" s="14" t="s">
        <v>20</v>
      </c>
      <c r="E16" s="14">
        <v>200</v>
      </c>
      <c r="F16" s="14">
        <v>180</v>
      </c>
    </row>
    <row r="17" spans="3:8" ht="17.25" customHeight="1" thickTop="1" thickBot="1">
      <c r="C17" s="14" t="s">
        <v>21</v>
      </c>
      <c r="D17" s="14" t="s">
        <v>22</v>
      </c>
      <c r="E17" s="14">
        <v>100</v>
      </c>
      <c r="F17" s="14">
        <v>80</v>
      </c>
    </row>
    <row r="18" spans="3:8" ht="17.25" thickTop="1" thickBot="1">
      <c r="C18" s="14" t="s">
        <v>23</v>
      </c>
      <c r="D18" s="14" t="s">
        <v>24</v>
      </c>
      <c r="E18" s="14">
        <v>300</v>
      </c>
      <c r="F18" s="14">
        <v>200</v>
      </c>
      <c r="H18" s="6"/>
    </row>
    <row r="19" spans="3:8" ht="17.25" thickTop="1" thickBot="1">
      <c r="C19" s="11" t="s">
        <v>25</v>
      </c>
      <c r="D19" s="12" t="s">
        <v>26</v>
      </c>
      <c r="E19" s="12">
        <v>150</v>
      </c>
      <c r="F19" s="13">
        <v>120</v>
      </c>
    </row>
    <row r="20" spans="3:8" ht="15.75" thickTop="1"/>
    <row r="21" spans="3:8" ht="15.75">
      <c r="C21" s="1" t="s">
        <v>41</v>
      </c>
    </row>
    <row r="22" spans="3:8" ht="15.75">
      <c r="C22" s="1" t="s">
        <v>27</v>
      </c>
    </row>
    <row r="23" spans="3:8" ht="15.75">
      <c r="C23" s="1" t="s">
        <v>28</v>
      </c>
    </row>
    <row r="24" spans="3:8" ht="15.75">
      <c r="C24" s="1" t="s">
        <v>29</v>
      </c>
    </row>
    <row r="25" spans="3:8" ht="15.75">
      <c r="C25" s="1" t="s">
        <v>30</v>
      </c>
    </row>
    <row r="26" spans="3:8" ht="15.75">
      <c r="C26" s="1" t="s">
        <v>31</v>
      </c>
    </row>
    <row r="27" spans="3:8" ht="15.75">
      <c r="C27" s="1" t="s">
        <v>32</v>
      </c>
    </row>
    <row r="28" spans="3:8" ht="15.75">
      <c r="C28" s="1" t="s">
        <v>33</v>
      </c>
    </row>
    <row r="29" spans="3:8" ht="15.75">
      <c r="C29" s="1" t="s">
        <v>34</v>
      </c>
    </row>
    <row r="30" spans="3:8" ht="15.75" thickBot="1"/>
    <row r="31" spans="3:8" ht="17.25" thickTop="1" thickBot="1">
      <c r="E31" s="15" t="s">
        <v>39</v>
      </c>
      <c r="F31" s="15" t="s">
        <v>35</v>
      </c>
      <c r="G31" s="15" t="s">
        <v>36</v>
      </c>
    </row>
    <row r="32" spans="3:8" ht="17.25" thickTop="1" thickBot="1">
      <c r="E32" s="14" t="s">
        <v>37</v>
      </c>
      <c r="F32" s="14"/>
      <c r="G32" s="14"/>
    </row>
    <row r="33" spans="3:9" ht="19.899999999999999" customHeight="1" thickTop="1" thickBot="1">
      <c r="E33" s="14" t="s">
        <v>38</v>
      </c>
      <c r="F33" s="14"/>
      <c r="G33" s="14"/>
    </row>
    <row r="34" spans="3:9" ht="15.75" thickTop="1"/>
    <row r="35" spans="3:9" ht="15.75">
      <c r="C35" s="1" t="s">
        <v>42</v>
      </c>
    </row>
    <row r="39" spans="3:9">
      <c r="I39" s="3"/>
    </row>
  </sheetData>
  <mergeCells count="13">
    <mergeCell ref="L5:L6"/>
    <mergeCell ref="M5:M6"/>
    <mergeCell ref="C14:F14"/>
    <mergeCell ref="C4:K4"/>
    <mergeCell ref="D5:D6"/>
    <mergeCell ref="E5:E6"/>
    <mergeCell ref="F5:F6"/>
    <mergeCell ref="G5:G6"/>
    <mergeCell ref="H5:H6"/>
    <mergeCell ref="I5:I6"/>
    <mergeCell ref="J5:J6"/>
    <mergeCell ref="K5:K6"/>
    <mergeCell ref="C5:C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F25"/>
  <sheetViews>
    <sheetView workbookViewId="0">
      <selection activeCell="H8" sqref="H8"/>
    </sheetView>
  </sheetViews>
  <sheetFormatPr defaultRowHeight="15"/>
  <cols>
    <col min="2" max="2" width="14.7109375" customWidth="1"/>
    <col min="3" max="3" width="20.7109375" customWidth="1"/>
    <col min="4" max="4" width="16.28515625" customWidth="1"/>
  </cols>
  <sheetData>
    <row r="2" spans="2:6">
      <c r="B2" s="16" t="s">
        <v>43</v>
      </c>
      <c r="C2" s="16" t="s">
        <v>44</v>
      </c>
      <c r="D2" s="16" t="s">
        <v>45</v>
      </c>
    </row>
    <row r="3" spans="2:6" ht="15.75">
      <c r="B3" s="2" t="s">
        <v>46</v>
      </c>
      <c r="C3" s="17" t="s">
        <v>47</v>
      </c>
      <c r="D3" s="2">
        <v>234</v>
      </c>
      <c r="F3" s="7" t="s">
        <v>56</v>
      </c>
    </row>
    <row r="4" spans="2:6">
      <c r="B4" s="2" t="s">
        <v>46</v>
      </c>
      <c r="C4" s="17" t="s">
        <v>48</v>
      </c>
      <c r="D4" s="2">
        <v>100</v>
      </c>
    </row>
    <row r="5" spans="2:6">
      <c r="B5" s="2" t="s">
        <v>46</v>
      </c>
      <c r="C5" s="17" t="s">
        <v>49</v>
      </c>
      <c r="D5" s="2">
        <v>99</v>
      </c>
    </row>
    <row r="6" spans="2:6">
      <c r="B6" s="2" t="s">
        <v>46</v>
      </c>
      <c r="C6" s="17" t="s">
        <v>50</v>
      </c>
      <c r="D6" s="2">
        <v>88</v>
      </c>
    </row>
    <row r="7" spans="2:6">
      <c r="B7" s="2" t="s">
        <v>46</v>
      </c>
      <c r="C7" s="17" t="s">
        <v>51</v>
      </c>
      <c r="D7" s="2">
        <v>87</v>
      </c>
    </row>
    <row r="8" spans="2:6">
      <c r="B8" s="2" t="s">
        <v>46</v>
      </c>
      <c r="C8" s="17" t="s">
        <v>52</v>
      </c>
      <c r="D8" s="2">
        <v>77</v>
      </c>
    </row>
    <row r="9" spans="2:6">
      <c r="B9" s="2" t="s">
        <v>53</v>
      </c>
      <c r="C9" s="17" t="s">
        <v>47</v>
      </c>
      <c r="D9" s="2">
        <v>63</v>
      </c>
    </row>
    <row r="10" spans="2:6">
      <c r="B10" s="2" t="s">
        <v>53</v>
      </c>
      <c r="C10" s="17" t="s">
        <v>48</v>
      </c>
      <c r="D10" s="2">
        <v>16</v>
      </c>
    </row>
    <row r="11" spans="2:6">
      <c r="B11" s="2" t="s">
        <v>53</v>
      </c>
      <c r="C11" s="17" t="s">
        <v>49</v>
      </c>
      <c r="D11" s="2">
        <v>37</v>
      </c>
    </row>
    <row r="12" spans="2:6">
      <c r="B12" s="2" t="s">
        <v>53</v>
      </c>
      <c r="C12" s="17" t="s">
        <v>50</v>
      </c>
      <c r="D12" s="2">
        <v>56</v>
      </c>
    </row>
    <row r="13" spans="2:6">
      <c r="B13" s="2" t="s">
        <v>53</v>
      </c>
      <c r="C13" s="17" t="s">
        <v>51</v>
      </c>
      <c r="D13" s="2">
        <v>75</v>
      </c>
    </row>
    <row r="14" spans="2:6">
      <c r="B14" s="2" t="s">
        <v>54</v>
      </c>
      <c r="C14" s="17" t="s">
        <v>49</v>
      </c>
      <c r="D14" s="2">
        <v>89</v>
      </c>
    </row>
    <row r="15" spans="2:6">
      <c r="B15" s="2" t="s">
        <v>54</v>
      </c>
      <c r="C15" s="17" t="s">
        <v>50</v>
      </c>
      <c r="D15" s="2">
        <v>111</v>
      </c>
    </row>
    <row r="16" spans="2:6">
      <c r="B16" s="2" t="s">
        <v>54</v>
      </c>
      <c r="C16" s="17" t="s">
        <v>51</v>
      </c>
      <c r="D16" s="2">
        <v>74</v>
      </c>
    </row>
    <row r="17" spans="2:4">
      <c r="B17" s="2" t="s">
        <v>54</v>
      </c>
      <c r="C17" s="17" t="s">
        <v>52</v>
      </c>
      <c r="D17" s="2">
        <v>15</v>
      </c>
    </row>
    <row r="18" spans="2:4">
      <c r="B18" s="2" t="s">
        <v>54</v>
      </c>
      <c r="C18" s="17" t="s">
        <v>47</v>
      </c>
      <c r="D18" s="2">
        <v>32</v>
      </c>
    </row>
    <row r="19" spans="2:4">
      <c r="B19" s="2" t="s">
        <v>54</v>
      </c>
      <c r="C19" s="17" t="s">
        <v>48</v>
      </c>
      <c r="D19" s="2">
        <v>46</v>
      </c>
    </row>
    <row r="20" spans="2:4">
      <c r="B20" s="2" t="s">
        <v>55</v>
      </c>
      <c r="C20" s="17" t="s">
        <v>50</v>
      </c>
      <c r="D20" s="2">
        <v>54</v>
      </c>
    </row>
    <row r="21" spans="2:4">
      <c r="B21" s="2" t="s">
        <v>55</v>
      </c>
      <c r="C21" s="17" t="s">
        <v>51</v>
      </c>
      <c r="D21" s="2">
        <v>67</v>
      </c>
    </row>
    <row r="22" spans="2:4">
      <c r="B22" s="2" t="s">
        <v>55</v>
      </c>
      <c r="C22" s="17" t="s">
        <v>52</v>
      </c>
      <c r="D22" s="2">
        <v>98</v>
      </c>
    </row>
    <row r="23" spans="2:4">
      <c r="B23" s="2" t="s">
        <v>55</v>
      </c>
      <c r="C23" s="17" t="s">
        <v>47</v>
      </c>
      <c r="D23" s="2">
        <v>83</v>
      </c>
    </row>
    <row r="24" spans="2:4">
      <c r="B24" s="2" t="s">
        <v>55</v>
      </c>
      <c r="C24" s="17" t="s">
        <v>48</v>
      </c>
      <c r="D24" s="2">
        <v>63</v>
      </c>
    </row>
    <row r="25" spans="2:4">
      <c r="B25" s="2" t="s">
        <v>55</v>
      </c>
      <c r="C25" s="17" t="s">
        <v>49</v>
      </c>
      <c r="D25" s="2">
        <v>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14.1</vt:lpstr>
      <vt:lpstr>14.2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ANH TU</dc:creator>
  <cp:lastModifiedBy>MTNB123</cp:lastModifiedBy>
  <dcterms:created xsi:type="dcterms:W3CDTF">2013-09-21T15:18:27Z</dcterms:created>
  <dcterms:modified xsi:type="dcterms:W3CDTF">2018-11-26T06:50:41Z</dcterms:modified>
</cp:coreProperties>
</file>