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Sources\other\python\cashflow\sampledata\"/>
    </mc:Choice>
  </mc:AlternateContent>
  <bookViews>
    <workbookView xWindow="-20" yWindow="8000" windowWidth="24030" windowHeight="4040"/>
  </bookViews>
  <sheets>
    <sheet name="６期" sheetId="5" r:id="rId1"/>
    <sheet name="案件一覧" sheetId="1" r:id="rId2"/>
    <sheet name="案件一覧 (2)" sheetId="4" r:id="rId3"/>
    <sheet name="目標別" sheetId="2" r:id="rId4"/>
    <sheet name="Sheet3" sheetId="3" r:id="rId5"/>
  </sheets>
  <calcPr calcId="171027"/>
</workbook>
</file>

<file path=xl/calcChain.xml><?xml version="1.0" encoding="utf-8"?>
<calcChain xmlns="http://schemas.openxmlformats.org/spreadsheetml/2006/main">
  <c r="P45" i="5" l="1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45" i="4" l="1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D21" i="2" l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M18" i="2" s="1"/>
  <c r="P3" i="1"/>
  <c r="O5" i="2"/>
  <c r="N5" i="2"/>
  <c r="M5" i="2"/>
  <c r="L5" i="2"/>
  <c r="K5" i="2"/>
  <c r="J5" i="2"/>
  <c r="I5" i="2"/>
  <c r="H5" i="2"/>
  <c r="G5" i="2"/>
  <c r="F5" i="2"/>
  <c r="E5" i="2"/>
  <c r="D5" i="2"/>
  <c r="N18" i="2" l="1"/>
  <c r="N6" i="2"/>
  <c r="N12" i="2"/>
  <c r="G6" i="2"/>
  <c r="G8" i="2" s="1"/>
  <c r="K6" i="2"/>
  <c r="K9" i="2" s="1"/>
  <c r="O6" i="2"/>
  <c r="G12" i="2"/>
  <c r="G14" i="2" s="1"/>
  <c r="K12" i="2"/>
  <c r="K13" i="2" s="1"/>
  <c r="O12" i="2"/>
  <c r="O13" i="2" s="1"/>
  <c r="G18" i="2"/>
  <c r="K18" i="2"/>
  <c r="O18" i="2"/>
  <c r="O20" i="2" s="1"/>
  <c r="F6" i="2"/>
  <c r="F8" i="2" s="1"/>
  <c r="F12" i="2"/>
  <c r="F15" i="2" s="1"/>
  <c r="F18" i="2"/>
  <c r="D6" i="2"/>
  <c r="D8" i="2" s="1"/>
  <c r="H6" i="2"/>
  <c r="H8" i="2" s="1"/>
  <c r="L6" i="2"/>
  <c r="D12" i="2"/>
  <c r="D14" i="2" s="1"/>
  <c r="H12" i="2"/>
  <c r="H14" i="2" s="1"/>
  <c r="L12" i="2"/>
  <c r="L14" i="2" s="1"/>
  <c r="D18" i="2"/>
  <c r="D22" i="2" s="1"/>
  <c r="D24" i="2" s="1"/>
  <c r="H18" i="2"/>
  <c r="L18" i="2"/>
  <c r="L19" i="2" s="1"/>
  <c r="J6" i="2"/>
  <c r="J9" i="2" s="1"/>
  <c r="J12" i="2"/>
  <c r="J14" i="2" s="1"/>
  <c r="J18" i="2"/>
  <c r="E6" i="2"/>
  <c r="E9" i="2" s="1"/>
  <c r="I6" i="2"/>
  <c r="I9" i="2" s="1"/>
  <c r="M6" i="2"/>
  <c r="E12" i="2"/>
  <c r="E15" i="2" s="1"/>
  <c r="I12" i="2"/>
  <c r="I13" i="2" s="1"/>
  <c r="M12" i="2"/>
  <c r="E18" i="2"/>
  <c r="E20" i="2" s="1"/>
  <c r="I18" i="2"/>
  <c r="I20" i="2" s="1"/>
  <c r="G15" i="2"/>
  <c r="D23" i="2"/>
  <c r="E21" i="2"/>
  <c r="G20" i="2"/>
  <c r="K20" i="2"/>
  <c r="M20" i="2"/>
  <c r="M8" i="2"/>
  <c r="F20" i="2"/>
  <c r="H20" i="2"/>
  <c r="J20" i="2"/>
  <c r="N20" i="2"/>
  <c r="E13" i="2"/>
  <c r="M19" i="2"/>
  <c r="D15" i="2"/>
  <c r="D13" i="2"/>
  <c r="G13" i="2"/>
  <c r="G19" i="2"/>
  <c r="K19" i="2"/>
  <c r="N14" i="2"/>
  <c r="F19" i="2"/>
  <c r="H19" i="2"/>
  <c r="J19" i="2"/>
  <c r="N19" i="2"/>
  <c r="E14" i="2"/>
  <c r="L8" i="2"/>
  <c r="N8" i="2"/>
  <c r="O8" i="2"/>
  <c r="L9" i="2"/>
  <c r="N9" i="2"/>
  <c r="M9" i="2"/>
  <c r="O9" i="2"/>
  <c r="L7" i="2"/>
  <c r="N7" i="2"/>
  <c r="M7" i="2"/>
  <c r="O7" i="2"/>
  <c r="H9" i="2" l="1"/>
  <c r="K8" i="2"/>
  <c r="H7" i="2"/>
  <c r="I19" i="2"/>
  <c r="E7" i="2"/>
  <c r="D7" i="2"/>
  <c r="O19" i="2"/>
  <c r="E8" i="2"/>
  <c r="D9" i="2"/>
  <c r="F13" i="2"/>
  <c r="L20" i="2"/>
  <c r="D20" i="2"/>
  <c r="G7" i="2"/>
  <c r="G9" i="2"/>
  <c r="D19" i="2"/>
  <c r="F14" i="2"/>
  <c r="M14" i="2"/>
  <c r="M15" i="2"/>
  <c r="O14" i="2"/>
  <c r="O15" i="2"/>
  <c r="K7" i="2"/>
  <c r="F7" i="2"/>
  <c r="F9" i="2"/>
  <c r="I8" i="2"/>
  <c r="E19" i="2"/>
  <c r="I14" i="2"/>
  <c r="I15" i="2"/>
  <c r="H13" i="2"/>
  <c r="H15" i="2"/>
  <c r="K14" i="2"/>
  <c r="K15" i="2"/>
  <c r="N13" i="2"/>
  <c r="N15" i="2"/>
  <c r="L13" i="2"/>
  <c r="L15" i="2"/>
  <c r="I7" i="2"/>
  <c r="J8" i="2"/>
  <c r="M13" i="2"/>
  <c r="J7" i="2"/>
  <c r="J13" i="2"/>
  <c r="J15" i="2"/>
  <c r="E22" i="2"/>
  <c r="F22" i="2" s="1"/>
  <c r="G22" i="2" s="1"/>
  <c r="H22" i="2" s="1"/>
  <c r="I22" i="2" s="1"/>
  <c r="J22" i="2" s="1"/>
  <c r="K22" i="2" s="1"/>
  <c r="L22" i="2" s="1"/>
  <c r="M22" i="2" s="1"/>
  <c r="N22" i="2" s="1"/>
  <c r="O22" i="2" s="1"/>
  <c r="F21" i="2"/>
  <c r="F24" i="2" l="1"/>
  <c r="E23" i="2"/>
  <c r="E24" i="2"/>
  <c r="G21" i="2"/>
  <c r="G24" i="2" s="1"/>
  <c r="F23" i="2"/>
  <c r="H21" i="2" l="1"/>
  <c r="H24" i="2" s="1"/>
  <c r="G23" i="2"/>
  <c r="I21" i="2" l="1"/>
  <c r="I24" i="2" s="1"/>
  <c r="H23" i="2"/>
  <c r="J21" i="2" l="1"/>
  <c r="J24" i="2" s="1"/>
  <c r="I23" i="2"/>
  <c r="K21" i="2" l="1"/>
  <c r="K24" i="2" s="1"/>
  <c r="J23" i="2"/>
  <c r="L21" i="2" l="1"/>
  <c r="L24" i="2" s="1"/>
  <c r="K23" i="2"/>
  <c r="M21" i="2" l="1"/>
  <c r="M24" i="2" s="1"/>
  <c r="L23" i="2"/>
  <c r="N21" i="2" l="1"/>
  <c r="N24" i="2" s="1"/>
  <c r="M23" i="2"/>
  <c r="O21" i="2" l="1"/>
  <c r="N23" i="2"/>
  <c r="O23" i="2" l="1"/>
  <c r="O24" i="2"/>
</calcChain>
</file>

<file path=xl/sharedStrings.xml><?xml version="1.0" encoding="utf-8"?>
<sst xmlns="http://schemas.openxmlformats.org/spreadsheetml/2006/main" count="899" uniqueCount="124">
  <si>
    <t>案件名</t>
    <rPh sb="0" eb="2">
      <t>アンケン</t>
    </rPh>
    <rPh sb="2" eb="3">
      <t>メイ</t>
    </rPh>
    <phoneticPr fontId="1"/>
  </si>
  <si>
    <t>事業種別</t>
    <rPh sb="0" eb="2">
      <t>ジギョウ</t>
    </rPh>
    <rPh sb="2" eb="4">
      <t>シュベツ</t>
    </rPh>
    <phoneticPr fontId="1"/>
  </si>
  <si>
    <t>進捗</t>
    <rPh sb="0" eb="2">
      <t>シンチョク</t>
    </rPh>
    <phoneticPr fontId="1"/>
  </si>
  <si>
    <t>売上年月日</t>
    <rPh sb="0" eb="2">
      <t>ウリアゲ</t>
    </rPh>
    <rPh sb="2" eb="5">
      <t>ネンガッピ</t>
    </rPh>
    <phoneticPr fontId="1"/>
  </si>
  <si>
    <t>入金年月日</t>
    <rPh sb="0" eb="2">
      <t>ニュウキン</t>
    </rPh>
    <rPh sb="2" eb="5">
      <t>ネンガッピ</t>
    </rPh>
    <phoneticPr fontId="1"/>
  </si>
  <si>
    <t>売上金額</t>
    <rPh sb="0" eb="2">
      <t>ウリアゲ</t>
    </rPh>
    <rPh sb="2" eb="4">
      <t>キンガク</t>
    </rPh>
    <phoneticPr fontId="1"/>
  </si>
  <si>
    <t>顧客名</t>
    <rPh sb="0" eb="2">
      <t>コキャク</t>
    </rPh>
    <rPh sb="2" eb="3">
      <t>メイ</t>
    </rPh>
    <phoneticPr fontId="1"/>
  </si>
  <si>
    <t>担当者</t>
    <rPh sb="0" eb="3">
      <t>タントウシャ</t>
    </rPh>
    <phoneticPr fontId="1"/>
  </si>
  <si>
    <t>必須</t>
    <rPh sb="0" eb="2">
      <t>ヒッス</t>
    </rPh>
    <phoneticPr fontId="1"/>
  </si>
  <si>
    <t>Ａサイト運用（１～３月分）</t>
  </si>
  <si>
    <t>Ａサイト運用</t>
  </si>
  <si>
    <t>売上</t>
  </si>
  <si>
    <t>A</t>
  </si>
  <si>
    <t>Ａサイト</t>
  </si>
  <si>
    <t>黒田</t>
  </si>
  <si>
    <t>Ａサイト運用（４～６月分）</t>
  </si>
  <si>
    <t>Ａサイト運用（７～９月分）</t>
  </si>
  <si>
    <t>Ａサイト運用（10～12月分）</t>
  </si>
  <si>
    <t>B</t>
  </si>
  <si>
    <t>C</t>
  </si>
  <si>
    <t>Ｂ社ＨＰメンテ（１～４月分）</t>
  </si>
  <si>
    <t>Ｂ社ＨＰメンテ</t>
  </si>
  <si>
    <t>Ｂ社</t>
  </si>
  <si>
    <t>Ｂ社ＨＰメンテ（５～９月分）</t>
  </si>
  <si>
    <t>Ｂ社ＨＰメンテ（10～12月分）</t>
  </si>
  <si>
    <t>い社 Web制作（14/11～）</t>
  </si>
  <si>
    <t>Ｗｅｂ作成</t>
  </si>
  <si>
    <t>ろ社 Web制作（14/11～）</t>
  </si>
  <si>
    <t>は社 Web制作（15/1～）</t>
  </si>
  <si>
    <t>に社 Web制作（15/6～）</t>
  </si>
  <si>
    <t>ほ社 Web制作（15/5～）</t>
  </si>
  <si>
    <t>へ社 Web制作（15/5～）</t>
  </si>
  <si>
    <t>と社 Ｗｅｂ制作（15/6～）</t>
  </si>
  <si>
    <t>ち社 Ｗｅｂ制作（15/7～）</t>
  </si>
  <si>
    <t>り社 Ｗｅｂ制作（15/8～）</t>
  </si>
  <si>
    <t>ID</t>
    <phoneticPr fontId="1"/>
  </si>
  <si>
    <t>備考</t>
    <rPh sb="0" eb="2">
      <t>ビコウ</t>
    </rPh>
    <phoneticPr fontId="1"/>
  </si>
  <si>
    <t>昨年度積み残し分</t>
    <rPh sb="0" eb="3">
      <t>サクネンド</t>
    </rPh>
    <rPh sb="3" eb="4">
      <t>ツ</t>
    </rPh>
    <rPh sb="5" eb="6">
      <t>ノコ</t>
    </rPh>
    <rPh sb="7" eb="8">
      <t>ブン</t>
    </rPh>
    <phoneticPr fontId="1"/>
  </si>
  <si>
    <t>取引タイプ</t>
    <rPh sb="0" eb="2">
      <t>トリヒキ</t>
    </rPh>
    <phoneticPr fontId="1"/>
  </si>
  <si>
    <t>ぬ社 Ｗｅｂ制作（15/6～）</t>
    <phoneticPr fontId="1"/>
  </si>
  <si>
    <t>る社 Ｗｅｂ制作（15/7～）</t>
    <phoneticPr fontId="1"/>
  </si>
  <si>
    <t>よ社 Ｗｅｂ制作（15/8～）</t>
    <phoneticPr fontId="1"/>
  </si>
  <si>
    <t>商品</t>
    <rPh sb="0" eb="2">
      <t>ショウヒン</t>
    </rPh>
    <phoneticPr fontId="1"/>
  </si>
  <si>
    <t>Web</t>
    <phoneticPr fontId="1"/>
  </si>
  <si>
    <t>Web</t>
    <phoneticPr fontId="1"/>
  </si>
  <si>
    <t>黒田</t>
    <phoneticPr fontId="1"/>
  </si>
  <si>
    <t>その他</t>
    <rPh sb="2" eb="3">
      <t>タ</t>
    </rPh>
    <phoneticPr fontId="1"/>
  </si>
  <si>
    <t>01-01</t>
    <phoneticPr fontId="1"/>
  </si>
  <si>
    <t>01-02</t>
    <phoneticPr fontId="1"/>
  </si>
  <si>
    <t>01-03</t>
    <phoneticPr fontId="1"/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</si>
  <si>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</si>
  <si>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</si>
  <si>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</si>
  <si>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</si>
  <si>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</si>
  <si>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</si>
  <si>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</si>
  <si>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</si>
  <si>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</si>
  <si>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</si>
  <si>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</si>
  <si>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</si>
  <si>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02-01</t>
    <phoneticPr fontId="1"/>
  </si>
  <si>
    <t>02-02</t>
    <phoneticPr fontId="1"/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</si>
  <si>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</si>
  <si>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</si>
  <si>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</si>
  <si>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</si>
  <si>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</si>
  <si>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</si>
  <si>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</si>
  <si>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</si>
  <si>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</si>
  <si>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</si>
  <si>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</si>
  <si>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</si>
  <si>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</si>
  <si>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</si>
  <si>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03-01</t>
    <phoneticPr fontId="1"/>
  </si>
  <si>
    <t>03-02</t>
    <phoneticPr fontId="1"/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</si>
  <si>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</si>
  <si>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</si>
  <si>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</si>
  <si>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</si>
  <si>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</si>
  <si>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</si>
  <si>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</si>
  <si>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</si>
  <si>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</si>
  <si>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</si>
  <si>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確度</t>
    <rPh sb="0" eb="2">
      <t>カクド</t>
    </rPh>
    <phoneticPr fontId="1"/>
  </si>
  <si>
    <t>基礎</t>
  </si>
  <si>
    <t>努力</t>
    <phoneticPr fontId="1"/>
  </si>
  <si>
    <t>努力</t>
  </si>
  <si>
    <t>合計</t>
    <rPh sb="0" eb="2">
      <t>ゴウケイ</t>
    </rPh>
    <phoneticPr fontId="1"/>
  </si>
  <si>
    <t>見込み</t>
    <rPh sb="0" eb="2">
      <t>ミコ</t>
    </rPh>
    <phoneticPr fontId="1"/>
  </si>
  <si>
    <t>差額</t>
    <rPh sb="0" eb="2">
      <t>サガク</t>
    </rPh>
    <phoneticPr fontId="1"/>
  </si>
  <si>
    <t>達成率</t>
    <rPh sb="0" eb="3">
      <t>タッセイリツ</t>
    </rPh>
    <phoneticPr fontId="1"/>
  </si>
  <si>
    <t>累積</t>
    <rPh sb="0" eb="2">
      <t>ルイセキ</t>
    </rPh>
    <phoneticPr fontId="1"/>
  </si>
  <si>
    <t>HEHEHE</t>
    <phoneticPr fontId="1"/>
  </si>
  <si>
    <t>B社アプリ機能追加</t>
    <phoneticPr fontId="1"/>
  </si>
  <si>
    <t>Web2</t>
    <phoneticPr fontId="1"/>
  </si>
  <si>
    <t>B社アプリ機能追加</t>
    <phoneticPr fontId="1"/>
  </si>
  <si>
    <t>売上A</t>
    <phoneticPr fontId="1"/>
  </si>
  <si>
    <t>2015/1/31</t>
  </si>
  <si>
    <t>2015/2/28</t>
  </si>
  <si>
    <t>2015/3/31</t>
  </si>
  <si>
    <t>2015/4/30</t>
  </si>
  <si>
    <t>2015/5/31</t>
  </si>
  <si>
    <t>2015/6/30</t>
  </si>
  <si>
    <t>2015/7/31</t>
  </si>
  <si>
    <t>2015/8/31</t>
  </si>
  <si>
    <t>2015/9/30</t>
  </si>
  <si>
    <t>2015/10/31</t>
  </si>
  <si>
    <t>2015/11/30</t>
  </si>
  <si>
    <t>2015/12/31</t>
  </si>
  <si>
    <t>2016/1/31</t>
  </si>
  <si>
    <t>2016/2/29</t>
  </si>
  <si>
    <t>2016/3/31</t>
  </si>
  <si>
    <t>2016/4/30</t>
  </si>
  <si>
    <t>仕入</t>
    <rPh sb="0" eb="2">
      <t>シイレ</t>
    </rPh>
    <phoneticPr fontId="1"/>
  </si>
  <si>
    <t>NIDEC</t>
    <phoneticPr fontId="1"/>
  </si>
  <si>
    <t>www</t>
    <phoneticPr fontId="1"/>
  </si>
  <si>
    <t>NIDEC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</si>
</sst>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_ "/>
    <numFmt numFmtId="177" formatCode="0_);[Red]\(0\)"/>
    <numFmt numFmtId="178" formatCode="0\ &quot;月&quot;"/>
    <numFmt numFmtId="179" formatCode="#,##0_ ;[Red]\-#,##0\ "/>
    <numFmt numFmtId="180" formatCode="0.0%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0" tint="-4.9989318521683403E-2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0" borderId="1" xfId="0" quotePrefix="1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3" xfId="0" applyFont="1" applyBorder="1">
      <alignment vertical="center"/>
    </xf>
    <xf numFmtId="0" fontId="0" fillId="0" borderId="9" xfId="0" applyBorder="1" applyAlignment="1">
      <alignment horizontal="center" vertical="center"/>
    </xf>
    <xf numFmtId="176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0" fontId="3" fillId="0" borderId="14" xfId="0" applyFont="1" applyBorder="1" applyAlignment="1">
      <alignment horizontal="center" vertical="center"/>
    </xf>
    <xf numFmtId="176" fontId="4" fillId="0" borderId="14" xfId="0" applyNumberFormat="1" applyFont="1" applyBorder="1">
      <alignment vertical="center"/>
    </xf>
    <xf numFmtId="0" fontId="4" fillId="0" borderId="11" xfId="0" applyFont="1" applyBorder="1" applyAlignment="1">
      <alignment horizontal="center" vertical="center"/>
    </xf>
    <xf numFmtId="176" fontId="4" fillId="0" borderId="11" xfId="0" applyNumberFormat="1" applyFont="1" applyBorder="1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178" fontId="0" fillId="2" borderId="2" xfId="0" applyNumberFormat="1" applyFill="1" applyBorder="1" applyAlignment="1">
      <alignment horizontal="center" vertical="center"/>
    </xf>
    <xf numFmtId="179" fontId="0" fillId="0" borderId="12" xfId="0" applyNumberFormat="1" applyBorder="1">
      <alignment vertical="center"/>
    </xf>
    <xf numFmtId="180" fontId="0" fillId="0" borderId="6" xfId="0" applyNumberFormat="1" applyBorder="1">
      <alignment vertical="center"/>
    </xf>
    <xf numFmtId="0" fontId="2" fillId="0" borderId="0" xfId="0" applyFont="1" applyBorder="1">
      <alignment vertical="center"/>
    </xf>
    <xf numFmtId="180" fontId="0" fillId="0" borderId="0" xfId="0" applyNumberFormat="1" applyBorder="1">
      <alignment vertical="center"/>
    </xf>
    <xf numFmtId="49" fontId="6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176" fontId="0" fillId="0" borderId="13" xfId="0" applyNumberFormat="1" applyBorder="1" applyAlignment="1">
      <alignment vertical="center" shrinkToFit="1"/>
    </xf>
    <xf numFmtId="176" fontId="0" fillId="0" borderId="12" xfId="0" applyNumberFormat="1" applyBorder="1" applyAlignment="1">
      <alignment vertical="center" shrinkToFit="1"/>
    </xf>
    <xf numFmtId="179" fontId="0" fillId="0" borderId="12" xfId="0" applyNumberFormat="1" applyBorder="1" applyAlignment="1">
      <alignment vertical="center" shrinkToFit="1"/>
    </xf>
    <xf numFmtId="180" fontId="0" fillId="0" borderId="6" xfId="0" applyNumberFormat="1" applyBorder="1" applyAlignment="1">
      <alignment vertical="center" shrinkToFit="1"/>
    </xf>
    <xf numFmtId="179" fontId="0" fillId="0" borderId="10" xfId="0" applyNumberFormat="1" applyBorder="1" applyAlignment="1">
      <alignment vertical="center" shrinkToFi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7"/>
  <sheetViews>
    <sheetView tabSelected="1" workbookViewId="0">
      <pane ySplit="2" topLeftCell="A3" activePane="bottomLeft" state="frozen"/>
      <selection pane="bottomLeft" activeCell="K30" sqref="K30"/>
    </sheetView>
  </sheetViews>
  <sheetFormatPr defaultRowHeight="13" x14ac:dyDescent="0.2"/>
  <cols>
    <col min="1" max="1" width="3" customWidth="1"/>
    <col min="2" max="2" width="6.7265625" customWidth="1"/>
    <col min="3" max="3" width="25.453125" customWidth="1"/>
    <col min="4" max="4" width="14" customWidth="1"/>
    <col min="5" max="5" width="9.6328125" customWidth="1"/>
    <col min="6" max="6" width="5.26953125" customWidth="1"/>
    <col min="7" max="8" width="7.453125" customWidth="1"/>
    <col min="9" max="9" width="7.26953125" customWidth="1"/>
    <col min="10" max="10" width="9" customWidth="1"/>
    <col min="11" max="12" width="11.6328125" customWidth="1"/>
    <col min="13" max="13" width="23.90625" customWidth="1"/>
    <col min="15" max="15" width="2.453125" customWidth="1"/>
    <col min="16" max="16" width="5.08984375" customWidth="1"/>
  </cols>
  <sheetData>
    <row r="1" spans="2:16" x14ac:dyDescent="0.2">
      <c r="D1" t="s">
        <v>8</v>
      </c>
      <c r="J1" t="s">
        <v>8</v>
      </c>
      <c r="K1" t="s">
        <v>8</v>
      </c>
    </row>
    <row r="2" spans="2:16" x14ac:dyDescent="0.2">
      <c r="B2" s="3" t="s">
        <v>35</v>
      </c>
      <c r="C2" s="3" t="s">
        <v>0</v>
      </c>
      <c r="D2" s="3" t="s">
        <v>1</v>
      </c>
      <c r="E2" s="3" t="s">
        <v>38</v>
      </c>
      <c r="F2" s="3" t="s">
        <v>2</v>
      </c>
      <c r="G2" s="3" t="s">
        <v>6</v>
      </c>
      <c r="H2" s="3" t="s">
        <v>42</v>
      </c>
      <c r="I2" s="3" t="s">
        <v>7</v>
      </c>
      <c r="J2" s="3" t="s">
        <v>5</v>
      </c>
      <c r="K2" s="3" t="s">
        <v>3</v>
      </c>
      <c r="L2" s="3" t="s">
        <v>4</v>
      </c>
      <c r="M2" s="3" t="s">
        <v>36</v>
      </c>
    </row>
    <row r="3" spans="2:16" x14ac:dyDescent="0.2">
      <c r="B3" s="4" t="s">
        <v>47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/>
      <c r="I3" s="1" t="s">
        <v>14</v>
      </c>
      <c r="J3" s="1">
        <v>120000</v>
      </c>
      <c r="K3" s="2">
        <v>42766</v>
      </c>
      <c r="L3" s="2">
        <v>42794</v>
      </c>
      <c r="M3" s="1"/>
      <c r="O3" s="25">
        <v>1</v>
      </c>
      <c r="P3" s="26">
        <f>MONTH(K3)+12*(YEAR(K3)-2015)+O3*100</f>
        <v>125</v>
      </c>
    </row>
    <row r="4" spans="2:16" x14ac:dyDescent="0.2">
      <c r="B4" s="4" t="s">
        <v>48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43</v>
      </c>
      <c r="I4" s="1" t="s">
        <v>14</v>
      </c>
      <c r="J4" s="1">
        <v>87500</v>
      </c>
      <c r="K4" s="2">
        <v>42794</v>
      </c>
      <c r="L4" s="2">
        <v>42825</v>
      </c>
      <c r="M4" s="1"/>
      <c r="O4" s="25">
        <v>1</v>
      </c>
      <c r="P4" s="26">
        <f t="shared" ref="P4:P45" si="0">MONTH(K4)+12*(YEAR(K4)-2015)+O4*100</f>
        <v>126</v>
      </c>
    </row>
    <row r="5" spans="2:16" x14ac:dyDescent="0.2">
      <c r="B5" s="4" t="s">
        <v>49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43</v>
      </c>
      <c r="I5" s="1" t="s">
        <v>14</v>
      </c>
      <c r="J5" s="1">
        <v>117500</v>
      </c>
      <c r="K5" s="2">
        <v>42825</v>
      </c>
      <c r="L5" s="2">
        <v>42855</v>
      </c>
      <c r="M5" s="1"/>
      <c r="O5" s="25">
        <v>1</v>
      </c>
      <c r="P5" s="26">
        <f t="shared" si="0"/>
        <v>127</v>
      </c>
    </row>
    <row r="6" spans="2:16" x14ac:dyDescent="0.2">
      <c r="B6" s="4" t="s">
        <v>50</v>
      </c>
      <c r="C6" s="1" t="s">
        <v>15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99</v>
      </c>
      <c r="I6" s="1" t="s">
        <v>14</v>
      </c>
      <c r="J6" s="1">
        <v>95000</v>
      </c>
      <c r="K6" s="2">
        <v>42855</v>
      </c>
      <c r="L6" s="2">
        <v>42886</v>
      </c>
      <c r="M6" s="1"/>
      <c r="O6" s="25">
        <v>1</v>
      </c>
      <c r="P6" s="26">
        <f t="shared" si="0"/>
        <v>128</v>
      </c>
    </row>
    <row r="7" spans="2:16" x14ac:dyDescent="0.2">
      <c r="B7" s="4" t="s">
        <v>51</v>
      </c>
      <c r="C7" s="1" t="s">
        <v>15</v>
      </c>
      <c r="D7" s="1" t="s">
        <v>10</v>
      </c>
      <c r="E7" s="1" t="s">
        <v>11</v>
      </c>
      <c r="F7" s="1" t="s">
        <v>12</v>
      </c>
      <c r="G7" s="1" t="s">
        <v>13</v>
      </c>
      <c r="H7" s="1"/>
      <c r="I7" s="1"/>
      <c r="J7" s="1">
        <v>87500</v>
      </c>
      <c r="K7" s="2">
        <v>42886</v>
      </c>
      <c r="L7" s="2">
        <v>42916</v>
      </c>
      <c r="M7" s="1"/>
      <c r="O7" s="25">
        <v>1</v>
      </c>
      <c r="P7" s="26">
        <f t="shared" si="0"/>
        <v>129</v>
      </c>
    </row>
    <row r="8" spans="2:16" x14ac:dyDescent="0.2">
      <c r="B8" s="4" t="s">
        <v>52</v>
      </c>
      <c r="C8" s="1" t="s">
        <v>15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43</v>
      </c>
      <c r="I8" s="1" t="s">
        <v>14</v>
      </c>
      <c r="J8" s="1">
        <v>9999999</v>
      </c>
      <c r="K8" s="2">
        <v>42916</v>
      </c>
      <c r="L8" s="2">
        <v>42947</v>
      </c>
      <c r="M8" s="1"/>
      <c r="O8" s="25">
        <v>1</v>
      </c>
      <c r="P8" s="26">
        <f t="shared" si="0"/>
        <v>130</v>
      </c>
    </row>
    <row r="9" spans="2:16" x14ac:dyDescent="0.2">
      <c r="B9" s="4" t="s">
        <v>53</v>
      </c>
      <c r="C9" s="1" t="s">
        <v>16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43</v>
      </c>
      <c r="I9" s="1" t="s">
        <v>14</v>
      </c>
      <c r="J9" s="1">
        <v>92500</v>
      </c>
      <c r="K9" s="2">
        <v>42947</v>
      </c>
      <c r="L9" s="2">
        <v>42978</v>
      </c>
      <c r="M9" s="1" t="s">
        <v>37</v>
      </c>
      <c r="O9" s="25">
        <v>1</v>
      </c>
      <c r="P9" s="26">
        <f t="shared" si="0"/>
        <v>131</v>
      </c>
    </row>
    <row r="10" spans="2:16" x14ac:dyDescent="0.2">
      <c r="B10" s="4" t="s">
        <v>54</v>
      </c>
      <c r="C10" s="1" t="s">
        <v>16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43</v>
      </c>
      <c r="I10" s="1" t="s">
        <v>14</v>
      </c>
      <c r="J10" s="1">
        <v>105000</v>
      </c>
      <c r="K10" s="2">
        <v>42978</v>
      </c>
      <c r="L10" s="2">
        <v>43008</v>
      </c>
      <c r="M10" s="1"/>
      <c r="O10" s="25">
        <v>1</v>
      </c>
      <c r="P10" s="26">
        <f t="shared" si="0"/>
        <v>132</v>
      </c>
    </row>
    <row r="11" spans="2:16" x14ac:dyDescent="0.2">
      <c r="B11" s="4" t="s">
        <v>55</v>
      </c>
      <c r="C11" s="1" t="s">
        <v>16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43</v>
      </c>
      <c r="I11" s="1" t="s">
        <v>14</v>
      </c>
      <c r="J11" s="1">
        <v>85000</v>
      </c>
      <c r="K11" s="2">
        <v>43008</v>
      </c>
      <c r="L11" s="2">
        <v>43039</v>
      </c>
      <c r="M11" s="1"/>
      <c r="O11" s="25">
        <v>1</v>
      </c>
      <c r="P11" s="26">
        <f t="shared" si="0"/>
        <v>133</v>
      </c>
    </row>
    <row r="12" spans="2:16" x14ac:dyDescent="0.2">
      <c r="B12" s="4" t="s">
        <v>56</v>
      </c>
      <c r="C12" s="1" t="s">
        <v>17</v>
      </c>
      <c r="D12" s="1" t="s">
        <v>10</v>
      </c>
      <c r="E12" s="1" t="s">
        <v>11</v>
      </c>
      <c r="F12" s="1" t="s">
        <v>18</v>
      </c>
      <c r="G12" s="1" t="s">
        <v>13</v>
      </c>
      <c r="H12" s="1" t="s">
        <v>43</v>
      </c>
      <c r="I12" s="1" t="s">
        <v>14</v>
      </c>
      <c r="J12" s="1">
        <v>76000</v>
      </c>
      <c r="K12" s="2">
        <v>43039</v>
      </c>
      <c r="L12" s="2">
        <v>43069</v>
      </c>
      <c r="M12" s="1"/>
      <c r="O12" s="25">
        <v>1</v>
      </c>
      <c r="P12" s="26">
        <f t="shared" si="0"/>
        <v>134</v>
      </c>
    </row>
    <row r="13" spans="2:16" x14ac:dyDescent="0.2">
      <c r="B13" s="4" t="s">
        <v>57</v>
      </c>
      <c r="C13" s="1" t="s">
        <v>17</v>
      </c>
      <c r="D13" s="1" t="s">
        <v>10</v>
      </c>
      <c r="E13" s="1" t="s">
        <v>11</v>
      </c>
      <c r="F13" s="1" t="s">
        <v>18</v>
      </c>
      <c r="G13" s="1" t="s">
        <v>13</v>
      </c>
      <c r="H13" s="1" t="s">
        <v>43</v>
      </c>
      <c r="I13" s="1" t="s">
        <v>14</v>
      </c>
      <c r="J13" s="1">
        <v>88000</v>
      </c>
      <c r="K13" s="2">
        <v>43069</v>
      </c>
      <c r="L13" s="2">
        <v>43100</v>
      </c>
      <c r="M13" s="1"/>
      <c r="O13" s="25">
        <v>1</v>
      </c>
      <c r="P13" s="26">
        <f t="shared" si="0"/>
        <v>135</v>
      </c>
    </row>
    <row r="14" spans="2:16" x14ac:dyDescent="0.2">
      <c r="B14" s="4" t="s">
        <v>58</v>
      </c>
      <c r="C14" s="1" t="s">
        <v>17</v>
      </c>
      <c r="D14" s="1" t="s">
        <v>10</v>
      </c>
      <c r="E14" s="1" t="s">
        <v>11</v>
      </c>
      <c r="F14" s="1" t="s">
        <v>18</v>
      </c>
      <c r="G14" s="1" t="s">
        <v>13</v>
      </c>
      <c r="H14" s="1" t="s">
        <v>43</v>
      </c>
      <c r="I14" s="1" t="s">
        <v>14</v>
      </c>
      <c r="J14" s="1">
        <v>112500</v>
      </c>
      <c r="K14" s="2">
        <v>43100</v>
      </c>
      <c r="L14" s="2">
        <v>43131</v>
      </c>
      <c r="M14" s="1"/>
      <c r="O14" s="25">
        <v>1</v>
      </c>
      <c r="P14" s="26">
        <f t="shared" si="0"/>
        <v>136</v>
      </c>
    </row>
    <row r="15" spans="2:16" x14ac:dyDescent="0.2">
      <c r="B15" s="4" t="s">
        <v>59</v>
      </c>
      <c r="C15" s="1" t="s">
        <v>9</v>
      </c>
      <c r="D15" s="1" t="s">
        <v>10</v>
      </c>
      <c r="E15" s="1" t="s">
        <v>11</v>
      </c>
      <c r="F15" s="1" t="s">
        <v>19</v>
      </c>
      <c r="G15" s="1" t="s">
        <v>13</v>
      </c>
      <c r="H15" s="1" t="s">
        <v>43</v>
      </c>
      <c r="I15" s="1" t="s">
        <v>14</v>
      </c>
      <c r="J15" s="1">
        <v>50000</v>
      </c>
      <c r="K15" s="2">
        <v>43131</v>
      </c>
      <c r="L15" s="2">
        <v>43159</v>
      </c>
      <c r="M15" s="1"/>
      <c r="O15" s="25">
        <v>1</v>
      </c>
      <c r="P15" s="26">
        <f t="shared" si="0"/>
        <v>137</v>
      </c>
    </row>
    <row r="16" spans="2:16" x14ac:dyDescent="0.2">
      <c r="B16" s="4" t="s">
        <v>60</v>
      </c>
      <c r="C16" s="1" t="s">
        <v>9</v>
      </c>
      <c r="D16" s="1" t="s">
        <v>10</v>
      </c>
      <c r="E16" s="1" t="s">
        <v>11</v>
      </c>
      <c r="F16" s="1" t="s">
        <v>19</v>
      </c>
      <c r="G16" s="1" t="s">
        <v>13</v>
      </c>
      <c r="H16" s="1" t="s">
        <v>43</v>
      </c>
      <c r="I16" s="1" t="s">
        <v>14</v>
      </c>
      <c r="J16" s="1">
        <v>50000</v>
      </c>
      <c r="K16" s="2">
        <v>43159</v>
      </c>
      <c r="L16" s="2">
        <v>43190</v>
      </c>
      <c r="M16" s="1"/>
      <c r="O16" s="25">
        <v>1</v>
      </c>
      <c r="P16" s="26">
        <f t="shared" si="0"/>
        <v>138</v>
      </c>
    </row>
    <row r="17" spans="2:16" x14ac:dyDescent="0.2">
      <c r="B17" s="4" t="s">
        <v>61</v>
      </c>
      <c r="C17" s="1" t="s">
        <v>9</v>
      </c>
      <c r="D17" s="1" t="s">
        <v>10</v>
      </c>
      <c r="E17" s="1" t="s">
        <v>11</v>
      </c>
      <c r="F17" s="1" t="s">
        <v>19</v>
      </c>
      <c r="G17" s="1" t="s">
        <v>13</v>
      </c>
      <c r="H17" s="1" t="s">
        <v>43</v>
      </c>
      <c r="I17" s="1" t="s">
        <v>14</v>
      </c>
      <c r="J17" s="1">
        <v>50000</v>
      </c>
      <c r="K17" s="2">
        <v>43190</v>
      </c>
      <c r="L17" s="2">
        <v>43220</v>
      </c>
      <c r="M17" s="1"/>
      <c r="O17" s="25">
        <v>1</v>
      </c>
      <c r="P17" s="26">
        <f t="shared" si="0"/>
        <v>139</v>
      </c>
    </row>
    <row r="18" spans="2:16" x14ac:dyDescent="0.2">
      <c r="B18" s="4" t="s">
        <v>62</v>
      </c>
      <c r="C18" s="1" t="s">
        <v>20</v>
      </c>
      <c r="D18" s="1" t="s">
        <v>21</v>
      </c>
      <c r="E18" s="1" t="s">
        <v>11</v>
      </c>
      <c r="F18" s="1" t="s">
        <v>12</v>
      </c>
      <c r="G18" s="1" t="s">
        <v>22</v>
      </c>
      <c r="H18" s="1" t="s">
        <v>43</v>
      </c>
      <c r="I18" s="1" t="s">
        <v>14</v>
      </c>
      <c r="J18" s="1">
        <v>30000</v>
      </c>
      <c r="K18" s="2">
        <v>42766</v>
      </c>
      <c r="L18" s="2">
        <v>42794</v>
      </c>
      <c r="M18" s="1"/>
      <c r="O18" s="25">
        <v>2</v>
      </c>
      <c r="P18" s="26">
        <f t="shared" si="0"/>
        <v>225</v>
      </c>
    </row>
    <row r="19" spans="2:16" x14ac:dyDescent="0.2">
      <c r="B19" s="5" t="s">
        <v>63</v>
      </c>
      <c r="C19" s="1" t="s">
        <v>20</v>
      </c>
      <c r="D19" s="1" t="s">
        <v>21</v>
      </c>
      <c r="E19" s="1" t="s">
        <v>11</v>
      </c>
      <c r="F19" s="1" t="s">
        <v>12</v>
      </c>
      <c r="G19" s="1" t="s">
        <v>22</v>
      </c>
      <c r="H19" s="1" t="s">
        <v>43</v>
      </c>
      <c r="I19" s="1" t="s">
        <v>14</v>
      </c>
      <c r="J19" s="1">
        <v>30000</v>
      </c>
      <c r="K19" s="2">
        <v>42794</v>
      </c>
      <c r="L19" s="2">
        <v>42825</v>
      </c>
      <c r="M19" s="1"/>
      <c r="O19" s="25">
        <v>2</v>
      </c>
      <c r="P19" s="26">
        <f t="shared" si="0"/>
        <v>226</v>
      </c>
    </row>
    <row r="20" spans="2:16" x14ac:dyDescent="0.2">
      <c r="B20" s="4" t="s">
        <v>64</v>
      </c>
      <c r="C20" s="1" t="s">
        <v>20</v>
      </c>
      <c r="D20" s="1" t="s">
        <v>21</v>
      </c>
      <c r="E20" s="1" t="s">
        <v>120</v>
      </c>
      <c r="F20" s="1" t="s">
        <v>12</v>
      </c>
      <c r="G20" s="1" t="s">
        <v>22</v>
      </c>
      <c r="H20" s="1" t="s">
        <v>43</v>
      </c>
      <c r="I20" s="1" t="s">
        <v>14</v>
      </c>
      <c r="J20" s="1">
        <v>30000</v>
      </c>
      <c r="K20" s="2">
        <v>42825</v>
      </c>
      <c r="L20" s="2">
        <v>42855</v>
      </c>
      <c r="M20" s="1"/>
      <c r="O20" s="25">
        <v>2</v>
      </c>
      <c r="P20" s="26">
        <f t="shared" si="0"/>
        <v>227</v>
      </c>
    </row>
    <row r="21" spans="2:16" x14ac:dyDescent="0.2">
      <c r="B21" s="5" t="s">
        <v>65</v>
      </c>
      <c r="C21" s="1" t="s">
        <v>20</v>
      </c>
      <c r="D21" s="1" t="s">
        <v>21</v>
      </c>
      <c r="E21" s="1" t="s">
        <v>11</v>
      </c>
      <c r="F21" s="1" t="s">
        <v>12</v>
      </c>
      <c r="G21" s="1" t="s">
        <v>22</v>
      </c>
      <c r="H21" s="1" t="s">
        <v>43</v>
      </c>
      <c r="I21" s="1" t="s">
        <v>14</v>
      </c>
      <c r="J21" s="1">
        <v>30000</v>
      </c>
      <c r="K21" s="2">
        <v>42855</v>
      </c>
      <c r="L21" s="2">
        <v>42886</v>
      </c>
      <c r="M21" s="1"/>
      <c r="O21" s="25">
        <v>2</v>
      </c>
      <c r="P21" s="26">
        <f t="shared" si="0"/>
        <v>228</v>
      </c>
    </row>
    <row r="22" spans="2:16" x14ac:dyDescent="0.2">
      <c r="B22" s="4" t="s">
        <v>66</v>
      </c>
      <c r="C22" s="1" t="s">
        <v>23</v>
      </c>
      <c r="D22" s="1" t="s">
        <v>21</v>
      </c>
      <c r="E22" s="1" t="s">
        <v>120</v>
      </c>
      <c r="F22" s="1" t="s">
        <v>12</v>
      </c>
      <c r="G22" s="1" t="s">
        <v>22</v>
      </c>
      <c r="H22" s="1" t="s">
        <v>43</v>
      </c>
      <c r="I22" s="1" t="s">
        <v>14</v>
      </c>
      <c r="J22" s="1">
        <v>30000</v>
      </c>
      <c r="K22" s="2">
        <v>42886</v>
      </c>
      <c r="L22" s="2">
        <v>42916</v>
      </c>
      <c r="M22" s="1"/>
      <c r="O22" s="25">
        <v>2</v>
      </c>
      <c r="P22" s="26">
        <f t="shared" si="0"/>
        <v>229</v>
      </c>
    </row>
    <row r="23" spans="2:16" x14ac:dyDescent="0.2">
      <c r="B23" s="5" t="s">
        <v>67</v>
      </c>
      <c r="C23" s="1" t="s">
        <v>23</v>
      </c>
      <c r="D23" s="1" t="s">
        <v>21</v>
      </c>
      <c r="E23" s="1" t="s">
        <v>11</v>
      </c>
      <c r="F23" s="1" t="s">
        <v>12</v>
      </c>
      <c r="G23" s="1" t="s">
        <v>22</v>
      </c>
      <c r="H23" s="1" t="s">
        <v>43</v>
      </c>
      <c r="I23" s="1" t="s">
        <v>14</v>
      </c>
      <c r="J23" s="1">
        <v>30000</v>
      </c>
      <c r="K23" s="2">
        <v>42916</v>
      </c>
      <c r="L23" s="2">
        <v>42947</v>
      </c>
      <c r="M23" s="1"/>
      <c r="O23" s="25">
        <v>2</v>
      </c>
      <c r="P23" s="26">
        <f t="shared" si="0"/>
        <v>230</v>
      </c>
    </row>
    <row r="24" spans="2:16" x14ac:dyDescent="0.2">
      <c r="B24" s="4" t="s">
        <v>68</v>
      </c>
      <c r="C24" s="1" t="s">
        <v>23</v>
      </c>
      <c r="D24" s="1" t="s">
        <v>21</v>
      </c>
      <c r="E24" s="1" t="s">
        <v>11</v>
      </c>
      <c r="F24" s="1" t="s">
        <v>12</v>
      </c>
      <c r="G24" s="1" t="s">
        <v>22</v>
      </c>
      <c r="H24" s="1" t="s">
        <v>43</v>
      </c>
      <c r="I24" s="1" t="s">
        <v>14</v>
      </c>
      <c r="J24" s="1">
        <v>30000</v>
      </c>
      <c r="K24" s="2">
        <v>42947</v>
      </c>
      <c r="L24" s="2">
        <v>42978</v>
      </c>
      <c r="M24" s="1"/>
      <c r="O24" s="25">
        <v>2</v>
      </c>
      <c r="P24" s="26">
        <f t="shared" si="0"/>
        <v>231</v>
      </c>
    </row>
    <row r="25" spans="2:16" x14ac:dyDescent="0.2">
      <c r="B25" s="5" t="s">
        <v>69</v>
      </c>
      <c r="C25" s="1" t="s">
        <v>23</v>
      </c>
      <c r="D25" s="1" t="s">
        <v>21</v>
      </c>
      <c r="E25" s="1" t="s">
        <v>120</v>
      </c>
      <c r="F25" s="1" t="s">
        <v>12</v>
      </c>
      <c r="G25" s="1" t="s">
        <v>22</v>
      </c>
      <c r="H25" s="1" t="s">
        <v>43</v>
      </c>
      <c r="I25" s="1" t="s">
        <v>14</v>
      </c>
      <c r="J25" s="1">
        <v>30000</v>
      </c>
      <c r="K25" s="2">
        <v>42978</v>
      </c>
      <c r="L25" s="2">
        <v>43008</v>
      </c>
      <c r="M25" s="1"/>
      <c r="O25" s="25">
        <v>2</v>
      </c>
      <c r="P25" s="26">
        <f t="shared" si="0"/>
        <v>232</v>
      </c>
    </row>
    <row r="26" spans="2:16" x14ac:dyDescent="0.2">
      <c r="B26" s="4" t="s">
        <v>70</v>
      </c>
      <c r="C26" s="1" t="s">
        <v>24</v>
      </c>
      <c r="D26" s="1" t="s">
        <v>21</v>
      </c>
      <c r="E26" s="1" t="s">
        <v>11</v>
      </c>
      <c r="F26" s="1" t="s">
        <v>18</v>
      </c>
      <c r="G26" s="1" t="s">
        <v>22</v>
      </c>
      <c r="H26" s="1" t="s">
        <v>43</v>
      </c>
      <c r="I26" s="1" t="s">
        <v>14</v>
      </c>
      <c r="J26" s="1">
        <v>30000</v>
      </c>
      <c r="K26" s="2">
        <v>43008</v>
      </c>
      <c r="L26" s="2">
        <v>43039</v>
      </c>
      <c r="M26" s="1"/>
      <c r="O26" s="25">
        <v>2</v>
      </c>
      <c r="P26" s="26">
        <f t="shared" si="0"/>
        <v>233</v>
      </c>
    </row>
    <row r="27" spans="2:16" x14ac:dyDescent="0.2">
      <c r="B27" s="5" t="s">
        <v>71</v>
      </c>
      <c r="C27" s="1" t="s">
        <v>24</v>
      </c>
      <c r="D27" s="1" t="s">
        <v>21</v>
      </c>
      <c r="E27" s="1" t="s">
        <v>11</v>
      </c>
      <c r="F27" s="1" t="s">
        <v>18</v>
      </c>
      <c r="G27" s="1" t="s">
        <v>22</v>
      </c>
      <c r="H27" s="1" t="s">
        <v>43</v>
      </c>
      <c r="I27" s="1" t="s">
        <v>14</v>
      </c>
      <c r="J27" s="1">
        <v>30000</v>
      </c>
      <c r="K27" s="2">
        <v>43039</v>
      </c>
      <c r="L27" s="2">
        <v>43069</v>
      </c>
      <c r="M27" s="1"/>
      <c r="O27" s="25">
        <v>2</v>
      </c>
      <c r="P27" s="26">
        <f t="shared" si="0"/>
        <v>234</v>
      </c>
    </row>
    <row r="28" spans="2:16" x14ac:dyDescent="0.2">
      <c r="B28" s="4" t="s">
        <v>72</v>
      </c>
      <c r="C28" s="1" t="s">
        <v>24</v>
      </c>
      <c r="D28" s="1" t="s">
        <v>21</v>
      </c>
      <c r="E28" s="1" t="s">
        <v>120</v>
      </c>
      <c r="F28" s="1" t="s">
        <v>18</v>
      </c>
      <c r="G28" s="1" t="s">
        <v>22</v>
      </c>
      <c r="H28" s="1" t="s">
        <v>43</v>
      </c>
      <c r="I28" s="1" t="s">
        <v>14</v>
      </c>
      <c r="J28" s="1">
        <v>30000</v>
      </c>
      <c r="K28" s="2">
        <v>43069</v>
      </c>
      <c r="L28" s="2">
        <v>43100</v>
      </c>
      <c r="M28" s="1"/>
      <c r="O28" s="25">
        <v>2</v>
      </c>
      <c r="P28" s="26">
        <f t="shared" si="0"/>
        <v>235</v>
      </c>
    </row>
    <row r="29" spans="2:16" x14ac:dyDescent="0.2">
      <c r="B29" s="5" t="s">
        <v>73</v>
      </c>
      <c r="C29" s="1" t="s">
        <v>24</v>
      </c>
      <c r="D29" s="1" t="s">
        <v>21</v>
      </c>
      <c r="E29" s="1" t="s">
        <v>11</v>
      </c>
      <c r="F29" s="1" t="s">
        <v>18</v>
      </c>
      <c r="G29" s="1" t="s">
        <v>22</v>
      </c>
      <c r="H29" s="1" t="s">
        <v>43</v>
      </c>
      <c r="I29" s="1" t="s">
        <v>14</v>
      </c>
      <c r="J29" s="1">
        <v>30000</v>
      </c>
      <c r="K29" s="2">
        <v>43100</v>
      </c>
      <c r="L29" s="2">
        <v>43131</v>
      </c>
      <c r="M29" s="1"/>
      <c r="O29" s="25">
        <v>2</v>
      </c>
      <c r="P29" s="26">
        <f t="shared" si="0"/>
        <v>236</v>
      </c>
    </row>
    <row r="30" spans="2:16" x14ac:dyDescent="0.2">
      <c r="B30" s="4" t="s">
        <v>74</v>
      </c>
      <c r="C30" s="1" t="s">
        <v>20</v>
      </c>
      <c r="D30" s="1" t="s">
        <v>21</v>
      </c>
      <c r="E30" s="1" t="s">
        <v>11</v>
      </c>
      <c r="F30" s="1" t="s">
        <v>19</v>
      </c>
      <c r="G30" s="1" t="s">
        <v>22</v>
      </c>
      <c r="H30" s="1" t="s">
        <v>43</v>
      </c>
      <c r="I30" s="1" t="s">
        <v>14</v>
      </c>
      <c r="J30" s="1">
        <v>30000</v>
      </c>
      <c r="K30" s="2">
        <v>43131</v>
      </c>
      <c r="L30" s="2">
        <v>43159</v>
      </c>
      <c r="M30" s="1"/>
      <c r="O30" s="25">
        <v>2</v>
      </c>
      <c r="P30" s="26">
        <f t="shared" si="0"/>
        <v>237</v>
      </c>
    </row>
    <row r="31" spans="2:16" x14ac:dyDescent="0.2">
      <c r="B31" s="5" t="s">
        <v>75</v>
      </c>
      <c r="C31" s="1" t="s">
        <v>20</v>
      </c>
      <c r="D31" s="1" t="s">
        <v>21</v>
      </c>
      <c r="E31" s="1" t="s">
        <v>11</v>
      </c>
      <c r="F31" s="1" t="s">
        <v>19</v>
      </c>
      <c r="G31" s="1" t="s">
        <v>22</v>
      </c>
      <c r="H31" s="1" t="s">
        <v>43</v>
      </c>
      <c r="I31" s="1" t="s">
        <v>14</v>
      </c>
      <c r="J31" s="1">
        <v>30000</v>
      </c>
      <c r="K31" s="2">
        <v>43159</v>
      </c>
      <c r="L31" s="2">
        <v>43190</v>
      </c>
      <c r="M31" s="1"/>
      <c r="O31" s="25">
        <v>2</v>
      </c>
      <c r="P31" s="26">
        <f t="shared" si="0"/>
        <v>238</v>
      </c>
    </row>
    <row r="32" spans="2:16" x14ac:dyDescent="0.2">
      <c r="B32" s="4" t="s">
        <v>76</v>
      </c>
      <c r="C32" s="1" t="s">
        <v>20</v>
      </c>
      <c r="D32" s="1" t="s">
        <v>21</v>
      </c>
      <c r="E32" s="1" t="s">
        <v>120</v>
      </c>
      <c r="F32" s="1" t="s">
        <v>19</v>
      </c>
      <c r="G32" s="1" t="s">
        <v>22</v>
      </c>
      <c r="H32" s="1" t="s">
        <v>43</v>
      </c>
      <c r="I32" s="1" t="s">
        <v>14</v>
      </c>
      <c r="J32" s="1">
        <v>30000</v>
      </c>
      <c r="K32" s="2">
        <v>43190</v>
      </c>
      <c r="L32" s="2">
        <v>43220</v>
      </c>
      <c r="M32" s="1"/>
      <c r="O32" s="25">
        <v>2</v>
      </c>
      <c r="P32" s="26">
        <f t="shared" si="0"/>
        <v>239</v>
      </c>
    </row>
    <row r="33" spans="2:16" x14ac:dyDescent="0.2">
      <c r="B33" s="5" t="s">
        <v>77</v>
      </c>
      <c r="C33" s="1" t="s">
        <v>20</v>
      </c>
      <c r="D33" s="1" t="s">
        <v>21</v>
      </c>
      <c r="E33" s="1" t="s">
        <v>11</v>
      </c>
      <c r="F33" s="1" t="s">
        <v>19</v>
      </c>
      <c r="G33" s="1" t="s">
        <v>22</v>
      </c>
      <c r="H33" s="1" t="s">
        <v>43</v>
      </c>
      <c r="I33" s="1" t="s">
        <v>14</v>
      </c>
      <c r="J33" s="1">
        <v>30000</v>
      </c>
      <c r="K33" s="2">
        <v>43220</v>
      </c>
      <c r="L33" s="2">
        <v>43251</v>
      </c>
      <c r="M33" s="1"/>
      <c r="O33" s="25">
        <v>2</v>
      </c>
      <c r="P33" s="26">
        <f t="shared" si="0"/>
        <v>240</v>
      </c>
    </row>
    <row r="34" spans="2:16" x14ac:dyDescent="0.2">
      <c r="B34" s="5" t="s">
        <v>78</v>
      </c>
      <c r="C34" s="1" t="s">
        <v>25</v>
      </c>
      <c r="D34" s="1" t="s">
        <v>26</v>
      </c>
      <c r="E34" s="1" t="s">
        <v>11</v>
      </c>
      <c r="F34" s="1" t="s">
        <v>12</v>
      </c>
      <c r="G34" s="1" t="s">
        <v>46</v>
      </c>
      <c r="H34" s="1" t="s">
        <v>44</v>
      </c>
      <c r="I34" s="1" t="s">
        <v>45</v>
      </c>
      <c r="J34" s="1">
        <v>1600000</v>
      </c>
      <c r="K34" s="2">
        <v>42799</v>
      </c>
      <c r="L34" s="2">
        <v>42855</v>
      </c>
      <c r="M34" s="1"/>
      <c r="O34" s="25">
        <v>3</v>
      </c>
      <c r="P34" s="26">
        <f t="shared" si="0"/>
        <v>327</v>
      </c>
    </row>
    <row r="35" spans="2:16" x14ac:dyDescent="0.2">
      <c r="B35" s="5" t="s">
        <v>79</v>
      </c>
      <c r="C35" s="1" t="s">
        <v>27</v>
      </c>
      <c r="D35" s="1" t="s">
        <v>26</v>
      </c>
      <c r="E35" s="1" t="s">
        <v>11</v>
      </c>
      <c r="F35" s="1" t="s">
        <v>12</v>
      </c>
      <c r="G35" s="1" t="s">
        <v>46</v>
      </c>
      <c r="H35" s="1" t="s">
        <v>44</v>
      </c>
      <c r="I35" s="1" t="s">
        <v>45</v>
      </c>
      <c r="J35" s="1">
        <v>1170000</v>
      </c>
      <c r="K35" s="2">
        <v>42812</v>
      </c>
      <c r="L35" s="2">
        <v>42855</v>
      </c>
      <c r="M35" s="1"/>
      <c r="O35" s="25">
        <v>3</v>
      </c>
      <c r="P35" s="26">
        <f t="shared" si="0"/>
        <v>327</v>
      </c>
    </row>
    <row r="36" spans="2:16" x14ac:dyDescent="0.2">
      <c r="B36" s="5" t="s">
        <v>80</v>
      </c>
      <c r="C36" s="1" t="s">
        <v>28</v>
      </c>
      <c r="D36" s="1" t="s">
        <v>26</v>
      </c>
      <c r="E36" s="1" t="s">
        <v>11</v>
      </c>
      <c r="F36" s="1" t="s">
        <v>12</v>
      </c>
      <c r="G36" s="1" t="s">
        <v>46</v>
      </c>
      <c r="H36" s="1" t="s">
        <v>44</v>
      </c>
      <c r="I36" s="1" t="s">
        <v>45</v>
      </c>
      <c r="J36" s="1">
        <v>1020000</v>
      </c>
      <c r="K36" s="2">
        <v>42845</v>
      </c>
      <c r="L36" s="2">
        <v>42886</v>
      </c>
      <c r="M36" s="1"/>
      <c r="O36" s="25">
        <v>3</v>
      </c>
      <c r="P36" s="26">
        <f t="shared" si="0"/>
        <v>328</v>
      </c>
    </row>
    <row r="37" spans="2:16" x14ac:dyDescent="0.2">
      <c r="B37" s="5" t="s">
        <v>81</v>
      </c>
      <c r="C37" s="1" t="s">
        <v>29</v>
      </c>
      <c r="D37" s="1" t="s">
        <v>26</v>
      </c>
      <c r="E37" s="1" t="s">
        <v>11</v>
      </c>
      <c r="F37" s="1" t="s">
        <v>18</v>
      </c>
      <c r="G37" s="1" t="s">
        <v>46</v>
      </c>
      <c r="H37" s="1" t="s">
        <v>44</v>
      </c>
      <c r="I37" s="1" t="s">
        <v>45</v>
      </c>
      <c r="J37" s="1">
        <v>680000</v>
      </c>
      <c r="K37" s="2">
        <v>42875</v>
      </c>
      <c r="L37" s="2">
        <v>42916</v>
      </c>
      <c r="M37" s="1"/>
      <c r="O37" s="25">
        <v>3</v>
      </c>
      <c r="P37" s="26">
        <f t="shared" si="0"/>
        <v>329</v>
      </c>
    </row>
    <row r="38" spans="2:16" x14ac:dyDescent="0.2">
      <c r="B38" s="5" t="s">
        <v>82</v>
      </c>
      <c r="C38" s="1" t="s">
        <v>30</v>
      </c>
      <c r="D38" s="1" t="s">
        <v>26</v>
      </c>
      <c r="E38" s="1" t="s">
        <v>11</v>
      </c>
      <c r="F38" s="1" t="s">
        <v>12</v>
      </c>
      <c r="G38" s="1" t="s">
        <v>46</v>
      </c>
      <c r="H38" s="1" t="s">
        <v>44</v>
      </c>
      <c r="I38" s="1" t="s">
        <v>45</v>
      </c>
      <c r="J38" s="1">
        <v>1320000</v>
      </c>
      <c r="K38" s="2">
        <v>42896</v>
      </c>
      <c r="L38" s="2">
        <v>42947</v>
      </c>
      <c r="M38" s="1"/>
      <c r="O38" s="25">
        <v>3</v>
      </c>
      <c r="P38" s="26">
        <f t="shared" si="0"/>
        <v>330</v>
      </c>
    </row>
    <row r="39" spans="2:16" x14ac:dyDescent="0.2">
      <c r="B39" s="5" t="s">
        <v>83</v>
      </c>
      <c r="C39" s="1" t="s">
        <v>31</v>
      </c>
      <c r="D39" s="1" t="s">
        <v>26</v>
      </c>
      <c r="E39" s="1" t="s">
        <v>120</v>
      </c>
      <c r="F39" s="1" t="s">
        <v>12</v>
      </c>
      <c r="G39" s="1" t="s">
        <v>46</v>
      </c>
      <c r="H39" s="1" t="s">
        <v>44</v>
      </c>
      <c r="I39" s="1" t="s">
        <v>45</v>
      </c>
      <c r="J39" s="1">
        <v>900000</v>
      </c>
      <c r="K39" s="2">
        <v>42906</v>
      </c>
      <c r="L39" s="2">
        <v>42947</v>
      </c>
      <c r="M39" s="1"/>
      <c r="O39" s="25">
        <v>3</v>
      </c>
      <c r="P39" s="26">
        <f t="shared" si="0"/>
        <v>330</v>
      </c>
    </row>
    <row r="40" spans="2:16" x14ac:dyDescent="0.2">
      <c r="B40" s="5" t="s">
        <v>84</v>
      </c>
      <c r="C40" s="1" t="s">
        <v>32</v>
      </c>
      <c r="D40" s="1" t="s">
        <v>26</v>
      </c>
      <c r="E40" s="1" t="s">
        <v>11</v>
      </c>
      <c r="F40" s="1" t="s">
        <v>19</v>
      </c>
      <c r="G40" s="1" t="s">
        <v>46</v>
      </c>
      <c r="H40" s="1" t="s">
        <v>44</v>
      </c>
      <c r="I40" s="1" t="s">
        <v>45</v>
      </c>
      <c r="J40" s="1">
        <v>720000</v>
      </c>
      <c r="K40" s="2">
        <v>42931</v>
      </c>
      <c r="L40" s="2">
        <v>42978</v>
      </c>
      <c r="M40" s="1"/>
      <c r="O40" s="25">
        <v>3</v>
      </c>
      <c r="P40" s="26">
        <f t="shared" si="0"/>
        <v>331</v>
      </c>
    </row>
    <row r="41" spans="2:16" x14ac:dyDescent="0.2">
      <c r="B41" s="5" t="s">
        <v>85</v>
      </c>
      <c r="C41" s="1" t="s">
        <v>33</v>
      </c>
      <c r="D41" s="1" t="s">
        <v>26</v>
      </c>
      <c r="E41" s="1" t="s">
        <v>120</v>
      </c>
      <c r="F41" s="1" t="s">
        <v>19</v>
      </c>
      <c r="G41" s="1" t="s">
        <v>46</v>
      </c>
      <c r="H41" s="1" t="s">
        <v>44</v>
      </c>
      <c r="I41" s="1" t="s">
        <v>45</v>
      </c>
      <c r="J41" s="1">
        <v>780000</v>
      </c>
      <c r="K41" s="2">
        <v>42952</v>
      </c>
      <c r="L41" s="2">
        <v>43008</v>
      </c>
      <c r="M41" s="1"/>
      <c r="O41" s="25">
        <v>3</v>
      </c>
      <c r="P41" s="26">
        <f t="shared" si="0"/>
        <v>332</v>
      </c>
    </row>
    <row r="42" spans="2:16" x14ac:dyDescent="0.2">
      <c r="B42" s="5" t="s">
        <v>86</v>
      </c>
      <c r="C42" s="1" t="s">
        <v>34</v>
      </c>
      <c r="D42" s="1" t="s">
        <v>26</v>
      </c>
      <c r="E42" s="1" t="s">
        <v>11</v>
      </c>
      <c r="F42" s="1" t="s">
        <v>19</v>
      </c>
      <c r="G42" s="1" t="s">
        <v>46</v>
      </c>
      <c r="H42" s="1" t="s">
        <v>44</v>
      </c>
      <c r="I42" s="1" t="s">
        <v>45</v>
      </c>
      <c r="J42" s="1">
        <v>1400000</v>
      </c>
      <c r="K42" s="2">
        <v>42988</v>
      </c>
      <c r="L42" s="2">
        <v>43038</v>
      </c>
      <c r="M42" s="1"/>
      <c r="O42" s="25">
        <v>3</v>
      </c>
      <c r="P42" s="26">
        <f t="shared" si="0"/>
        <v>333</v>
      </c>
    </row>
    <row r="43" spans="2:16" x14ac:dyDescent="0.2">
      <c r="B43" s="5" t="s">
        <v>87</v>
      </c>
      <c r="C43" s="1" t="s">
        <v>39</v>
      </c>
      <c r="D43" s="1" t="s">
        <v>26</v>
      </c>
      <c r="E43" s="1" t="s">
        <v>120</v>
      </c>
      <c r="F43" s="1" t="s">
        <v>19</v>
      </c>
      <c r="G43" s="1" t="s">
        <v>46</v>
      </c>
      <c r="H43" s="1" t="s">
        <v>44</v>
      </c>
      <c r="I43" s="1" t="s">
        <v>45</v>
      </c>
      <c r="J43" s="1">
        <v>640000</v>
      </c>
      <c r="K43" s="2">
        <v>42998</v>
      </c>
      <c r="L43" s="2">
        <v>43038</v>
      </c>
      <c r="M43" s="1"/>
      <c r="O43" s="25">
        <v>3</v>
      </c>
      <c r="P43" s="26">
        <f t="shared" si="0"/>
        <v>333</v>
      </c>
    </row>
    <row r="44" spans="2:16" x14ac:dyDescent="0.2">
      <c r="B44" s="5" t="s">
        <v>88</v>
      </c>
      <c r="C44" s="1" t="s">
        <v>40</v>
      </c>
      <c r="D44" s="1" t="s">
        <v>26</v>
      </c>
      <c r="E44" s="1" t="s">
        <v>11</v>
      </c>
      <c r="F44" s="1" t="s">
        <v>19</v>
      </c>
      <c r="G44" s="1" t="s">
        <v>46</v>
      </c>
      <c r="H44" s="1" t="s">
        <v>44</v>
      </c>
      <c r="I44" s="1" t="s">
        <v>45</v>
      </c>
      <c r="J44" s="1">
        <v>1400000</v>
      </c>
      <c r="K44" s="2">
        <v>43049</v>
      </c>
      <c r="L44" s="2">
        <v>43100</v>
      </c>
      <c r="M44" s="1"/>
      <c r="O44" s="25">
        <v>3</v>
      </c>
      <c r="P44" s="26">
        <f t="shared" si="0"/>
        <v>335</v>
      </c>
    </row>
    <row r="45" spans="2:16" x14ac:dyDescent="0.2">
      <c r="B45" s="5" t="s">
        <v>89</v>
      </c>
      <c r="C45" s="1" t="s">
        <v>41</v>
      </c>
      <c r="D45" s="1" t="s">
        <v>26</v>
      </c>
      <c r="E45" s="1" t="s">
        <v>11</v>
      </c>
      <c r="F45" s="1" t="s">
        <v>19</v>
      </c>
      <c r="G45" s="1" t="s">
        <v>46</v>
      </c>
      <c r="H45" s="1" t="s">
        <v>44</v>
      </c>
      <c r="I45" s="1" t="s">
        <v>45</v>
      </c>
      <c r="J45" s="1">
        <v>640000</v>
      </c>
      <c r="K45" s="2">
        <v>43059</v>
      </c>
      <c r="L45" s="2">
        <v>43100</v>
      </c>
      <c r="M45" s="1"/>
      <c r="O45" s="25">
        <v>3</v>
      </c>
      <c r="P45" s="26">
        <f t="shared" si="0"/>
        <v>335</v>
      </c>
    </row>
    <row r="46" spans="2:16" x14ac:dyDescent="0.2">
      <c r="C46" t="s">
        <v>122</v>
      </c>
      <c r="D46" t="s">
        <v>121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</row>
    <row r="47" spans="2:16" x14ac:dyDescent="0.2">
      <c r="C47" t="s">
        <v>122</v>
      </c>
      <c r="D47" t="s">
        <v>123</v>
      </c>
    </row>
  </sheetData>
  <phoneticPr fontId="1"/>
  <dataValidations count="1">
    <dataValidation type="list" allowBlank="1" showInputMessage="1" showErrorMessage="1" sqref="F3:F45">
      <formula1>"A,B,C"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9"/>
  <sheetViews>
    <sheetView workbookViewId="0">
      <pane ySplit="2" topLeftCell="A3" activePane="bottomLeft" state="frozen"/>
      <selection pane="bottomLeft" activeCell="H14" sqref="H14"/>
    </sheetView>
  </sheetViews>
  <sheetFormatPr defaultRowHeight="13" x14ac:dyDescent="0.2"/>
  <cols>
    <col min="1" max="1" width="3" customWidth="1"/>
    <col min="2" max="2" width="6.7265625" customWidth="1"/>
    <col min="3" max="3" width="25.453125" bestFit="1" customWidth="1"/>
    <col min="4" max="4" width="24.08984375" customWidth="1"/>
    <col min="5" max="5" width="9.6328125" bestFit="1" customWidth="1"/>
    <col min="6" max="6" width="5.26953125" bestFit="1" customWidth="1"/>
    <col min="7" max="7" width="7.453125" bestFit="1" customWidth="1"/>
    <col min="8" max="8" width="7.453125" customWidth="1"/>
    <col min="9" max="9" width="7.26953125" bestFit="1" customWidth="1"/>
    <col min="10" max="10" width="9" bestFit="1" customWidth="1"/>
    <col min="11" max="12" width="11.6328125" bestFit="1" customWidth="1"/>
    <col min="13" max="13" width="23.90625" customWidth="1"/>
    <col min="15" max="15" width="2.453125" bestFit="1" customWidth="1"/>
    <col min="16" max="16" width="5.08984375" bestFit="1" customWidth="1"/>
  </cols>
  <sheetData>
    <row r="1" spans="2:16" x14ac:dyDescent="0.2">
      <c r="D1" t="s">
        <v>8</v>
      </c>
      <c r="J1" t="s">
        <v>8</v>
      </c>
      <c r="K1" t="s">
        <v>8</v>
      </c>
    </row>
    <row r="2" spans="2:16" x14ac:dyDescent="0.2">
      <c r="B2" s="3" t="s">
        <v>35</v>
      </c>
      <c r="C2" s="3" t="s">
        <v>0</v>
      </c>
      <c r="D2" s="3" t="s">
        <v>1</v>
      </c>
      <c r="E2" s="3" t="s">
        <v>38</v>
      </c>
      <c r="F2" s="3" t="s">
        <v>2</v>
      </c>
      <c r="G2" s="3" t="s">
        <v>6</v>
      </c>
      <c r="H2" s="3" t="s">
        <v>42</v>
      </c>
      <c r="I2" s="3" t="s">
        <v>7</v>
      </c>
      <c r="J2" s="3" t="s">
        <v>5</v>
      </c>
      <c r="K2" s="3" t="s">
        <v>3</v>
      </c>
      <c r="L2" s="3" t="s">
        <v>4</v>
      </c>
      <c r="M2" s="3" t="s">
        <v>36</v>
      </c>
    </row>
    <row r="3" spans="2:16" x14ac:dyDescent="0.2">
      <c r="B3" s="4" t="s">
        <v>62</v>
      </c>
      <c r="C3" s="1" t="s">
        <v>20</v>
      </c>
      <c r="D3" s="1" t="s">
        <v>102</v>
      </c>
      <c r="E3" s="1" t="s">
        <v>11</v>
      </c>
      <c r="F3" s="1" t="s">
        <v>12</v>
      </c>
      <c r="G3" s="1" t="s">
        <v>22</v>
      </c>
      <c r="H3" s="1" t="s">
        <v>101</v>
      </c>
      <c r="I3" s="1" t="s">
        <v>14</v>
      </c>
      <c r="J3" s="5">
        <v>30000</v>
      </c>
      <c r="K3" s="5" t="s">
        <v>104</v>
      </c>
      <c r="L3" s="2">
        <v>42063</v>
      </c>
      <c r="M3" s="1"/>
      <c r="O3" s="25">
        <v>2</v>
      </c>
      <c r="P3" s="26">
        <f t="shared" ref="P3:P18" si="0">MONTH(K3)+12*(YEAR(K3)-2015)+O3*100</f>
        <v>201</v>
      </c>
    </row>
    <row r="4" spans="2:16" x14ac:dyDescent="0.2">
      <c r="B4" s="5" t="s">
        <v>63</v>
      </c>
      <c r="C4" s="1" t="s">
        <v>20</v>
      </c>
      <c r="D4" s="1" t="s">
        <v>100</v>
      </c>
      <c r="E4" s="1" t="s">
        <v>11</v>
      </c>
      <c r="F4" s="1" t="s">
        <v>12</v>
      </c>
      <c r="G4" s="1" t="s">
        <v>22</v>
      </c>
      <c r="H4" s="1" t="s">
        <v>43</v>
      </c>
      <c r="I4" s="1" t="s">
        <v>14</v>
      </c>
      <c r="J4" s="5">
        <v>30000</v>
      </c>
      <c r="K4" s="5" t="s">
        <v>105</v>
      </c>
      <c r="L4" s="2">
        <v>42094</v>
      </c>
      <c r="M4" s="1"/>
      <c r="O4" s="25">
        <v>2</v>
      </c>
      <c r="P4" s="26">
        <f t="shared" si="0"/>
        <v>202</v>
      </c>
    </row>
    <row r="5" spans="2:16" x14ac:dyDescent="0.2">
      <c r="B5" s="4" t="s">
        <v>64</v>
      </c>
      <c r="C5" s="1" t="s">
        <v>20</v>
      </c>
      <c r="D5" s="1" t="s">
        <v>100</v>
      </c>
      <c r="E5" s="1" t="s">
        <v>11</v>
      </c>
      <c r="F5" s="1" t="s">
        <v>12</v>
      </c>
      <c r="G5" s="1" t="s">
        <v>22</v>
      </c>
      <c r="H5" s="1" t="s">
        <v>43</v>
      </c>
      <c r="I5" s="1" t="s">
        <v>14</v>
      </c>
      <c r="J5" s="5">
        <v>30000</v>
      </c>
      <c r="K5" s="5" t="s">
        <v>106</v>
      </c>
      <c r="L5" s="2">
        <v>42124</v>
      </c>
      <c r="M5" s="1"/>
      <c r="O5" s="25">
        <v>2</v>
      </c>
      <c r="P5" s="26">
        <f t="shared" si="0"/>
        <v>203</v>
      </c>
    </row>
    <row r="6" spans="2:16" x14ac:dyDescent="0.2">
      <c r="B6" s="5" t="s">
        <v>65</v>
      </c>
      <c r="C6" s="1" t="s">
        <v>20</v>
      </c>
      <c r="D6" s="1" t="s">
        <v>100</v>
      </c>
      <c r="E6" s="1" t="s">
        <v>103</v>
      </c>
      <c r="F6" s="1" t="s">
        <v>12</v>
      </c>
      <c r="G6" s="1" t="s">
        <v>22</v>
      </c>
      <c r="H6" s="1" t="s">
        <v>43</v>
      </c>
      <c r="I6" s="1" t="s">
        <v>14</v>
      </c>
      <c r="J6" s="5">
        <v>30000</v>
      </c>
      <c r="K6" s="5" t="s">
        <v>107</v>
      </c>
      <c r="L6" s="2">
        <v>42155</v>
      </c>
      <c r="M6" s="1"/>
      <c r="O6" s="25">
        <v>2</v>
      </c>
      <c r="P6" s="26">
        <f t="shared" si="0"/>
        <v>204</v>
      </c>
    </row>
    <row r="7" spans="2:16" x14ac:dyDescent="0.2">
      <c r="B7" s="4" t="s">
        <v>66</v>
      </c>
      <c r="C7" s="1" t="s">
        <v>23</v>
      </c>
      <c r="D7" s="1" t="s">
        <v>100</v>
      </c>
      <c r="E7" s="1" t="s">
        <v>11</v>
      </c>
      <c r="F7" s="1" t="s">
        <v>12</v>
      </c>
      <c r="G7" s="1" t="s">
        <v>22</v>
      </c>
      <c r="H7" s="1" t="s">
        <v>43</v>
      </c>
      <c r="I7" s="1" t="s">
        <v>14</v>
      </c>
      <c r="J7" s="5">
        <v>30000</v>
      </c>
      <c r="K7" s="5" t="s">
        <v>108</v>
      </c>
      <c r="L7" s="2">
        <v>42185</v>
      </c>
      <c r="M7" s="1"/>
      <c r="O7" s="25">
        <v>2</v>
      </c>
      <c r="P7" s="26">
        <f t="shared" si="0"/>
        <v>205</v>
      </c>
    </row>
    <row r="8" spans="2:16" x14ac:dyDescent="0.2">
      <c r="B8" s="5" t="s">
        <v>67</v>
      </c>
      <c r="C8" s="1" t="s">
        <v>23</v>
      </c>
      <c r="D8" s="1" t="s">
        <v>100</v>
      </c>
      <c r="E8" s="1" t="s">
        <v>11</v>
      </c>
      <c r="F8" s="1" t="s">
        <v>12</v>
      </c>
      <c r="G8" s="1" t="s">
        <v>22</v>
      </c>
      <c r="H8" s="1" t="s">
        <v>43</v>
      </c>
      <c r="I8" s="1" t="s">
        <v>14</v>
      </c>
      <c r="J8" s="5">
        <v>30000</v>
      </c>
      <c r="K8" s="5" t="s">
        <v>109</v>
      </c>
      <c r="L8" s="2">
        <v>42216</v>
      </c>
      <c r="M8" s="1"/>
      <c r="O8" s="25">
        <v>2</v>
      </c>
      <c r="P8" s="26">
        <f t="shared" si="0"/>
        <v>206</v>
      </c>
    </row>
    <row r="9" spans="2:16" x14ac:dyDescent="0.2">
      <c r="B9" s="4" t="s">
        <v>68</v>
      </c>
      <c r="C9" s="1" t="s">
        <v>23</v>
      </c>
      <c r="D9" s="1" t="s">
        <v>100</v>
      </c>
      <c r="E9" s="1" t="s">
        <v>11</v>
      </c>
      <c r="F9" s="1" t="s">
        <v>12</v>
      </c>
      <c r="G9" s="1" t="s">
        <v>22</v>
      </c>
      <c r="H9" s="1" t="s">
        <v>43</v>
      </c>
      <c r="I9" s="1" t="s">
        <v>14</v>
      </c>
      <c r="J9" s="5">
        <v>30000</v>
      </c>
      <c r="K9" s="5" t="s">
        <v>110</v>
      </c>
      <c r="L9" s="2">
        <v>42247</v>
      </c>
      <c r="M9" s="1"/>
      <c r="O9" s="25">
        <v>2</v>
      </c>
      <c r="P9" s="26">
        <f t="shared" si="0"/>
        <v>207</v>
      </c>
    </row>
    <row r="10" spans="2:16" x14ac:dyDescent="0.2">
      <c r="B10" s="5" t="s">
        <v>69</v>
      </c>
      <c r="C10" s="1" t="s">
        <v>23</v>
      </c>
      <c r="D10" s="1" t="s">
        <v>100</v>
      </c>
      <c r="E10" s="1" t="s">
        <v>11</v>
      </c>
      <c r="F10" s="1" t="s">
        <v>12</v>
      </c>
      <c r="G10" s="1" t="s">
        <v>22</v>
      </c>
      <c r="H10" s="1" t="s">
        <v>43</v>
      </c>
      <c r="I10" s="1" t="s">
        <v>14</v>
      </c>
      <c r="J10" s="5">
        <v>30000</v>
      </c>
      <c r="K10" s="5" t="s">
        <v>111</v>
      </c>
      <c r="L10" s="2">
        <v>42277</v>
      </c>
      <c r="M10" s="1"/>
      <c r="O10" s="25">
        <v>2</v>
      </c>
      <c r="P10" s="26">
        <f t="shared" si="0"/>
        <v>208</v>
      </c>
    </row>
    <row r="11" spans="2:16" x14ac:dyDescent="0.2">
      <c r="B11" s="4" t="s">
        <v>70</v>
      </c>
      <c r="C11" s="1" t="s">
        <v>24</v>
      </c>
      <c r="D11" s="1" t="s">
        <v>100</v>
      </c>
      <c r="E11" s="1" t="s">
        <v>11</v>
      </c>
      <c r="F11" s="1" t="s">
        <v>18</v>
      </c>
      <c r="G11" s="1" t="s">
        <v>22</v>
      </c>
      <c r="H11" s="1" t="s">
        <v>43</v>
      </c>
      <c r="I11" s="1" t="s">
        <v>14</v>
      </c>
      <c r="J11" s="5">
        <v>30000</v>
      </c>
      <c r="K11" s="5" t="s">
        <v>112</v>
      </c>
      <c r="L11" s="2">
        <v>42308</v>
      </c>
      <c r="M11" s="1"/>
      <c r="O11" s="25">
        <v>2</v>
      </c>
      <c r="P11" s="26">
        <f t="shared" si="0"/>
        <v>209</v>
      </c>
    </row>
    <row r="12" spans="2:16" x14ac:dyDescent="0.2">
      <c r="B12" s="5" t="s">
        <v>71</v>
      </c>
      <c r="C12" s="1" t="s">
        <v>24</v>
      </c>
      <c r="D12" s="1" t="s">
        <v>100</v>
      </c>
      <c r="E12" s="1" t="s">
        <v>11</v>
      </c>
      <c r="F12" s="1" t="s">
        <v>18</v>
      </c>
      <c r="G12" s="1" t="s">
        <v>22</v>
      </c>
      <c r="H12" s="1" t="s">
        <v>43</v>
      </c>
      <c r="I12" s="1" t="s">
        <v>14</v>
      </c>
      <c r="J12" s="5">
        <v>30000</v>
      </c>
      <c r="K12" s="5" t="s">
        <v>113</v>
      </c>
      <c r="L12" s="2">
        <v>42338</v>
      </c>
      <c r="M12" s="1"/>
      <c r="O12" s="25">
        <v>2</v>
      </c>
      <c r="P12" s="26">
        <f t="shared" si="0"/>
        <v>210</v>
      </c>
    </row>
    <row r="13" spans="2:16" x14ac:dyDescent="0.2">
      <c r="B13" s="4" t="s">
        <v>72</v>
      </c>
      <c r="C13" s="1" t="s">
        <v>24</v>
      </c>
      <c r="D13" s="1" t="s">
        <v>100</v>
      </c>
      <c r="E13" s="1" t="s">
        <v>11</v>
      </c>
      <c r="F13" s="1" t="s">
        <v>18</v>
      </c>
      <c r="G13" s="1" t="s">
        <v>22</v>
      </c>
      <c r="H13" s="1" t="s">
        <v>43</v>
      </c>
      <c r="I13" s="1" t="s">
        <v>14</v>
      </c>
      <c r="J13" s="5">
        <v>30000</v>
      </c>
      <c r="K13" s="5" t="s">
        <v>114</v>
      </c>
      <c r="L13" s="2">
        <v>42369</v>
      </c>
      <c r="M13" s="1"/>
      <c r="O13" s="25">
        <v>2</v>
      </c>
      <c r="P13" s="26">
        <f t="shared" si="0"/>
        <v>211</v>
      </c>
    </row>
    <row r="14" spans="2:16" x14ac:dyDescent="0.2">
      <c r="B14" s="5" t="s">
        <v>73</v>
      </c>
      <c r="C14" s="1" t="s">
        <v>24</v>
      </c>
      <c r="D14" s="1" t="s">
        <v>100</v>
      </c>
      <c r="E14" s="1" t="s">
        <v>11</v>
      </c>
      <c r="F14" s="1" t="s">
        <v>18</v>
      </c>
      <c r="G14" s="1" t="s">
        <v>22</v>
      </c>
      <c r="H14" s="1" t="s">
        <v>43</v>
      </c>
      <c r="I14" s="1" t="s">
        <v>14</v>
      </c>
      <c r="J14" s="5">
        <v>30000</v>
      </c>
      <c r="K14" s="5" t="s">
        <v>115</v>
      </c>
      <c r="L14" s="2">
        <v>42400</v>
      </c>
      <c r="M14" s="1"/>
      <c r="O14" s="25">
        <v>2</v>
      </c>
      <c r="P14" s="26">
        <f t="shared" si="0"/>
        <v>212</v>
      </c>
    </row>
    <row r="15" spans="2:16" x14ac:dyDescent="0.2">
      <c r="B15" s="4" t="s">
        <v>74</v>
      </c>
      <c r="C15" s="1" t="s">
        <v>20</v>
      </c>
      <c r="D15" s="1" t="s">
        <v>100</v>
      </c>
      <c r="E15" s="1" t="s">
        <v>11</v>
      </c>
      <c r="F15" s="1" t="s">
        <v>19</v>
      </c>
      <c r="G15" s="1" t="s">
        <v>22</v>
      </c>
      <c r="H15" s="1" t="s">
        <v>43</v>
      </c>
      <c r="I15" s="1" t="s">
        <v>14</v>
      </c>
      <c r="J15" s="5">
        <v>30000</v>
      </c>
      <c r="K15" s="5" t="s">
        <v>116</v>
      </c>
      <c r="L15" s="2">
        <v>42429</v>
      </c>
      <c r="M15" s="1"/>
      <c r="O15" s="25">
        <v>2</v>
      </c>
      <c r="P15" s="26">
        <f t="shared" si="0"/>
        <v>213</v>
      </c>
    </row>
    <row r="16" spans="2:16" x14ac:dyDescent="0.2">
      <c r="B16" s="5" t="s">
        <v>75</v>
      </c>
      <c r="C16" s="1" t="s">
        <v>20</v>
      </c>
      <c r="D16" s="1" t="s">
        <v>100</v>
      </c>
      <c r="E16" s="1" t="s">
        <v>11</v>
      </c>
      <c r="F16" s="1" t="s">
        <v>19</v>
      </c>
      <c r="G16" s="1" t="s">
        <v>22</v>
      </c>
      <c r="H16" s="1" t="s">
        <v>43</v>
      </c>
      <c r="I16" s="1" t="s">
        <v>14</v>
      </c>
      <c r="J16" s="5">
        <v>30000</v>
      </c>
      <c r="K16" s="5" t="s">
        <v>117</v>
      </c>
      <c r="L16" s="2">
        <v>42460</v>
      </c>
      <c r="M16" s="1"/>
      <c r="O16" s="25">
        <v>2</v>
      </c>
      <c r="P16" s="26">
        <f t="shared" si="0"/>
        <v>214</v>
      </c>
    </row>
    <row r="17" spans="2:16" x14ac:dyDescent="0.2">
      <c r="B17" s="4" t="s">
        <v>76</v>
      </c>
      <c r="C17" s="1" t="s">
        <v>20</v>
      </c>
      <c r="D17" s="1" t="s">
        <v>100</v>
      </c>
      <c r="E17" s="1" t="s">
        <v>11</v>
      </c>
      <c r="F17" s="1" t="s">
        <v>19</v>
      </c>
      <c r="G17" s="1" t="s">
        <v>22</v>
      </c>
      <c r="H17" s="1" t="s">
        <v>43</v>
      </c>
      <c r="I17" s="1" t="s">
        <v>14</v>
      </c>
      <c r="J17" s="5">
        <v>30000</v>
      </c>
      <c r="K17" s="5" t="s">
        <v>118</v>
      </c>
      <c r="L17" s="2">
        <v>42490</v>
      </c>
      <c r="M17" s="1"/>
      <c r="O17" s="25">
        <v>2</v>
      </c>
      <c r="P17" s="26">
        <f t="shared" si="0"/>
        <v>215</v>
      </c>
    </row>
    <row r="18" spans="2:16" x14ac:dyDescent="0.2">
      <c r="B18" s="5" t="s">
        <v>77</v>
      </c>
      <c r="C18" s="1" t="s">
        <v>20</v>
      </c>
      <c r="D18" s="1" t="s">
        <v>100</v>
      </c>
      <c r="E18" s="1" t="s">
        <v>11</v>
      </c>
      <c r="F18" s="1" t="s">
        <v>19</v>
      </c>
      <c r="G18" s="1" t="s">
        <v>22</v>
      </c>
      <c r="H18" s="1" t="s">
        <v>43</v>
      </c>
      <c r="I18" s="1" t="s">
        <v>14</v>
      </c>
      <c r="J18" s="5">
        <v>30000</v>
      </c>
      <c r="K18" s="5" t="s">
        <v>119</v>
      </c>
      <c r="L18" s="2">
        <v>42521</v>
      </c>
      <c r="M18" s="1"/>
      <c r="O18" s="25">
        <v>2</v>
      </c>
      <c r="P18" s="26">
        <f t="shared" si="0"/>
        <v>216</v>
      </c>
    </row>
    <row r="19" spans="2:16" x14ac:dyDescent="0.2"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</row>
  </sheetData>
  <phoneticPr fontId="1"/>
  <dataValidations count="1">
    <dataValidation type="list" allowBlank="1" showInputMessage="1" showErrorMessage="1" sqref="F3:F18">
      <formula1>"A,B,C"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6"/>
  <sheetViews>
    <sheetView workbookViewId="0">
      <pane ySplit="2" topLeftCell="A30" activePane="bottomLeft" state="frozen"/>
      <selection pane="bottomLeft" activeCell="H8" sqref="H8"/>
    </sheetView>
  </sheetViews>
  <sheetFormatPr defaultRowHeight="13" x14ac:dyDescent="0.2"/>
  <cols>
    <col min="1" max="1" width="3" customWidth="1"/>
    <col min="2" max="2" width="6.7265625" customWidth="1"/>
    <col min="3" max="3" width="25.453125" customWidth="1"/>
    <col min="4" max="4" width="14" customWidth="1"/>
    <col min="5" max="5" width="9.6328125" customWidth="1"/>
    <col min="6" max="6" width="5.26953125" customWidth="1"/>
    <col min="7" max="8" width="7.453125" customWidth="1"/>
    <col min="9" max="9" width="7.26953125" customWidth="1"/>
    <col min="10" max="10" width="9" customWidth="1"/>
    <col min="11" max="12" width="11.6328125" customWidth="1"/>
    <col min="13" max="13" width="23.90625" customWidth="1"/>
    <col min="15" max="15" width="2.453125" customWidth="1"/>
    <col min="16" max="16" width="5.08984375" customWidth="1"/>
  </cols>
  <sheetData>
    <row r="1" spans="2:16" x14ac:dyDescent="0.2">
      <c r="D1" t="s">
        <v>8</v>
      </c>
      <c r="J1" t="s">
        <v>8</v>
      </c>
      <c r="K1" t="s">
        <v>8</v>
      </c>
    </row>
    <row r="2" spans="2:16" x14ac:dyDescent="0.2">
      <c r="B2" s="3" t="s">
        <v>35</v>
      </c>
      <c r="C2" s="3" t="s">
        <v>0</v>
      </c>
      <c r="D2" s="3" t="s">
        <v>1</v>
      </c>
      <c r="E2" s="3" t="s">
        <v>38</v>
      </c>
      <c r="F2" s="3" t="s">
        <v>2</v>
      </c>
      <c r="G2" s="3" t="s">
        <v>6</v>
      </c>
      <c r="H2" s="3" t="s">
        <v>42</v>
      </c>
      <c r="I2" s="3" t="s">
        <v>7</v>
      </c>
      <c r="J2" s="3" t="s">
        <v>5</v>
      </c>
      <c r="K2" s="3" t="s">
        <v>3</v>
      </c>
      <c r="L2" s="3" t="s">
        <v>4</v>
      </c>
      <c r="M2" s="3" t="s">
        <v>36</v>
      </c>
    </row>
    <row r="3" spans="2:16" x14ac:dyDescent="0.2">
      <c r="B3" s="4" t="s">
        <v>47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/>
      <c r="I3" s="1" t="s">
        <v>14</v>
      </c>
      <c r="J3" s="1">
        <v>120000</v>
      </c>
      <c r="K3" s="2">
        <v>42035</v>
      </c>
      <c r="L3" s="2">
        <v>42063</v>
      </c>
      <c r="M3" s="1"/>
      <c r="O3" s="25">
        <v>1</v>
      </c>
      <c r="P3" s="26">
        <f>MONTH(K3)+12*(YEAR(K3)-2015)+O3*100</f>
        <v>101</v>
      </c>
    </row>
    <row r="4" spans="2:16" x14ac:dyDescent="0.2">
      <c r="B4" s="4" t="s">
        <v>48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43</v>
      </c>
      <c r="I4" s="1" t="s">
        <v>14</v>
      </c>
      <c r="J4" s="1">
        <v>87500</v>
      </c>
      <c r="K4" s="2">
        <v>42063</v>
      </c>
      <c r="L4" s="2">
        <v>42094</v>
      </c>
      <c r="M4" s="1"/>
      <c r="O4" s="25">
        <v>1</v>
      </c>
      <c r="P4" s="26">
        <f t="shared" ref="P4:P45" si="0">MONTH(K4)+12*(YEAR(K4)-2015)+O4*100</f>
        <v>102</v>
      </c>
    </row>
    <row r="5" spans="2:16" x14ac:dyDescent="0.2">
      <c r="B5" s="4" t="s">
        <v>49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43</v>
      </c>
      <c r="I5" s="1" t="s">
        <v>14</v>
      </c>
      <c r="J5" s="1">
        <v>117500</v>
      </c>
      <c r="K5" s="2">
        <v>42094</v>
      </c>
      <c r="L5" s="2">
        <v>42124</v>
      </c>
      <c r="M5" s="1"/>
      <c r="O5" s="25">
        <v>1</v>
      </c>
      <c r="P5" s="26">
        <f t="shared" si="0"/>
        <v>103</v>
      </c>
    </row>
    <row r="6" spans="2:16" x14ac:dyDescent="0.2">
      <c r="B6" s="4" t="s">
        <v>50</v>
      </c>
      <c r="C6" s="1" t="s">
        <v>15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99</v>
      </c>
      <c r="I6" s="1" t="s">
        <v>14</v>
      </c>
      <c r="J6" s="1">
        <v>95000</v>
      </c>
      <c r="K6" s="2">
        <v>42124</v>
      </c>
      <c r="L6" s="2">
        <v>42155</v>
      </c>
      <c r="M6" s="1"/>
      <c r="O6" s="25">
        <v>1</v>
      </c>
      <c r="P6" s="26">
        <f t="shared" si="0"/>
        <v>104</v>
      </c>
    </row>
    <row r="7" spans="2:16" x14ac:dyDescent="0.2">
      <c r="B7" s="4" t="s">
        <v>51</v>
      </c>
      <c r="C7" s="1" t="s">
        <v>15</v>
      </c>
      <c r="D7" s="1" t="s">
        <v>10</v>
      </c>
      <c r="E7" s="1" t="s">
        <v>11</v>
      </c>
      <c r="F7" s="1" t="s">
        <v>12</v>
      </c>
      <c r="G7" s="1" t="s">
        <v>13</v>
      </c>
      <c r="H7" s="1"/>
      <c r="I7" s="1"/>
      <c r="J7" s="1">
        <v>87500</v>
      </c>
      <c r="K7" s="2">
        <v>42155</v>
      </c>
      <c r="L7" s="2">
        <v>42185</v>
      </c>
      <c r="M7" s="1"/>
      <c r="O7" s="25">
        <v>1</v>
      </c>
      <c r="P7" s="26">
        <f t="shared" si="0"/>
        <v>105</v>
      </c>
    </row>
    <row r="8" spans="2:16" x14ac:dyDescent="0.2">
      <c r="B8" s="4" t="s">
        <v>52</v>
      </c>
      <c r="C8" s="1" t="s">
        <v>15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43</v>
      </c>
      <c r="I8" s="1" t="s">
        <v>14</v>
      </c>
      <c r="J8" s="1">
        <v>9999999</v>
      </c>
      <c r="K8" s="2">
        <v>42185</v>
      </c>
      <c r="L8" s="2">
        <v>42216</v>
      </c>
      <c r="M8" s="1"/>
      <c r="O8" s="25">
        <v>1</v>
      </c>
      <c r="P8" s="26">
        <f t="shared" si="0"/>
        <v>106</v>
      </c>
    </row>
    <row r="9" spans="2:16" x14ac:dyDescent="0.2">
      <c r="B9" s="4" t="s">
        <v>53</v>
      </c>
      <c r="C9" s="1" t="s">
        <v>16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43</v>
      </c>
      <c r="I9" s="1" t="s">
        <v>14</v>
      </c>
      <c r="J9" s="1">
        <v>92500</v>
      </c>
      <c r="K9" s="2">
        <v>42216</v>
      </c>
      <c r="L9" s="2">
        <v>42247</v>
      </c>
      <c r="M9" s="1" t="s">
        <v>37</v>
      </c>
      <c r="O9" s="25">
        <v>1</v>
      </c>
      <c r="P9" s="26">
        <f t="shared" si="0"/>
        <v>107</v>
      </c>
    </row>
    <row r="10" spans="2:16" x14ac:dyDescent="0.2">
      <c r="B10" s="4" t="s">
        <v>54</v>
      </c>
      <c r="C10" s="1" t="s">
        <v>16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43</v>
      </c>
      <c r="I10" s="1" t="s">
        <v>14</v>
      </c>
      <c r="J10" s="1">
        <v>105000</v>
      </c>
      <c r="K10" s="2">
        <v>42247</v>
      </c>
      <c r="L10" s="2">
        <v>42277</v>
      </c>
      <c r="M10" s="1"/>
      <c r="O10" s="25">
        <v>1</v>
      </c>
      <c r="P10" s="26">
        <f t="shared" si="0"/>
        <v>108</v>
      </c>
    </row>
    <row r="11" spans="2:16" x14ac:dyDescent="0.2">
      <c r="B11" s="4" t="s">
        <v>55</v>
      </c>
      <c r="C11" s="1" t="s">
        <v>16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43</v>
      </c>
      <c r="I11" s="1" t="s">
        <v>14</v>
      </c>
      <c r="J11" s="1">
        <v>85000</v>
      </c>
      <c r="K11" s="2">
        <v>42277</v>
      </c>
      <c r="L11" s="2">
        <v>42308</v>
      </c>
      <c r="M11" s="1"/>
      <c r="O11" s="25">
        <v>1</v>
      </c>
      <c r="P11" s="26">
        <f t="shared" si="0"/>
        <v>109</v>
      </c>
    </row>
    <row r="12" spans="2:16" x14ac:dyDescent="0.2">
      <c r="B12" s="4" t="s">
        <v>56</v>
      </c>
      <c r="C12" s="1" t="s">
        <v>17</v>
      </c>
      <c r="D12" s="1" t="s">
        <v>10</v>
      </c>
      <c r="E12" s="1" t="s">
        <v>11</v>
      </c>
      <c r="F12" s="1" t="s">
        <v>18</v>
      </c>
      <c r="G12" s="1" t="s">
        <v>13</v>
      </c>
      <c r="H12" s="1" t="s">
        <v>43</v>
      </c>
      <c r="I12" s="1" t="s">
        <v>14</v>
      </c>
      <c r="J12" s="1">
        <v>76000</v>
      </c>
      <c r="K12" s="2">
        <v>42308</v>
      </c>
      <c r="L12" s="2">
        <v>42338</v>
      </c>
      <c r="M12" s="1"/>
      <c r="O12" s="25">
        <v>1</v>
      </c>
      <c r="P12" s="26">
        <f t="shared" si="0"/>
        <v>110</v>
      </c>
    </row>
    <row r="13" spans="2:16" x14ac:dyDescent="0.2">
      <c r="B13" s="4" t="s">
        <v>57</v>
      </c>
      <c r="C13" s="1" t="s">
        <v>17</v>
      </c>
      <c r="D13" s="1" t="s">
        <v>10</v>
      </c>
      <c r="E13" s="1" t="s">
        <v>11</v>
      </c>
      <c r="F13" s="1" t="s">
        <v>18</v>
      </c>
      <c r="G13" s="1" t="s">
        <v>13</v>
      </c>
      <c r="H13" s="1" t="s">
        <v>43</v>
      </c>
      <c r="I13" s="1" t="s">
        <v>14</v>
      </c>
      <c r="J13" s="1">
        <v>88000</v>
      </c>
      <c r="K13" s="2">
        <v>42338</v>
      </c>
      <c r="L13" s="2">
        <v>42369</v>
      </c>
      <c r="M13" s="1"/>
      <c r="O13" s="25">
        <v>1</v>
      </c>
      <c r="P13" s="26">
        <f t="shared" si="0"/>
        <v>111</v>
      </c>
    </row>
    <row r="14" spans="2:16" x14ac:dyDescent="0.2">
      <c r="B14" s="4" t="s">
        <v>58</v>
      </c>
      <c r="C14" s="1" t="s">
        <v>17</v>
      </c>
      <c r="D14" s="1" t="s">
        <v>10</v>
      </c>
      <c r="E14" s="1" t="s">
        <v>11</v>
      </c>
      <c r="F14" s="1" t="s">
        <v>18</v>
      </c>
      <c r="G14" s="1" t="s">
        <v>13</v>
      </c>
      <c r="H14" s="1" t="s">
        <v>43</v>
      </c>
      <c r="I14" s="1" t="s">
        <v>14</v>
      </c>
      <c r="J14" s="1">
        <v>112500</v>
      </c>
      <c r="K14" s="2">
        <v>42369</v>
      </c>
      <c r="L14" s="2">
        <v>42400</v>
      </c>
      <c r="M14" s="1"/>
      <c r="O14" s="25">
        <v>1</v>
      </c>
      <c r="P14" s="26">
        <f t="shared" si="0"/>
        <v>112</v>
      </c>
    </row>
    <row r="15" spans="2:16" x14ac:dyDescent="0.2">
      <c r="B15" s="4" t="s">
        <v>59</v>
      </c>
      <c r="C15" s="1" t="s">
        <v>9</v>
      </c>
      <c r="D15" s="1" t="s">
        <v>10</v>
      </c>
      <c r="E15" s="1" t="s">
        <v>11</v>
      </c>
      <c r="F15" s="1" t="s">
        <v>19</v>
      </c>
      <c r="G15" s="1" t="s">
        <v>13</v>
      </c>
      <c r="H15" s="1" t="s">
        <v>43</v>
      </c>
      <c r="I15" s="1" t="s">
        <v>14</v>
      </c>
      <c r="J15" s="1">
        <v>50000</v>
      </c>
      <c r="K15" s="2">
        <v>42400</v>
      </c>
      <c r="L15" s="2">
        <v>42429</v>
      </c>
      <c r="M15" s="1"/>
      <c r="O15" s="25">
        <v>1</v>
      </c>
      <c r="P15" s="26">
        <f t="shared" si="0"/>
        <v>113</v>
      </c>
    </row>
    <row r="16" spans="2:16" x14ac:dyDescent="0.2">
      <c r="B16" s="4" t="s">
        <v>60</v>
      </c>
      <c r="C16" s="1" t="s">
        <v>9</v>
      </c>
      <c r="D16" s="1" t="s">
        <v>10</v>
      </c>
      <c r="E16" s="1" t="s">
        <v>11</v>
      </c>
      <c r="F16" s="1" t="s">
        <v>19</v>
      </c>
      <c r="G16" s="1" t="s">
        <v>13</v>
      </c>
      <c r="H16" s="1" t="s">
        <v>43</v>
      </c>
      <c r="I16" s="1" t="s">
        <v>14</v>
      </c>
      <c r="J16" s="1">
        <v>50000</v>
      </c>
      <c r="K16" s="2">
        <v>42429</v>
      </c>
      <c r="L16" s="2">
        <v>42460</v>
      </c>
      <c r="M16" s="1"/>
      <c r="O16" s="25">
        <v>1</v>
      </c>
      <c r="P16" s="26">
        <f t="shared" si="0"/>
        <v>114</v>
      </c>
    </row>
    <row r="17" spans="2:16" x14ac:dyDescent="0.2">
      <c r="B17" s="4" t="s">
        <v>61</v>
      </c>
      <c r="C17" s="1" t="s">
        <v>9</v>
      </c>
      <c r="D17" s="1" t="s">
        <v>10</v>
      </c>
      <c r="E17" s="1" t="s">
        <v>11</v>
      </c>
      <c r="F17" s="1" t="s">
        <v>19</v>
      </c>
      <c r="G17" s="1" t="s">
        <v>13</v>
      </c>
      <c r="H17" s="1" t="s">
        <v>43</v>
      </c>
      <c r="I17" s="1" t="s">
        <v>14</v>
      </c>
      <c r="J17" s="1">
        <v>50000</v>
      </c>
      <c r="K17" s="2">
        <v>42460</v>
      </c>
      <c r="L17" s="2">
        <v>42490</v>
      </c>
      <c r="M17" s="1"/>
      <c r="O17" s="25">
        <v>1</v>
      </c>
      <c r="P17" s="26">
        <f t="shared" si="0"/>
        <v>115</v>
      </c>
    </row>
    <row r="18" spans="2:16" x14ac:dyDescent="0.2">
      <c r="B18" s="4" t="s">
        <v>62</v>
      </c>
      <c r="C18" s="1" t="s">
        <v>20</v>
      </c>
      <c r="D18" s="1" t="s">
        <v>21</v>
      </c>
      <c r="E18" s="1" t="s">
        <v>11</v>
      </c>
      <c r="F18" s="1" t="s">
        <v>12</v>
      </c>
      <c r="G18" s="1" t="s">
        <v>22</v>
      </c>
      <c r="H18" s="1" t="s">
        <v>43</v>
      </c>
      <c r="I18" s="1" t="s">
        <v>14</v>
      </c>
      <c r="J18" s="1">
        <v>30000</v>
      </c>
      <c r="K18" s="2">
        <v>42035</v>
      </c>
      <c r="L18" s="2">
        <v>42063</v>
      </c>
      <c r="M18" s="1"/>
      <c r="O18" s="25">
        <v>2</v>
      </c>
      <c r="P18" s="26">
        <f t="shared" si="0"/>
        <v>201</v>
      </c>
    </row>
    <row r="19" spans="2:16" x14ac:dyDescent="0.2">
      <c r="B19" s="5" t="s">
        <v>63</v>
      </c>
      <c r="C19" s="1" t="s">
        <v>20</v>
      </c>
      <c r="D19" s="1" t="s">
        <v>21</v>
      </c>
      <c r="E19" s="1" t="s">
        <v>11</v>
      </c>
      <c r="F19" s="1" t="s">
        <v>12</v>
      </c>
      <c r="G19" s="1" t="s">
        <v>22</v>
      </c>
      <c r="H19" s="1" t="s">
        <v>43</v>
      </c>
      <c r="I19" s="1" t="s">
        <v>14</v>
      </c>
      <c r="J19" s="1">
        <v>30000</v>
      </c>
      <c r="K19" s="2">
        <v>42063</v>
      </c>
      <c r="L19" s="2">
        <v>42094</v>
      </c>
      <c r="M19" s="1"/>
      <c r="O19" s="25">
        <v>2</v>
      </c>
      <c r="P19" s="26">
        <f t="shared" si="0"/>
        <v>202</v>
      </c>
    </row>
    <row r="20" spans="2:16" x14ac:dyDescent="0.2">
      <c r="B20" s="4" t="s">
        <v>64</v>
      </c>
      <c r="C20" s="1" t="s">
        <v>20</v>
      </c>
      <c r="D20" s="1" t="s">
        <v>21</v>
      </c>
      <c r="E20" s="1" t="s">
        <v>11</v>
      </c>
      <c r="F20" s="1" t="s">
        <v>12</v>
      </c>
      <c r="G20" s="1" t="s">
        <v>22</v>
      </c>
      <c r="H20" s="1" t="s">
        <v>43</v>
      </c>
      <c r="I20" s="1" t="s">
        <v>14</v>
      </c>
      <c r="J20" s="1">
        <v>30000</v>
      </c>
      <c r="K20" s="2">
        <v>42094</v>
      </c>
      <c r="L20" s="2">
        <v>42124</v>
      </c>
      <c r="M20" s="1"/>
      <c r="O20" s="25">
        <v>2</v>
      </c>
      <c r="P20" s="26">
        <f t="shared" si="0"/>
        <v>203</v>
      </c>
    </row>
    <row r="21" spans="2:16" x14ac:dyDescent="0.2">
      <c r="B21" s="5" t="s">
        <v>65</v>
      </c>
      <c r="C21" s="1" t="s">
        <v>20</v>
      </c>
      <c r="D21" s="1" t="s">
        <v>21</v>
      </c>
      <c r="E21" s="1" t="s">
        <v>11</v>
      </c>
      <c r="F21" s="1" t="s">
        <v>12</v>
      </c>
      <c r="G21" s="1" t="s">
        <v>22</v>
      </c>
      <c r="H21" s="1" t="s">
        <v>43</v>
      </c>
      <c r="I21" s="1" t="s">
        <v>14</v>
      </c>
      <c r="J21" s="1">
        <v>30000</v>
      </c>
      <c r="K21" s="2">
        <v>42124</v>
      </c>
      <c r="L21" s="2">
        <v>42155</v>
      </c>
      <c r="M21" s="1"/>
      <c r="O21" s="25">
        <v>2</v>
      </c>
      <c r="P21" s="26">
        <f t="shared" si="0"/>
        <v>204</v>
      </c>
    </row>
    <row r="22" spans="2:16" x14ac:dyDescent="0.2">
      <c r="B22" s="4" t="s">
        <v>66</v>
      </c>
      <c r="C22" s="1" t="s">
        <v>23</v>
      </c>
      <c r="D22" s="1" t="s">
        <v>21</v>
      </c>
      <c r="E22" s="1" t="s">
        <v>11</v>
      </c>
      <c r="F22" s="1" t="s">
        <v>12</v>
      </c>
      <c r="G22" s="1" t="s">
        <v>22</v>
      </c>
      <c r="H22" s="1" t="s">
        <v>43</v>
      </c>
      <c r="I22" s="1" t="s">
        <v>14</v>
      </c>
      <c r="J22" s="1">
        <v>30000</v>
      </c>
      <c r="K22" s="2">
        <v>42155</v>
      </c>
      <c r="L22" s="2">
        <v>42185</v>
      </c>
      <c r="M22" s="1"/>
      <c r="O22" s="25">
        <v>2</v>
      </c>
      <c r="P22" s="26">
        <f t="shared" si="0"/>
        <v>205</v>
      </c>
    </row>
    <row r="23" spans="2:16" x14ac:dyDescent="0.2">
      <c r="B23" s="5" t="s">
        <v>67</v>
      </c>
      <c r="C23" s="1" t="s">
        <v>23</v>
      </c>
      <c r="D23" s="1" t="s">
        <v>21</v>
      </c>
      <c r="E23" s="1" t="s">
        <v>11</v>
      </c>
      <c r="F23" s="1" t="s">
        <v>12</v>
      </c>
      <c r="G23" s="1" t="s">
        <v>22</v>
      </c>
      <c r="H23" s="1" t="s">
        <v>43</v>
      </c>
      <c r="I23" s="1" t="s">
        <v>14</v>
      </c>
      <c r="J23" s="1">
        <v>30000</v>
      </c>
      <c r="K23" s="2">
        <v>42185</v>
      </c>
      <c r="L23" s="2">
        <v>42216</v>
      </c>
      <c r="M23" s="1"/>
      <c r="O23" s="25">
        <v>2</v>
      </c>
      <c r="P23" s="26">
        <f t="shared" si="0"/>
        <v>206</v>
      </c>
    </row>
    <row r="24" spans="2:16" x14ac:dyDescent="0.2">
      <c r="B24" s="4" t="s">
        <v>68</v>
      </c>
      <c r="C24" s="1" t="s">
        <v>23</v>
      </c>
      <c r="D24" s="1" t="s">
        <v>21</v>
      </c>
      <c r="E24" s="1" t="s">
        <v>11</v>
      </c>
      <c r="F24" s="1" t="s">
        <v>12</v>
      </c>
      <c r="G24" s="1" t="s">
        <v>22</v>
      </c>
      <c r="H24" s="1" t="s">
        <v>43</v>
      </c>
      <c r="I24" s="1" t="s">
        <v>14</v>
      </c>
      <c r="J24" s="1">
        <v>30000</v>
      </c>
      <c r="K24" s="2">
        <v>42216</v>
      </c>
      <c r="L24" s="2">
        <v>42247</v>
      </c>
      <c r="M24" s="1"/>
      <c r="O24" s="25">
        <v>2</v>
      </c>
      <c r="P24" s="26">
        <f t="shared" si="0"/>
        <v>207</v>
      </c>
    </row>
    <row r="25" spans="2:16" x14ac:dyDescent="0.2">
      <c r="B25" s="5" t="s">
        <v>69</v>
      </c>
      <c r="C25" s="1" t="s">
        <v>23</v>
      </c>
      <c r="D25" s="1" t="s">
        <v>21</v>
      </c>
      <c r="E25" s="1" t="s">
        <v>11</v>
      </c>
      <c r="F25" s="1" t="s">
        <v>12</v>
      </c>
      <c r="G25" s="1" t="s">
        <v>22</v>
      </c>
      <c r="H25" s="1" t="s">
        <v>43</v>
      </c>
      <c r="I25" s="1" t="s">
        <v>14</v>
      </c>
      <c r="J25" s="1">
        <v>30000</v>
      </c>
      <c r="K25" s="2">
        <v>42247</v>
      </c>
      <c r="L25" s="2">
        <v>42277</v>
      </c>
      <c r="M25" s="1"/>
      <c r="O25" s="25">
        <v>2</v>
      </c>
      <c r="P25" s="26">
        <f t="shared" si="0"/>
        <v>208</v>
      </c>
    </row>
    <row r="26" spans="2:16" x14ac:dyDescent="0.2">
      <c r="B26" s="4" t="s">
        <v>70</v>
      </c>
      <c r="C26" s="1" t="s">
        <v>24</v>
      </c>
      <c r="D26" s="1" t="s">
        <v>21</v>
      </c>
      <c r="E26" s="1" t="s">
        <v>11</v>
      </c>
      <c r="F26" s="1" t="s">
        <v>18</v>
      </c>
      <c r="G26" s="1" t="s">
        <v>22</v>
      </c>
      <c r="H26" s="1" t="s">
        <v>43</v>
      </c>
      <c r="I26" s="1" t="s">
        <v>14</v>
      </c>
      <c r="J26" s="1">
        <v>30000</v>
      </c>
      <c r="K26" s="2">
        <v>42277</v>
      </c>
      <c r="L26" s="2">
        <v>42308</v>
      </c>
      <c r="M26" s="1"/>
      <c r="O26" s="25">
        <v>2</v>
      </c>
      <c r="P26" s="26">
        <f t="shared" si="0"/>
        <v>209</v>
      </c>
    </row>
    <row r="27" spans="2:16" x14ac:dyDescent="0.2">
      <c r="B27" s="5" t="s">
        <v>71</v>
      </c>
      <c r="C27" s="1" t="s">
        <v>24</v>
      </c>
      <c r="D27" s="1" t="s">
        <v>21</v>
      </c>
      <c r="E27" s="1" t="s">
        <v>11</v>
      </c>
      <c r="F27" s="1" t="s">
        <v>18</v>
      </c>
      <c r="G27" s="1" t="s">
        <v>22</v>
      </c>
      <c r="H27" s="1" t="s">
        <v>43</v>
      </c>
      <c r="I27" s="1" t="s">
        <v>14</v>
      </c>
      <c r="J27" s="1">
        <v>30000</v>
      </c>
      <c r="K27" s="2">
        <v>42308</v>
      </c>
      <c r="L27" s="2">
        <v>42338</v>
      </c>
      <c r="M27" s="1"/>
      <c r="O27" s="25">
        <v>2</v>
      </c>
      <c r="P27" s="26">
        <f t="shared" si="0"/>
        <v>210</v>
      </c>
    </row>
    <row r="28" spans="2:16" x14ac:dyDescent="0.2">
      <c r="B28" s="4" t="s">
        <v>72</v>
      </c>
      <c r="C28" s="1" t="s">
        <v>24</v>
      </c>
      <c r="D28" s="1" t="s">
        <v>21</v>
      </c>
      <c r="E28" s="1" t="s">
        <v>11</v>
      </c>
      <c r="F28" s="1" t="s">
        <v>18</v>
      </c>
      <c r="G28" s="1" t="s">
        <v>22</v>
      </c>
      <c r="H28" s="1" t="s">
        <v>43</v>
      </c>
      <c r="I28" s="1" t="s">
        <v>14</v>
      </c>
      <c r="J28" s="1">
        <v>30000</v>
      </c>
      <c r="K28" s="2">
        <v>42338</v>
      </c>
      <c r="L28" s="2">
        <v>42369</v>
      </c>
      <c r="M28" s="1"/>
      <c r="O28" s="25">
        <v>2</v>
      </c>
      <c r="P28" s="26">
        <f t="shared" si="0"/>
        <v>211</v>
      </c>
    </row>
    <row r="29" spans="2:16" x14ac:dyDescent="0.2">
      <c r="B29" s="5" t="s">
        <v>73</v>
      </c>
      <c r="C29" s="1" t="s">
        <v>24</v>
      </c>
      <c r="D29" s="1" t="s">
        <v>21</v>
      </c>
      <c r="E29" s="1" t="s">
        <v>11</v>
      </c>
      <c r="F29" s="1" t="s">
        <v>18</v>
      </c>
      <c r="G29" s="1" t="s">
        <v>22</v>
      </c>
      <c r="H29" s="1" t="s">
        <v>43</v>
      </c>
      <c r="I29" s="1" t="s">
        <v>14</v>
      </c>
      <c r="J29" s="1">
        <v>30000</v>
      </c>
      <c r="K29" s="2">
        <v>42369</v>
      </c>
      <c r="L29" s="2">
        <v>42400</v>
      </c>
      <c r="M29" s="1"/>
      <c r="O29" s="25">
        <v>2</v>
      </c>
      <c r="P29" s="26">
        <f t="shared" si="0"/>
        <v>212</v>
      </c>
    </row>
    <row r="30" spans="2:16" x14ac:dyDescent="0.2">
      <c r="B30" s="4" t="s">
        <v>74</v>
      </c>
      <c r="C30" s="1" t="s">
        <v>20</v>
      </c>
      <c r="D30" s="1" t="s">
        <v>21</v>
      </c>
      <c r="E30" s="1" t="s">
        <v>11</v>
      </c>
      <c r="F30" s="1" t="s">
        <v>19</v>
      </c>
      <c r="G30" s="1" t="s">
        <v>22</v>
      </c>
      <c r="H30" s="1" t="s">
        <v>43</v>
      </c>
      <c r="I30" s="1" t="s">
        <v>14</v>
      </c>
      <c r="J30" s="1">
        <v>30000</v>
      </c>
      <c r="K30" s="2">
        <v>42400</v>
      </c>
      <c r="L30" s="2">
        <v>42429</v>
      </c>
      <c r="M30" s="1"/>
      <c r="O30" s="25">
        <v>2</v>
      </c>
      <c r="P30" s="26">
        <f t="shared" si="0"/>
        <v>213</v>
      </c>
    </row>
    <row r="31" spans="2:16" x14ac:dyDescent="0.2">
      <c r="B31" s="5" t="s">
        <v>75</v>
      </c>
      <c r="C31" s="1" t="s">
        <v>20</v>
      </c>
      <c r="D31" s="1" t="s">
        <v>21</v>
      </c>
      <c r="E31" s="1" t="s">
        <v>11</v>
      </c>
      <c r="F31" s="1" t="s">
        <v>19</v>
      </c>
      <c r="G31" s="1" t="s">
        <v>22</v>
      </c>
      <c r="H31" s="1" t="s">
        <v>43</v>
      </c>
      <c r="I31" s="1" t="s">
        <v>14</v>
      </c>
      <c r="J31" s="1">
        <v>30000</v>
      </c>
      <c r="K31" s="2">
        <v>42429</v>
      </c>
      <c r="L31" s="2">
        <v>42460</v>
      </c>
      <c r="M31" s="1"/>
      <c r="O31" s="25">
        <v>2</v>
      </c>
      <c r="P31" s="26">
        <f t="shared" si="0"/>
        <v>214</v>
      </c>
    </row>
    <row r="32" spans="2:16" x14ac:dyDescent="0.2">
      <c r="B32" s="4" t="s">
        <v>76</v>
      </c>
      <c r="C32" s="1" t="s">
        <v>20</v>
      </c>
      <c r="D32" s="1" t="s">
        <v>21</v>
      </c>
      <c r="E32" s="1" t="s">
        <v>11</v>
      </c>
      <c r="F32" s="1" t="s">
        <v>19</v>
      </c>
      <c r="G32" s="1" t="s">
        <v>22</v>
      </c>
      <c r="H32" s="1" t="s">
        <v>43</v>
      </c>
      <c r="I32" s="1" t="s">
        <v>14</v>
      </c>
      <c r="J32" s="1">
        <v>30000</v>
      </c>
      <c r="K32" s="2">
        <v>42460</v>
      </c>
      <c r="L32" s="2">
        <v>42490</v>
      </c>
      <c r="M32" s="1"/>
      <c r="O32" s="25">
        <v>2</v>
      </c>
      <c r="P32" s="26">
        <f t="shared" si="0"/>
        <v>215</v>
      </c>
    </row>
    <row r="33" spans="2:16" x14ac:dyDescent="0.2">
      <c r="B33" s="5" t="s">
        <v>77</v>
      </c>
      <c r="C33" s="1" t="s">
        <v>20</v>
      </c>
      <c r="D33" s="1" t="s">
        <v>21</v>
      </c>
      <c r="E33" s="1" t="s">
        <v>11</v>
      </c>
      <c r="F33" s="1" t="s">
        <v>19</v>
      </c>
      <c r="G33" s="1" t="s">
        <v>22</v>
      </c>
      <c r="H33" s="1" t="s">
        <v>43</v>
      </c>
      <c r="I33" s="1" t="s">
        <v>14</v>
      </c>
      <c r="J33" s="1">
        <v>30000</v>
      </c>
      <c r="K33" s="2">
        <v>42490</v>
      </c>
      <c r="L33" s="2">
        <v>42521</v>
      </c>
      <c r="M33" s="1"/>
      <c r="O33" s="25">
        <v>2</v>
      </c>
      <c r="P33" s="26">
        <f t="shared" si="0"/>
        <v>216</v>
      </c>
    </row>
    <row r="34" spans="2:16" x14ac:dyDescent="0.2">
      <c r="B34" s="5" t="s">
        <v>78</v>
      </c>
      <c r="C34" s="1" t="s">
        <v>25</v>
      </c>
      <c r="D34" s="1" t="s">
        <v>26</v>
      </c>
      <c r="E34" s="1" t="s">
        <v>11</v>
      </c>
      <c r="F34" s="1" t="s">
        <v>12</v>
      </c>
      <c r="G34" s="1" t="s">
        <v>46</v>
      </c>
      <c r="H34" s="1" t="s">
        <v>44</v>
      </c>
      <c r="I34" s="1" t="s">
        <v>45</v>
      </c>
      <c r="J34" s="1">
        <v>1600000</v>
      </c>
      <c r="K34" s="2">
        <v>42068</v>
      </c>
      <c r="L34" s="2">
        <v>42124</v>
      </c>
      <c r="M34" s="1"/>
      <c r="O34" s="25">
        <v>3</v>
      </c>
      <c r="P34" s="26">
        <f t="shared" si="0"/>
        <v>303</v>
      </c>
    </row>
    <row r="35" spans="2:16" x14ac:dyDescent="0.2">
      <c r="B35" s="5" t="s">
        <v>79</v>
      </c>
      <c r="C35" s="1" t="s">
        <v>27</v>
      </c>
      <c r="D35" s="1" t="s">
        <v>26</v>
      </c>
      <c r="E35" s="1" t="s">
        <v>11</v>
      </c>
      <c r="F35" s="1" t="s">
        <v>12</v>
      </c>
      <c r="G35" s="1" t="s">
        <v>46</v>
      </c>
      <c r="H35" s="1" t="s">
        <v>44</v>
      </c>
      <c r="I35" s="1" t="s">
        <v>45</v>
      </c>
      <c r="J35" s="1">
        <v>1170000</v>
      </c>
      <c r="K35" s="2">
        <v>42081</v>
      </c>
      <c r="L35" s="2">
        <v>42124</v>
      </c>
      <c r="M35" s="1"/>
      <c r="O35" s="25">
        <v>3</v>
      </c>
      <c r="P35" s="26">
        <f t="shared" si="0"/>
        <v>303</v>
      </c>
    </row>
    <row r="36" spans="2:16" x14ac:dyDescent="0.2">
      <c r="B36" s="5" t="s">
        <v>80</v>
      </c>
      <c r="C36" s="1" t="s">
        <v>28</v>
      </c>
      <c r="D36" s="1" t="s">
        <v>26</v>
      </c>
      <c r="E36" s="1" t="s">
        <v>11</v>
      </c>
      <c r="F36" s="1" t="s">
        <v>12</v>
      </c>
      <c r="G36" s="1" t="s">
        <v>46</v>
      </c>
      <c r="H36" s="1" t="s">
        <v>44</v>
      </c>
      <c r="I36" s="1" t="s">
        <v>45</v>
      </c>
      <c r="J36" s="1">
        <v>1020000</v>
      </c>
      <c r="K36" s="2">
        <v>42114</v>
      </c>
      <c r="L36" s="2">
        <v>42155</v>
      </c>
      <c r="M36" s="1"/>
      <c r="O36" s="25">
        <v>3</v>
      </c>
      <c r="P36" s="26">
        <f t="shared" si="0"/>
        <v>304</v>
      </c>
    </row>
    <row r="37" spans="2:16" x14ac:dyDescent="0.2">
      <c r="B37" s="5" t="s">
        <v>81</v>
      </c>
      <c r="C37" s="1" t="s">
        <v>29</v>
      </c>
      <c r="D37" s="1" t="s">
        <v>26</v>
      </c>
      <c r="E37" s="1" t="s">
        <v>11</v>
      </c>
      <c r="F37" s="1" t="s">
        <v>18</v>
      </c>
      <c r="G37" s="1" t="s">
        <v>46</v>
      </c>
      <c r="H37" s="1" t="s">
        <v>44</v>
      </c>
      <c r="I37" s="1" t="s">
        <v>45</v>
      </c>
      <c r="J37" s="1">
        <v>680000</v>
      </c>
      <c r="K37" s="2">
        <v>42144</v>
      </c>
      <c r="L37" s="2">
        <v>42185</v>
      </c>
      <c r="M37" s="1"/>
      <c r="O37" s="25">
        <v>3</v>
      </c>
      <c r="P37" s="26">
        <f t="shared" si="0"/>
        <v>305</v>
      </c>
    </row>
    <row r="38" spans="2:16" x14ac:dyDescent="0.2">
      <c r="B38" s="5" t="s">
        <v>82</v>
      </c>
      <c r="C38" s="1" t="s">
        <v>30</v>
      </c>
      <c r="D38" s="1" t="s">
        <v>26</v>
      </c>
      <c r="E38" s="1" t="s">
        <v>11</v>
      </c>
      <c r="F38" s="1" t="s">
        <v>12</v>
      </c>
      <c r="G38" s="1" t="s">
        <v>46</v>
      </c>
      <c r="H38" s="1" t="s">
        <v>44</v>
      </c>
      <c r="I38" s="1" t="s">
        <v>45</v>
      </c>
      <c r="J38" s="1">
        <v>1320000</v>
      </c>
      <c r="K38" s="2">
        <v>42165</v>
      </c>
      <c r="L38" s="2">
        <v>42216</v>
      </c>
      <c r="M38" s="1"/>
      <c r="O38" s="25">
        <v>3</v>
      </c>
      <c r="P38" s="26">
        <f t="shared" si="0"/>
        <v>306</v>
      </c>
    </row>
    <row r="39" spans="2:16" x14ac:dyDescent="0.2">
      <c r="B39" s="5" t="s">
        <v>83</v>
      </c>
      <c r="C39" s="1" t="s">
        <v>31</v>
      </c>
      <c r="D39" s="1" t="s">
        <v>26</v>
      </c>
      <c r="E39" s="1" t="s">
        <v>11</v>
      </c>
      <c r="F39" s="1" t="s">
        <v>12</v>
      </c>
      <c r="G39" s="1" t="s">
        <v>46</v>
      </c>
      <c r="H39" s="1" t="s">
        <v>44</v>
      </c>
      <c r="I39" s="1" t="s">
        <v>45</v>
      </c>
      <c r="J39" s="1">
        <v>900000</v>
      </c>
      <c r="K39" s="2">
        <v>42175</v>
      </c>
      <c r="L39" s="2">
        <v>42216</v>
      </c>
      <c r="M39" s="1"/>
      <c r="O39" s="25">
        <v>3</v>
      </c>
      <c r="P39" s="26">
        <f t="shared" si="0"/>
        <v>306</v>
      </c>
    </row>
    <row r="40" spans="2:16" x14ac:dyDescent="0.2">
      <c r="B40" s="5" t="s">
        <v>84</v>
      </c>
      <c r="C40" s="1" t="s">
        <v>32</v>
      </c>
      <c r="D40" s="1" t="s">
        <v>26</v>
      </c>
      <c r="E40" s="1" t="s">
        <v>11</v>
      </c>
      <c r="F40" s="1" t="s">
        <v>19</v>
      </c>
      <c r="G40" s="1" t="s">
        <v>46</v>
      </c>
      <c r="H40" s="1" t="s">
        <v>44</v>
      </c>
      <c r="I40" s="1" t="s">
        <v>45</v>
      </c>
      <c r="J40" s="1">
        <v>720000</v>
      </c>
      <c r="K40" s="2">
        <v>42200</v>
      </c>
      <c r="L40" s="2">
        <v>42247</v>
      </c>
      <c r="M40" s="1"/>
      <c r="O40" s="25">
        <v>3</v>
      </c>
      <c r="P40" s="26">
        <f t="shared" si="0"/>
        <v>307</v>
      </c>
    </row>
    <row r="41" spans="2:16" x14ac:dyDescent="0.2">
      <c r="B41" s="5" t="s">
        <v>85</v>
      </c>
      <c r="C41" s="1" t="s">
        <v>33</v>
      </c>
      <c r="D41" s="1" t="s">
        <v>26</v>
      </c>
      <c r="E41" s="1" t="s">
        <v>11</v>
      </c>
      <c r="F41" s="1" t="s">
        <v>19</v>
      </c>
      <c r="G41" s="1" t="s">
        <v>46</v>
      </c>
      <c r="H41" s="1" t="s">
        <v>44</v>
      </c>
      <c r="I41" s="1" t="s">
        <v>45</v>
      </c>
      <c r="J41" s="1">
        <v>780000</v>
      </c>
      <c r="K41" s="2">
        <v>42221</v>
      </c>
      <c r="L41" s="2">
        <v>42277</v>
      </c>
      <c r="M41" s="1"/>
      <c r="O41" s="25">
        <v>3</v>
      </c>
      <c r="P41" s="26">
        <f t="shared" si="0"/>
        <v>308</v>
      </c>
    </row>
    <row r="42" spans="2:16" x14ac:dyDescent="0.2">
      <c r="B42" s="5" t="s">
        <v>86</v>
      </c>
      <c r="C42" s="1" t="s">
        <v>34</v>
      </c>
      <c r="D42" s="1" t="s">
        <v>26</v>
      </c>
      <c r="E42" s="1" t="s">
        <v>11</v>
      </c>
      <c r="F42" s="1" t="s">
        <v>19</v>
      </c>
      <c r="G42" s="1" t="s">
        <v>46</v>
      </c>
      <c r="H42" s="1" t="s">
        <v>44</v>
      </c>
      <c r="I42" s="1" t="s">
        <v>45</v>
      </c>
      <c r="J42" s="1">
        <v>1400000</v>
      </c>
      <c r="K42" s="2">
        <v>42257</v>
      </c>
      <c r="L42" s="2">
        <v>42307</v>
      </c>
      <c r="M42" s="1"/>
      <c r="O42" s="25">
        <v>3</v>
      </c>
      <c r="P42" s="26">
        <f t="shared" si="0"/>
        <v>309</v>
      </c>
    </row>
    <row r="43" spans="2:16" x14ac:dyDescent="0.2">
      <c r="B43" s="5" t="s">
        <v>87</v>
      </c>
      <c r="C43" s="1" t="s">
        <v>39</v>
      </c>
      <c r="D43" s="1" t="s">
        <v>26</v>
      </c>
      <c r="E43" s="1" t="s">
        <v>11</v>
      </c>
      <c r="F43" s="1" t="s">
        <v>19</v>
      </c>
      <c r="G43" s="1" t="s">
        <v>46</v>
      </c>
      <c r="H43" s="1" t="s">
        <v>44</v>
      </c>
      <c r="I43" s="1" t="s">
        <v>45</v>
      </c>
      <c r="J43" s="1">
        <v>640000</v>
      </c>
      <c r="K43" s="2">
        <v>42267</v>
      </c>
      <c r="L43" s="2">
        <v>42307</v>
      </c>
      <c r="M43" s="1"/>
      <c r="O43" s="25">
        <v>3</v>
      </c>
      <c r="P43" s="26">
        <f t="shared" si="0"/>
        <v>309</v>
      </c>
    </row>
    <row r="44" spans="2:16" x14ac:dyDescent="0.2">
      <c r="B44" s="5" t="s">
        <v>88</v>
      </c>
      <c r="C44" s="1" t="s">
        <v>40</v>
      </c>
      <c r="D44" s="1" t="s">
        <v>26</v>
      </c>
      <c r="E44" s="1" t="s">
        <v>11</v>
      </c>
      <c r="F44" s="1" t="s">
        <v>19</v>
      </c>
      <c r="G44" s="1" t="s">
        <v>46</v>
      </c>
      <c r="H44" s="1" t="s">
        <v>44</v>
      </c>
      <c r="I44" s="1" t="s">
        <v>45</v>
      </c>
      <c r="J44" s="1">
        <v>1400000</v>
      </c>
      <c r="K44" s="2">
        <v>42318</v>
      </c>
      <c r="L44" s="2">
        <v>42369</v>
      </c>
      <c r="M44" s="1"/>
      <c r="O44" s="25">
        <v>3</v>
      </c>
      <c r="P44" s="26">
        <f t="shared" si="0"/>
        <v>311</v>
      </c>
    </row>
    <row r="45" spans="2:16" x14ac:dyDescent="0.2">
      <c r="B45" s="5" t="s">
        <v>89</v>
      </c>
      <c r="C45" s="1" t="s">
        <v>41</v>
      </c>
      <c r="D45" s="1" t="s">
        <v>26</v>
      </c>
      <c r="E45" s="1" t="s">
        <v>11</v>
      </c>
      <c r="F45" s="1" t="s">
        <v>19</v>
      </c>
      <c r="G45" s="1" t="s">
        <v>46</v>
      </c>
      <c r="H45" s="1" t="s">
        <v>44</v>
      </c>
      <c r="I45" s="1" t="s">
        <v>45</v>
      </c>
      <c r="J45" s="1">
        <v>640000</v>
      </c>
      <c r="K45" s="2">
        <v>42328</v>
      </c>
      <c r="L45" s="2">
        <v>42369</v>
      </c>
      <c r="M45" s="1"/>
      <c r="O45" s="25">
        <v>3</v>
      </c>
      <c r="P45" s="26">
        <f t="shared" si="0"/>
        <v>311</v>
      </c>
    </row>
    <row r="46" spans="2:16" x14ac:dyDescent="0.2"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</row>
  </sheetData>
  <phoneticPr fontId="1"/>
  <dataValidations count="1">
    <dataValidation type="list" allowBlank="1" showInputMessage="1" showErrorMessage="1" sqref="F3:F45">
      <formula1>"A,B,C"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workbookViewId="0">
      <pane xSplit="3" ySplit="2" topLeftCell="D3" activePane="bottomRight" state="frozen"/>
      <selection pane="topRight" activeCell="D1" sqref="D1"/>
      <selection pane="bottomLeft" activeCell="A4" sqref="A4"/>
      <selection pane="bottomRight" activeCell="E29" sqref="E29"/>
    </sheetView>
  </sheetViews>
  <sheetFormatPr defaultRowHeight="13" x14ac:dyDescent="0.2"/>
  <cols>
    <col min="1" max="1" width="3.90625" customWidth="1"/>
    <col min="2" max="2" width="12.6328125" bestFit="1" customWidth="1"/>
    <col min="4" max="15" width="9.90625" customWidth="1"/>
  </cols>
  <sheetData>
    <row r="2" spans="1:16" ht="13.5" thickBot="1" x14ac:dyDescent="0.25">
      <c r="B2" s="7" t="s">
        <v>1</v>
      </c>
      <c r="C2" s="7" t="s">
        <v>90</v>
      </c>
      <c r="D2" s="27">
        <v>4</v>
      </c>
      <c r="E2" s="27">
        <v>5</v>
      </c>
      <c r="F2" s="27">
        <v>6</v>
      </c>
      <c r="G2" s="27">
        <v>7</v>
      </c>
      <c r="H2" s="27">
        <v>8</v>
      </c>
      <c r="I2" s="27">
        <v>9</v>
      </c>
      <c r="J2" s="27">
        <v>10</v>
      </c>
      <c r="K2" s="27">
        <v>11</v>
      </c>
      <c r="L2" s="27">
        <v>12</v>
      </c>
      <c r="M2" s="27">
        <v>1</v>
      </c>
      <c r="N2" s="27">
        <v>2</v>
      </c>
      <c r="O2" s="27">
        <v>3</v>
      </c>
    </row>
    <row r="3" spans="1:16" ht="13.5" thickTop="1" x14ac:dyDescent="0.2">
      <c r="B3" s="8" t="s">
        <v>10</v>
      </c>
      <c r="C3" s="21" t="s">
        <v>91</v>
      </c>
      <c r="D3" s="22">
        <v>80000</v>
      </c>
      <c r="E3" s="22">
        <v>80000</v>
      </c>
      <c r="F3" s="22">
        <v>80000</v>
      </c>
      <c r="G3" s="22">
        <v>80000</v>
      </c>
      <c r="H3" s="22">
        <v>80000</v>
      </c>
      <c r="I3" s="22">
        <v>80000</v>
      </c>
      <c r="J3" s="22">
        <v>80000</v>
      </c>
      <c r="K3" s="22">
        <v>80000</v>
      </c>
      <c r="L3" s="22">
        <v>80000</v>
      </c>
      <c r="M3" s="22">
        <v>80000</v>
      </c>
      <c r="N3" s="22">
        <v>80000</v>
      </c>
      <c r="O3" s="22">
        <v>80000</v>
      </c>
    </row>
    <row r="4" spans="1:16" x14ac:dyDescent="0.2">
      <c r="B4" s="12">
        <v>1</v>
      </c>
      <c r="C4" s="23" t="s">
        <v>92</v>
      </c>
      <c r="D4" s="24">
        <v>50000</v>
      </c>
      <c r="E4" s="24">
        <v>50000</v>
      </c>
      <c r="F4" s="24">
        <v>50000</v>
      </c>
      <c r="G4" s="24">
        <v>50000</v>
      </c>
      <c r="H4" s="24">
        <v>50000</v>
      </c>
      <c r="I4" s="24">
        <v>50000</v>
      </c>
      <c r="J4" s="24">
        <v>50000</v>
      </c>
      <c r="K4" s="24">
        <v>50000</v>
      </c>
      <c r="L4" s="24">
        <v>50000</v>
      </c>
      <c r="M4" s="24">
        <v>50000</v>
      </c>
      <c r="N4" s="24">
        <v>50000</v>
      </c>
      <c r="O4" s="24">
        <v>50000</v>
      </c>
    </row>
    <row r="5" spans="1:16" x14ac:dyDescent="0.2">
      <c r="B5" s="12"/>
      <c r="C5" s="13" t="s">
        <v>94</v>
      </c>
      <c r="D5" s="14">
        <f>D3+D4</f>
        <v>130000</v>
      </c>
      <c r="E5" s="14">
        <f t="shared" ref="E5:O5" si="0">E3+E4</f>
        <v>130000</v>
      </c>
      <c r="F5" s="14">
        <f t="shared" si="0"/>
        <v>130000</v>
      </c>
      <c r="G5" s="14">
        <f t="shared" si="0"/>
        <v>130000</v>
      </c>
      <c r="H5" s="14">
        <f t="shared" si="0"/>
        <v>130000</v>
      </c>
      <c r="I5" s="14">
        <f t="shared" si="0"/>
        <v>130000</v>
      </c>
      <c r="J5" s="14">
        <f t="shared" si="0"/>
        <v>130000</v>
      </c>
      <c r="K5" s="14">
        <f t="shared" si="0"/>
        <v>130000</v>
      </c>
      <c r="L5" s="14">
        <f t="shared" si="0"/>
        <v>130000</v>
      </c>
      <c r="M5" s="14">
        <f t="shared" si="0"/>
        <v>130000</v>
      </c>
      <c r="N5" s="14">
        <f t="shared" si="0"/>
        <v>130000</v>
      </c>
      <c r="O5" s="14">
        <f t="shared" si="0"/>
        <v>130000</v>
      </c>
    </row>
    <row r="6" spans="1:16" x14ac:dyDescent="0.2">
      <c r="B6" s="12"/>
      <c r="C6" s="17" t="s">
        <v>95</v>
      </c>
      <c r="D6" s="18">
        <f>SUMIF(案件一覧!$P$3:$P$18,($B$4*100+IF(D$2&lt;4,12,0)+D$2),案件一覧!$J$3:$J$18)</f>
        <v>0</v>
      </c>
      <c r="E6" s="18">
        <f>SUMIF(案件一覧!$P$3:$P$18,($B$4*100+IF(E$2&lt;4,12,0)+E$2),案件一覧!$J$3:$J$18)</f>
        <v>0</v>
      </c>
      <c r="F6" s="18">
        <f>SUMIF(案件一覧!$P$3:$P$18,($B$4*100+IF(F$2&lt;4,12,0)+F$2),案件一覧!$J$3:$J$18)</f>
        <v>0</v>
      </c>
      <c r="G6" s="18">
        <f>SUMIF(案件一覧!$P$3:$P$18,($B$4*100+IF(G$2&lt;4,12,0)+G$2),案件一覧!$J$3:$J$18)</f>
        <v>0</v>
      </c>
      <c r="H6" s="18">
        <f>SUMIF(案件一覧!$P$3:$P$18,($B$4*100+IF(H$2&lt;4,12,0)+H$2),案件一覧!$J$3:$J$18)</f>
        <v>0</v>
      </c>
      <c r="I6" s="18">
        <f>SUMIF(案件一覧!$P$3:$P$18,($B$4*100+IF(I$2&lt;4,12,0)+I$2),案件一覧!$J$3:$J$18)</f>
        <v>0</v>
      </c>
      <c r="J6" s="18">
        <f>SUMIF(案件一覧!$P$3:$P$18,($B$4*100+IF(J$2&lt;4,12,0)+J$2),案件一覧!$J$3:$J$18)</f>
        <v>0</v>
      </c>
      <c r="K6" s="18">
        <f>SUMIF(案件一覧!$P$3:$P$18,($B$4*100+IF(K$2&lt;4,12,0)+K$2),案件一覧!$J$3:$J$18)</f>
        <v>0</v>
      </c>
      <c r="L6" s="18">
        <f>SUMIF(案件一覧!$P$3:$P$18,($B$4*100+IF(L$2&lt;4,12,0)+L$2),案件一覧!$J$3:$J$18)</f>
        <v>0</v>
      </c>
      <c r="M6" s="18">
        <f>SUMIF(案件一覧!$P$3:$P$18,($B$4*100+IF(M$2&lt;4,12,0)+M$2),案件一覧!$J$3:$J$18)</f>
        <v>0</v>
      </c>
      <c r="N6" s="18">
        <f>SUMIF(案件一覧!$P$3:$P$18,($B$4*100+IF(N$2&lt;4,12,0)+N$2),案件一覧!$J$3:$J$18)</f>
        <v>0</v>
      </c>
      <c r="O6" s="18">
        <f>SUMIF(案件一覧!$P$3:$P$18,($B$4*100+IF(O$2&lt;4,12,0)+O$2),案件一覧!$J$3:$J$18)</f>
        <v>0</v>
      </c>
    </row>
    <row r="7" spans="1:16" x14ac:dyDescent="0.2">
      <c r="B7" s="12"/>
      <c r="C7" s="17" t="s">
        <v>96</v>
      </c>
      <c r="D7" s="28">
        <f>D6-D5</f>
        <v>-130000</v>
      </c>
      <c r="E7" s="28">
        <f t="shared" ref="E7:O7" si="1">E6-E5</f>
        <v>-130000</v>
      </c>
      <c r="F7" s="28">
        <f t="shared" si="1"/>
        <v>-130000</v>
      </c>
      <c r="G7" s="28">
        <f t="shared" si="1"/>
        <v>-130000</v>
      </c>
      <c r="H7" s="28">
        <f t="shared" si="1"/>
        <v>-130000</v>
      </c>
      <c r="I7" s="28">
        <f t="shared" si="1"/>
        <v>-130000</v>
      </c>
      <c r="J7" s="28">
        <f t="shared" si="1"/>
        <v>-130000</v>
      </c>
      <c r="K7" s="28">
        <f t="shared" si="1"/>
        <v>-130000</v>
      </c>
      <c r="L7" s="28">
        <f t="shared" si="1"/>
        <v>-130000</v>
      </c>
      <c r="M7" s="28">
        <f t="shared" si="1"/>
        <v>-130000</v>
      </c>
      <c r="N7" s="28">
        <f t="shared" si="1"/>
        <v>-130000</v>
      </c>
      <c r="O7" s="28">
        <f t="shared" si="1"/>
        <v>-130000</v>
      </c>
    </row>
    <row r="8" spans="1:16" x14ac:dyDescent="0.2">
      <c r="B8" s="9"/>
      <c r="C8" s="10" t="s">
        <v>97</v>
      </c>
      <c r="D8" s="29">
        <f>D6/D5</f>
        <v>0</v>
      </c>
      <c r="E8" s="29">
        <f t="shared" ref="E8:O8" si="2">E6/E5</f>
        <v>0</v>
      </c>
      <c r="F8" s="29">
        <f t="shared" si="2"/>
        <v>0</v>
      </c>
      <c r="G8" s="29">
        <f t="shared" si="2"/>
        <v>0</v>
      </c>
      <c r="H8" s="29">
        <f t="shared" si="2"/>
        <v>0</v>
      </c>
      <c r="I8" s="29">
        <f t="shared" si="2"/>
        <v>0</v>
      </c>
      <c r="J8" s="29">
        <f t="shared" si="2"/>
        <v>0</v>
      </c>
      <c r="K8" s="29">
        <f t="shared" si="2"/>
        <v>0</v>
      </c>
      <c r="L8" s="29">
        <f t="shared" si="2"/>
        <v>0</v>
      </c>
      <c r="M8" s="29">
        <f t="shared" si="2"/>
        <v>0</v>
      </c>
      <c r="N8" s="29">
        <f t="shared" si="2"/>
        <v>0</v>
      </c>
      <c r="O8" s="29">
        <f t="shared" si="2"/>
        <v>0</v>
      </c>
    </row>
    <row r="9" spans="1:16" x14ac:dyDescent="0.2">
      <c r="A9" s="6"/>
      <c r="B9" s="30"/>
      <c r="C9" s="16"/>
      <c r="D9" s="32" t="str">
        <f t="shared" ref="D9:O9" si="3">IF(D6&lt;D3,"×","")</f>
        <v>×</v>
      </c>
      <c r="E9" s="32" t="str">
        <f t="shared" si="3"/>
        <v>×</v>
      </c>
      <c r="F9" s="32" t="str">
        <f t="shared" si="3"/>
        <v>×</v>
      </c>
      <c r="G9" s="32" t="str">
        <f t="shared" si="3"/>
        <v>×</v>
      </c>
      <c r="H9" s="32" t="str">
        <f t="shared" si="3"/>
        <v>×</v>
      </c>
      <c r="I9" s="32" t="str">
        <f t="shared" si="3"/>
        <v>×</v>
      </c>
      <c r="J9" s="32" t="str">
        <f t="shared" si="3"/>
        <v>×</v>
      </c>
      <c r="K9" s="32" t="str">
        <f t="shared" si="3"/>
        <v>×</v>
      </c>
      <c r="L9" s="32" t="str">
        <f t="shared" si="3"/>
        <v>×</v>
      </c>
      <c r="M9" s="32" t="str">
        <f t="shared" si="3"/>
        <v>×</v>
      </c>
      <c r="N9" s="32" t="str">
        <f t="shared" si="3"/>
        <v>×</v>
      </c>
      <c r="O9" s="32" t="str">
        <f t="shared" si="3"/>
        <v>×</v>
      </c>
      <c r="P9" s="6"/>
    </row>
    <row r="10" spans="1:16" x14ac:dyDescent="0.2">
      <c r="A10" s="6"/>
      <c r="B10" s="30"/>
      <c r="C10" s="16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6"/>
    </row>
    <row r="11" spans="1:16" x14ac:dyDescent="0.2">
      <c r="B11" s="11" t="s">
        <v>21</v>
      </c>
      <c r="C11" s="19" t="s">
        <v>91</v>
      </c>
      <c r="D11" s="20">
        <v>30000</v>
      </c>
      <c r="E11" s="20">
        <v>30000</v>
      </c>
      <c r="F11" s="20">
        <v>30000</v>
      </c>
      <c r="G11" s="20">
        <v>30000</v>
      </c>
      <c r="H11" s="20">
        <v>30000</v>
      </c>
      <c r="I11" s="20">
        <v>30000</v>
      </c>
      <c r="J11" s="20">
        <v>30000</v>
      </c>
      <c r="K11" s="20">
        <v>30000</v>
      </c>
      <c r="L11" s="20">
        <v>30000</v>
      </c>
      <c r="M11" s="20">
        <v>30000</v>
      </c>
      <c r="N11" s="20">
        <v>30000</v>
      </c>
      <c r="O11" s="20">
        <v>30000</v>
      </c>
    </row>
    <row r="12" spans="1:16" x14ac:dyDescent="0.2">
      <c r="B12" s="12">
        <v>2</v>
      </c>
      <c r="C12" s="17" t="s">
        <v>95</v>
      </c>
      <c r="D12" s="18">
        <f>SUMIF(案件一覧!$P$3:$P$18,($B$12*100+IF(D$2&lt;4,12,0)+D$2),案件一覧!$J$3:$J$18)</f>
        <v>30000</v>
      </c>
      <c r="E12" s="18">
        <f>SUMIF(案件一覧!$P$3:$P$18,($B$12*100+IF(E$2&lt;4,12,0)+E$2),案件一覧!$J$3:$J$18)</f>
        <v>30000</v>
      </c>
      <c r="F12" s="18">
        <f>SUMIF(案件一覧!$P$3:$P$18,($B$12*100+IF(F$2&lt;4,12,0)+F$2),案件一覧!$J$3:$J$18)</f>
        <v>30000</v>
      </c>
      <c r="G12" s="18">
        <f>SUMIF(案件一覧!$P$3:$P$18,($B$12*100+IF(G$2&lt;4,12,0)+G$2),案件一覧!$J$3:$J$18)</f>
        <v>30000</v>
      </c>
      <c r="H12" s="18">
        <f>SUMIF(案件一覧!$P$3:$P$18,($B$12*100+IF(H$2&lt;4,12,0)+H$2),案件一覧!$J$3:$J$18)</f>
        <v>30000</v>
      </c>
      <c r="I12" s="18">
        <f>SUMIF(案件一覧!$P$3:$P$18,($B$12*100+IF(I$2&lt;4,12,0)+I$2),案件一覧!$J$3:$J$18)</f>
        <v>30000</v>
      </c>
      <c r="J12" s="18">
        <f>SUMIF(案件一覧!$P$3:$P$18,($B$12*100+IF(J$2&lt;4,12,0)+J$2),案件一覧!$J$3:$J$18)</f>
        <v>30000</v>
      </c>
      <c r="K12" s="18">
        <f>SUMIF(案件一覧!$P$3:$P$18,($B$12*100+IF(K$2&lt;4,12,0)+K$2),案件一覧!$J$3:$J$18)</f>
        <v>30000</v>
      </c>
      <c r="L12" s="18">
        <f>SUMIF(案件一覧!$P$3:$P$18,($B$12*100+IF(L$2&lt;4,12,0)+L$2),案件一覧!$J$3:$J$18)</f>
        <v>30000</v>
      </c>
      <c r="M12" s="18">
        <f>SUMIF(案件一覧!$P$3:$P$18,($B$12*100+IF(M$2&lt;4,12,0)+M$2),案件一覧!$J$3:$J$18)</f>
        <v>30000</v>
      </c>
      <c r="N12" s="18">
        <f>SUMIF(案件一覧!$P$3:$P$18,($B$12*100+IF(N$2&lt;4,12,0)+N$2),案件一覧!$J$3:$J$18)</f>
        <v>30000</v>
      </c>
      <c r="O12" s="18">
        <f>SUMIF(案件一覧!$P$3:$P$18,($B$12*100+IF(O$2&lt;4,12,0)+O$2),案件一覧!$J$3:$J$18)</f>
        <v>30000</v>
      </c>
    </row>
    <row r="13" spans="1:16" x14ac:dyDescent="0.2">
      <c r="B13" s="12"/>
      <c r="C13" s="17" t="s">
        <v>96</v>
      </c>
      <c r="D13" s="28">
        <f>D12-D11</f>
        <v>0</v>
      </c>
      <c r="E13" s="28">
        <f t="shared" ref="E13:O13" si="4">E12-E11</f>
        <v>0</v>
      </c>
      <c r="F13" s="28">
        <f t="shared" si="4"/>
        <v>0</v>
      </c>
      <c r="G13" s="28">
        <f t="shared" si="4"/>
        <v>0</v>
      </c>
      <c r="H13" s="28">
        <f t="shared" si="4"/>
        <v>0</v>
      </c>
      <c r="I13" s="28">
        <f t="shared" si="4"/>
        <v>0</v>
      </c>
      <c r="J13" s="28">
        <f t="shared" si="4"/>
        <v>0</v>
      </c>
      <c r="K13" s="28">
        <f t="shared" si="4"/>
        <v>0</v>
      </c>
      <c r="L13" s="28">
        <f t="shared" si="4"/>
        <v>0</v>
      </c>
      <c r="M13" s="28">
        <f t="shared" si="4"/>
        <v>0</v>
      </c>
      <c r="N13" s="28">
        <f t="shared" si="4"/>
        <v>0</v>
      </c>
      <c r="O13" s="28">
        <f t="shared" si="4"/>
        <v>0</v>
      </c>
    </row>
    <row r="14" spans="1:16" x14ac:dyDescent="0.2">
      <c r="B14" s="9"/>
      <c r="C14" s="10" t="s">
        <v>97</v>
      </c>
      <c r="D14" s="29">
        <f>D12/D11</f>
        <v>1</v>
      </c>
      <c r="E14" s="29">
        <f t="shared" ref="E14:O14" si="5">E12/E11</f>
        <v>1</v>
      </c>
      <c r="F14" s="29">
        <f t="shared" si="5"/>
        <v>1</v>
      </c>
      <c r="G14" s="29">
        <f t="shared" si="5"/>
        <v>1</v>
      </c>
      <c r="H14" s="29">
        <f t="shared" si="5"/>
        <v>1</v>
      </c>
      <c r="I14" s="29">
        <f t="shared" si="5"/>
        <v>1</v>
      </c>
      <c r="J14" s="29">
        <f t="shared" si="5"/>
        <v>1</v>
      </c>
      <c r="K14" s="29">
        <f t="shared" si="5"/>
        <v>1</v>
      </c>
      <c r="L14" s="29">
        <f t="shared" si="5"/>
        <v>1</v>
      </c>
      <c r="M14" s="29">
        <f t="shared" si="5"/>
        <v>1</v>
      </c>
      <c r="N14" s="29">
        <f t="shared" si="5"/>
        <v>1</v>
      </c>
      <c r="O14" s="29">
        <f t="shared" si="5"/>
        <v>1</v>
      </c>
    </row>
    <row r="15" spans="1:16" x14ac:dyDescent="0.2">
      <c r="A15" s="6"/>
      <c r="B15" s="30"/>
      <c r="C15" s="16"/>
      <c r="D15" s="33" t="str">
        <f>IF(D12&lt;D11,"×","")</f>
        <v/>
      </c>
      <c r="E15" s="33" t="str">
        <f t="shared" ref="E15:O15" si="6">IF(E12&lt;E11,"×","")</f>
        <v/>
      </c>
      <c r="F15" s="33" t="str">
        <f t="shared" si="6"/>
        <v/>
      </c>
      <c r="G15" s="33" t="str">
        <f t="shared" si="6"/>
        <v/>
      </c>
      <c r="H15" s="33" t="str">
        <f t="shared" si="6"/>
        <v/>
      </c>
      <c r="I15" s="33" t="str">
        <f t="shared" si="6"/>
        <v/>
      </c>
      <c r="J15" s="33" t="str">
        <f t="shared" si="6"/>
        <v/>
      </c>
      <c r="K15" s="33" t="str">
        <f t="shared" si="6"/>
        <v/>
      </c>
      <c r="L15" s="33" t="str">
        <f t="shared" si="6"/>
        <v/>
      </c>
      <c r="M15" s="33" t="str">
        <f t="shared" si="6"/>
        <v/>
      </c>
      <c r="N15" s="33" t="str">
        <f t="shared" si="6"/>
        <v/>
      </c>
      <c r="O15" s="33" t="str">
        <f t="shared" si="6"/>
        <v/>
      </c>
    </row>
    <row r="16" spans="1:16" x14ac:dyDescent="0.2">
      <c r="A16" s="6"/>
      <c r="B16" s="30"/>
      <c r="C16" s="16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x14ac:dyDescent="0.2">
      <c r="B17" s="11" t="s">
        <v>26</v>
      </c>
      <c r="C17" s="19" t="s">
        <v>93</v>
      </c>
      <c r="D17" s="34">
        <v>1000000</v>
      </c>
      <c r="E17" s="34">
        <v>1000000</v>
      </c>
      <c r="F17" s="34">
        <v>1500000</v>
      </c>
      <c r="G17" s="34">
        <v>1000000</v>
      </c>
      <c r="H17" s="34">
        <v>1000000</v>
      </c>
      <c r="I17" s="34">
        <v>1500000</v>
      </c>
      <c r="J17" s="34">
        <v>1000000</v>
      </c>
      <c r="K17" s="34">
        <v>1000000</v>
      </c>
      <c r="L17" s="34">
        <v>1500000</v>
      </c>
      <c r="M17" s="34">
        <v>1000000</v>
      </c>
      <c r="N17" s="34">
        <v>1000000</v>
      </c>
      <c r="O17" s="34">
        <v>1500000</v>
      </c>
    </row>
    <row r="18" spans="1:15" x14ac:dyDescent="0.2">
      <c r="B18" s="12">
        <v>3</v>
      </c>
      <c r="C18" s="17" t="s">
        <v>95</v>
      </c>
      <c r="D18" s="35">
        <f>SUMIF(案件一覧!$P$3:$P$18,($B$18*100+IF(D$2&lt;4,12,0)+D$2),案件一覧!$J$3:$J$18)</f>
        <v>0</v>
      </c>
      <c r="E18" s="35">
        <f>SUMIF(案件一覧!$P$3:$P$18,($B$18*100+IF(E$2&lt;4,12,0)+E$2),案件一覧!$J$3:$J$18)</f>
        <v>0</v>
      </c>
      <c r="F18" s="35">
        <f>SUMIF(案件一覧!$P$3:$P$18,($B$18*100+IF(F$2&lt;4,12,0)+F$2),案件一覧!$J$3:$J$18)</f>
        <v>0</v>
      </c>
      <c r="G18" s="35">
        <f>SUMIF(案件一覧!$P$3:$P$18,($B$18*100+IF(G$2&lt;4,12,0)+G$2),案件一覧!$J$3:$J$18)</f>
        <v>0</v>
      </c>
      <c r="H18" s="35">
        <f>SUMIF(案件一覧!$P$3:$P$18,($B$18*100+IF(H$2&lt;4,12,0)+H$2),案件一覧!$J$3:$J$18)</f>
        <v>0</v>
      </c>
      <c r="I18" s="35">
        <f>SUMIF(案件一覧!$P$3:$P$18,($B$18*100+IF(I$2&lt;4,12,0)+I$2),案件一覧!$J$3:$J$18)</f>
        <v>0</v>
      </c>
      <c r="J18" s="35">
        <f>SUMIF(案件一覧!$P$3:$P$18,($B$18*100+IF(J$2&lt;4,12,0)+J$2),案件一覧!$J$3:$J$18)</f>
        <v>0</v>
      </c>
      <c r="K18" s="35">
        <f>SUMIF(案件一覧!$P$3:$P$18,($B$18*100+IF(K$2&lt;4,12,0)+K$2),案件一覧!$J$3:$J$18)</f>
        <v>0</v>
      </c>
      <c r="L18" s="35">
        <f>SUMIF(案件一覧!$P$3:$P$18,($B$18*100+IF(L$2&lt;4,12,0)+L$2),案件一覧!$J$3:$J$18)</f>
        <v>0</v>
      </c>
      <c r="M18" s="35">
        <f>SUMIF(案件一覧!$P$3:$P$18,($B$18*100+IF(M$2&lt;4,12,0)+M$2),案件一覧!$J$3:$J$18)</f>
        <v>0</v>
      </c>
      <c r="N18" s="35">
        <f>SUMIF(案件一覧!$P$3:$P$18,($B$18*100+IF(N$2&lt;4,12,0)+N$2),案件一覧!$J$3:$J$18)</f>
        <v>0</v>
      </c>
      <c r="O18" s="35">
        <f>SUMIF(案件一覧!$P$3:$P$18,($B$18*100+IF(O$2&lt;4,12,0)+O$2),案件一覧!$J$3:$J$18)</f>
        <v>0</v>
      </c>
    </row>
    <row r="19" spans="1:15" x14ac:dyDescent="0.2">
      <c r="B19" s="12"/>
      <c r="C19" s="17" t="s">
        <v>96</v>
      </c>
      <c r="D19" s="36">
        <f t="shared" ref="D19:O19" si="7">D18-D17</f>
        <v>-1000000</v>
      </c>
      <c r="E19" s="36">
        <f t="shared" si="7"/>
        <v>-1000000</v>
      </c>
      <c r="F19" s="36">
        <f t="shared" si="7"/>
        <v>-1500000</v>
      </c>
      <c r="G19" s="36">
        <f t="shared" si="7"/>
        <v>-1000000</v>
      </c>
      <c r="H19" s="36">
        <f t="shared" si="7"/>
        <v>-1000000</v>
      </c>
      <c r="I19" s="36">
        <f t="shared" si="7"/>
        <v>-1500000</v>
      </c>
      <c r="J19" s="36">
        <f t="shared" si="7"/>
        <v>-1000000</v>
      </c>
      <c r="K19" s="36">
        <f t="shared" si="7"/>
        <v>-1000000</v>
      </c>
      <c r="L19" s="36">
        <f t="shared" si="7"/>
        <v>-1500000</v>
      </c>
      <c r="M19" s="36">
        <f t="shared" si="7"/>
        <v>-1000000</v>
      </c>
      <c r="N19" s="36">
        <f t="shared" si="7"/>
        <v>-1000000</v>
      </c>
      <c r="O19" s="36">
        <f t="shared" si="7"/>
        <v>-1500000</v>
      </c>
    </row>
    <row r="20" spans="1:15" x14ac:dyDescent="0.2">
      <c r="B20" s="12"/>
      <c r="C20" s="10" t="s">
        <v>97</v>
      </c>
      <c r="D20" s="37">
        <f>D18/D17</f>
        <v>0</v>
      </c>
      <c r="E20" s="37">
        <f t="shared" ref="E20:O20" si="8">E18/E17</f>
        <v>0</v>
      </c>
      <c r="F20" s="37">
        <f t="shared" si="8"/>
        <v>0</v>
      </c>
      <c r="G20" s="37">
        <f t="shared" si="8"/>
        <v>0</v>
      </c>
      <c r="H20" s="37">
        <f t="shared" si="8"/>
        <v>0</v>
      </c>
      <c r="I20" s="37">
        <f t="shared" si="8"/>
        <v>0</v>
      </c>
      <c r="J20" s="37">
        <f t="shared" si="8"/>
        <v>0</v>
      </c>
      <c r="K20" s="37">
        <f t="shared" si="8"/>
        <v>0</v>
      </c>
      <c r="L20" s="37">
        <f t="shared" si="8"/>
        <v>0</v>
      </c>
      <c r="M20" s="37">
        <f t="shared" si="8"/>
        <v>0</v>
      </c>
      <c r="N20" s="37">
        <f t="shared" si="8"/>
        <v>0</v>
      </c>
      <c r="O20" s="37">
        <f t="shared" si="8"/>
        <v>0</v>
      </c>
    </row>
    <row r="21" spans="1:15" x14ac:dyDescent="0.2">
      <c r="B21" s="12"/>
      <c r="C21" s="39" t="s">
        <v>98</v>
      </c>
      <c r="D21" s="38">
        <f>D17</f>
        <v>1000000</v>
      </c>
      <c r="E21" s="38">
        <f t="shared" ref="E21:O21" si="9">D21+E17</f>
        <v>2000000</v>
      </c>
      <c r="F21" s="38">
        <f t="shared" si="9"/>
        <v>3500000</v>
      </c>
      <c r="G21" s="38">
        <f t="shared" si="9"/>
        <v>4500000</v>
      </c>
      <c r="H21" s="38">
        <f t="shared" si="9"/>
        <v>5500000</v>
      </c>
      <c r="I21" s="38">
        <f t="shared" si="9"/>
        <v>7000000</v>
      </c>
      <c r="J21" s="38">
        <f t="shared" si="9"/>
        <v>8000000</v>
      </c>
      <c r="K21" s="38">
        <f t="shared" si="9"/>
        <v>9000000</v>
      </c>
      <c r="L21" s="38">
        <f t="shared" si="9"/>
        <v>10500000</v>
      </c>
      <c r="M21" s="38">
        <f t="shared" si="9"/>
        <v>11500000</v>
      </c>
      <c r="N21" s="38">
        <f t="shared" si="9"/>
        <v>12500000</v>
      </c>
      <c r="O21" s="38">
        <f t="shared" si="9"/>
        <v>14000000</v>
      </c>
    </row>
    <row r="22" spans="1:15" x14ac:dyDescent="0.2">
      <c r="B22" s="12"/>
      <c r="C22" s="40"/>
      <c r="D22" s="38">
        <f>D18</f>
        <v>0</v>
      </c>
      <c r="E22" s="38">
        <f t="shared" ref="E22:O22" si="10">D22+E18</f>
        <v>0</v>
      </c>
      <c r="F22" s="38">
        <f t="shared" si="10"/>
        <v>0</v>
      </c>
      <c r="G22" s="38">
        <f t="shared" si="10"/>
        <v>0</v>
      </c>
      <c r="H22" s="38">
        <f t="shared" si="10"/>
        <v>0</v>
      </c>
      <c r="I22" s="38">
        <f t="shared" si="10"/>
        <v>0</v>
      </c>
      <c r="J22" s="38">
        <f t="shared" si="10"/>
        <v>0</v>
      </c>
      <c r="K22" s="38">
        <f t="shared" si="10"/>
        <v>0</v>
      </c>
      <c r="L22" s="38">
        <f t="shared" si="10"/>
        <v>0</v>
      </c>
      <c r="M22" s="38">
        <f t="shared" si="10"/>
        <v>0</v>
      </c>
      <c r="N22" s="38">
        <f t="shared" si="10"/>
        <v>0</v>
      </c>
      <c r="O22" s="38">
        <f t="shared" si="10"/>
        <v>0</v>
      </c>
    </row>
    <row r="23" spans="1:15" x14ac:dyDescent="0.2">
      <c r="B23" s="12"/>
      <c r="C23" s="15" t="s">
        <v>96</v>
      </c>
      <c r="D23" s="38">
        <f t="shared" ref="D23:O23" si="11">D22-D21</f>
        <v>-1000000</v>
      </c>
      <c r="E23" s="38">
        <f t="shared" si="11"/>
        <v>-2000000</v>
      </c>
      <c r="F23" s="38">
        <f t="shared" si="11"/>
        <v>-3500000</v>
      </c>
      <c r="G23" s="38">
        <f t="shared" si="11"/>
        <v>-4500000</v>
      </c>
      <c r="H23" s="38">
        <f t="shared" si="11"/>
        <v>-5500000</v>
      </c>
      <c r="I23" s="38">
        <f t="shared" si="11"/>
        <v>-7000000</v>
      </c>
      <c r="J23" s="38">
        <f t="shared" si="11"/>
        <v>-8000000</v>
      </c>
      <c r="K23" s="38">
        <f t="shared" si="11"/>
        <v>-9000000</v>
      </c>
      <c r="L23" s="38">
        <f t="shared" si="11"/>
        <v>-10500000</v>
      </c>
      <c r="M23" s="38">
        <f t="shared" si="11"/>
        <v>-11500000</v>
      </c>
      <c r="N23" s="38">
        <f t="shared" si="11"/>
        <v>-12500000</v>
      </c>
      <c r="O23" s="38">
        <f t="shared" si="11"/>
        <v>-14000000</v>
      </c>
    </row>
    <row r="24" spans="1:15" x14ac:dyDescent="0.2">
      <c r="B24" s="9"/>
      <c r="C24" s="10" t="s">
        <v>97</v>
      </c>
      <c r="D24" s="37">
        <f t="shared" ref="D24:O24" si="12">D22/D21</f>
        <v>0</v>
      </c>
      <c r="E24" s="37">
        <f t="shared" si="12"/>
        <v>0</v>
      </c>
      <c r="F24" s="37">
        <f t="shared" si="12"/>
        <v>0</v>
      </c>
      <c r="G24" s="37">
        <f t="shared" si="12"/>
        <v>0</v>
      </c>
      <c r="H24" s="37">
        <f t="shared" si="12"/>
        <v>0</v>
      </c>
      <c r="I24" s="37">
        <f t="shared" si="12"/>
        <v>0</v>
      </c>
      <c r="J24" s="37">
        <f t="shared" si="12"/>
        <v>0</v>
      </c>
      <c r="K24" s="37">
        <f t="shared" si="12"/>
        <v>0</v>
      </c>
      <c r="L24" s="37">
        <f t="shared" si="12"/>
        <v>0</v>
      </c>
      <c r="M24" s="37">
        <f t="shared" si="12"/>
        <v>0</v>
      </c>
      <c r="N24" s="37">
        <f t="shared" si="12"/>
        <v>0</v>
      </c>
      <c r="O24" s="37">
        <f t="shared" si="12"/>
        <v>0</v>
      </c>
    </row>
    <row r="25" spans="1:15" x14ac:dyDescent="0.2">
      <c r="A25" s="6"/>
      <c r="B25" s="30"/>
      <c r="C25" s="16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  <row r="26" spans="1:15" x14ac:dyDescent="0.2">
      <c r="A26" s="6"/>
      <c r="B26" s="30"/>
      <c r="C26" s="16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</row>
  </sheetData>
  <mergeCells count="1">
    <mergeCell ref="C21:C2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cols>
    <col min="1" max="1" width="8.726562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６期</vt:lpstr>
      <vt:lpstr>案件一覧</vt:lpstr>
      <vt:lpstr>案件一覧 (2)</vt:lpstr>
      <vt:lpstr>目標別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kuroda</dc:creator>
  <cp:lastModifiedBy>Hoai Vu Dinh</cp:lastModifiedBy>
  <dcterms:created xsi:type="dcterms:W3CDTF">2015-03-09T02:05:52Z</dcterms:created>
  <dcterms:modified xsi:type="dcterms:W3CDTF">2017-07-03T04:36:50Z</dcterms:modified>
</cp:coreProperties>
</file>