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<sst xmlns="http://schemas.openxmlformats.org/spreadsheetml/2006/main" count="576" uniqueCount="161">
  <si>
    <t>Chapter 1</t>
  </si>
  <si>
    <t>Problem A</t>
  </si>
  <si>
    <t>1-3A</t>
  </si>
  <si>
    <t>Assets</t>
  </si>
  <si>
    <t>=</t>
  </si>
  <si>
    <t>Liabilities</t>
  </si>
  <si>
    <t>Equity</t>
  </si>
  <si>
    <t>Total 90000</t>
  </si>
  <si>
    <t>1-4A</t>
  </si>
  <si>
    <t>Income Statement</t>
  </si>
  <si>
    <t>Revenues</t>
  </si>
  <si>
    <t>Expenses</t>
  </si>
  <si>
    <t>Net Income</t>
  </si>
  <si>
    <t>1-5A</t>
  </si>
  <si>
    <t>Satement of owner’s equity</t>
  </si>
  <si>
    <t>Capital</t>
  </si>
  <si>
    <t>Withdrawals</t>
  </si>
  <si>
    <t>Owner's Equity</t>
  </si>
  <si>
    <t>1-6A</t>
  </si>
  <si>
    <t>Satement of cashflow</t>
  </si>
  <si>
    <t>Cash flows from operating activities</t>
  </si>
  <si>
    <t>Cash flows from investing activities</t>
  </si>
  <si>
    <t>Cash flows from financing activities</t>
  </si>
  <si>
    <t>Net increase in cash</t>
  </si>
  <si>
    <t>Cash, December 31, 2010</t>
  </si>
  <si>
    <t>Cash, December 31, 2011</t>
  </si>
  <si>
    <t>1-8A</t>
  </si>
  <si>
    <t>Date</t>
  </si>
  <si>
    <t>Cash</t>
  </si>
  <si>
    <r>
      <rPr>
        <sz val="10"/>
        <color theme="1"/>
        <rFont val="Calibri"/>
        <charset val="134"/>
      </rPr>
      <t xml:space="preserve"> </t>
    </r>
    <r>
      <rPr>
        <sz val="10"/>
        <color theme="1"/>
        <rFont val="Calibri"/>
        <charset val="134"/>
      </rPr>
      <t>Accounts</t>
    </r>
  </si>
  <si>
    <t>Equipment</t>
  </si>
  <si>
    <t>Accounts Payable</t>
  </si>
  <si>
    <t>expenses</t>
  </si>
  <si>
    <t>Receivable</t>
  </si>
  <si>
    <t>M-01</t>
  </si>
  <si>
    <t>M-03</t>
  </si>
  <si>
    <t>M-05</t>
  </si>
  <si>
    <t>M-08</t>
  </si>
  <si>
    <t>M-12</t>
  </si>
  <si>
    <t>M-15</t>
  </si>
  <si>
    <t>M-20</t>
  </si>
  <si>
    <t>M-22</t>
  </si>
  <si>
    <t>M-25</t>
  </si>
  <si>
    <t>M-26</t>
  </si>
  <si>
    <t>M-27</t>
  </si>
  <si>
    <t>M-28</t>
  </si>
  <si>
    <t>M-30</t>
  </si>
  <si>
    <t>M-31</t>
  </si>
  <si>
    <t>Total</t>
  </si>
  <si>
    <t>Balance Sheet</t>
  </si>
  <si>
    <t>Total Assets</t>
  </si>
  <si>
    <t>Liabilities &amp; Equity</t>
  </si>
  <si>
    <t xml:space="preserve">Accounts payable                           </t>
  </si>
  <si>
    <t xml:space="preserve">Total  Liabilities &amp; Equity               </t>
  </si>
  <si>
    <t>Statement of cash flow</t>
  </si>
  <si>
    <t>Income</t>
  </si>
  <si>
    <t>Outcome</t>
  </si>
  <si>
    <t>Net cash provided by oparating activities</t>
  </si>
  <si>
    <t>Net cash provided by investing activities</t>
  </si>
  <si>
    <t>Net cash provided by financing activities</t>
  </si>
  <si>
    <t>Cash balance</t>
  </si>
  <si>
    <t>1-9A</t>
  </si>
  <si>
    <t>accounts recevable</t>
  </si>
  <si>
    <t>office supplies</t>
  </si>
  <si>
    <t>office equipment</t>
  </si>
  <si>
    <t>Electrical Equipment</t>
  </si>
  <si>
    <t>Statement of owner's equity</t>
  </si>
  <si>
    <t>Balance sheet</t>
  </si>
  <si>
    <t>capital</t>
  </si>
  <si>
    <t>withdrawals</t>
  </si>
  <si>
    <t>owner's equity</t>
  </si>
  <si>
    <t>Total Liabilities &amp; Equity</t>
  </si>
  <si>
    <t>1-10A</t>
  </si>
  <si>
    <t>1. ROA= 55000/250000 = 22%</t>
  </si>
  <si>
    <t>2. Yes</t>
  </si>
  <si>
    <t>3. NI = revenues - expenses =&amp;gt; expenses = 455000-55000 = 400000</t>
  </si>
  <si>
    <t>4. Assets = Liabilities + Equity = 250000</t>
  </si>
  <si>
    <t>1-11A</t>
  </si>
  <si>
    <t>1. ROA of Coca-Cola = 6906/44595 = 15,5% ROA of PepsiCo = 5979/37921= 15,8%</t>
  </si>
  <si>
    <t>2. PepsiCo</t>
  </si>
  <si>
    <t>3. PepsiCo</t>
  </si>
  <si>
    <t>1-14A</t>
  </si>
  <si>
    <t>1. F</t>
  </si>
  <si>
    <t>2. I</t>
  </si>
  <si>
    <t>3. I</t>
  </si>
  <si>
    <t>4. F</t>
  </si>
  <si>
    <t>5. I</t>
  </si>
  <si>
    <t>6. O</t>
  </si>
  <si>
    <t>7. O</t>
  </si>
  <si>
    <t>8. O</t>
  </si>
  <si>
    <t>Problem B</t>
  </si>
  <si>
    <t>1-1B</t>
  </si>
  <si>
    <t>1-2B</t>
  </si>
  <si>
    <t>Chapter 2</t>
  </si>
  <si>
    <t>2-1A</t>
  </si>
  <si>
    <t>debit</t>
  </si>
  <si>
    <t>credit</t>
  </si>
  <si>
    <t>cash</t>
  </si>
  <si>
    <t>account receivable</t>
  </si>
  <si>
    <t>Prepaid Insurance</t>
  </si>
  <si>
    <t>Prepaid Rent</t>
  </si>
  <si>
    <t>Office Equipment</t>
  </si>
  <si>
    <t>Services Revenue</t>
  </si>
  <si>
    <t>Utilities Expense</t>
  </si>
  <si>
    <t>prepaid rent</t>
  </si>
  <si>
    <t>account payaple</t>
  </si>
  <si>
    <t>service revenues</t>
  </si>
  <si>
    <t>Trial Balance</t>
  </si>
  <si>
    <t>prepaid isurance</t>
  </si>
  <si>
    <t>account recievable</t>
  </si>
  <si>
    <t>2-2A</t>
  </si>
  <si>
    <t>prepaid insurance</t>
  </si>
  <si>
    <t>drafting equipment</t>
  </si>
  <si>
    <t>building</t>
  </si>
  <si>
    <t>land</t>
  </si>
  <si>
    <t>accounts payable</t>
  </si>
  <si>
    <t>notes payable</t>
  </si>
  <si>
    <t>engineering fees earned</t>
  </si>
  <si>
    <t>wages expense</t>
  </si>
  <si>
    <t>equipment rental expense</t>
  </si>
  <si>
    <t>advertising expense</t>
  </si>
  <si>
    <t>repair expense</t>
  </si>
  <si>
    <t>a</t>
  </si>
  <si>
    <t>b</t>
  </si>
  <si>
    <t>note payable</t>
  </si>
  <si>
    <t>c</t>
  </si>
  <si>
    <t>d</t>
  </si>
  <si>
    <t>e</t>
  </si>
  <si>
    <t>f</t>
  </si>
  <si>
    <t>g</t>
  </si>
  <si>
    <t>h</t>
  </si>
  <si>
    <t>account payable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</si>
  <si>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</si>
  <si>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</si>
  <si>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</si>
  <si>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</si>
  <si>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</si>
  <si>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</si>
  <si>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</si>
  <si>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</si>
  <si>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</si>
  <si>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2-3A</t>
  </si>
  <si>
    <t>e11 = e10+oc+ni-ow</t>
  </si>
  <si>
    <t>Balamce sheet 2010</t>
  </si>
  <si>
    <t>Balamce sheet 2011</t>
  </si>
  <si>
    <t>Owner's Equity 2011</t>
  </si>
  <si>
    <t>withdrawals 12months</t>
  </si>
  <si>
    <t>-</t>
  </si>
  <si>
    <t>Owner's Equity 2010</t>
  </si>
  <si>
    <t>trucks</t>
  </si>
  <si>
    <t>net incom</t>
  </si>
  <si>
    <t>TotaAssets</t>
  </si>
  <si>
    <t>Debt ratio = 142500/470400 = 30,29%</t>
  </si>
  <si>
    <t>2-4A</t>
  </si>
  <si>
    <t>services revenue</t>
  </si>
  <si>
    <t>utilities expense</t>
  </si>
  <si>
    <t>2-5A</t>
  </si>
  <si>
    <t>automobiles</t>
  </si>
  <si>
    <t>fees earned</t>
  </si>
  <si>
    <t>salaries expense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</si>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</sst>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9.5"/>
      <color rgb="FF231F20"/>
      <name val="TimesLTStd-Roman"/>
      <charset val="134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top" wrapText="1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4" fillId="0" borderId="3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justify" vertical="top" wrapText="1"/>
    </xf>
    <xf numFmtId="0" fontId="0" fillId="0" borderId="0" xfId="0" applyBorder="1">
      <alignment vertical="center"/>
    </xf>
    <xf numFmtId="0" fontId="0" fillId="0" borderId="5" xfId="0" applyNumberForma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0" xfId="0" applyNumberFormat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4" xfId="0" applyNumberFormat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135</xdr:row>
      <xdr:rowOff>0</xdr:rowOff>
    </xdr:from>
    <xdr:to>
      <xdr:col>8</xdr:col>
      <xdr:colOff>441960</xdr:colOff>
      <xdr:row>145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6850975"/>
          <a:ext cx="5257800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8</xdr:col>
      <xdr:colOff>441960</xdr:colOff>
      <xdr:row>158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0" y="29136975"/>
          <a:ext cx="5257800" cy="2095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17"/>
  <sheetViews>
    <sheetView tabSelected="1" zoomScale="55" zoomScaleNormal="55" topLeftCell="A366" workbookViewId="0">
      <selection activeCell="O393" sqref="O393"/>
    </sheetView>
  </sheetViews>
  <sheetFormatPr defaultColWidth="9.02857142857143" defaultRowHeight="15"/>
  <cols>
    <col min="14" max="14" width="9.02857142857143" customWidth="1"/>
  </cols>
  <sheetData>
    <row r="1" ht="36" customHeight="1" spans="1:1">
      <c r="A1" s="1" t="s">
        <v>0</v>
      </c>
    </row>
    <row r="2" ht="18.75" spans="1:1">
      <c r="A2" s="2" t="s">
        <v>1</v>
      </c>
    </row>
    <row r="3" ht="19.5" spans="1:1">
      <c r="A3" s="2" t="s">
        <v>2</v>
      </c>
    </row>
    <row r="4" spans="1:4">
      <c r="A4" s="3" t="s">
        <v>3</v>
      </c>
      <c r="B4" s="4" t="s">
        <v>4</v>
      </c>
      <c r="C4" s="4" t="s">
        <v>5</v>
      </c>
      <c r="D4" s="5" t="s">
        <v>6</v>
      </c>
    </row>
    <row r="5" spans="1:4">
      <c r="A5" s="6">
        <v>90000</v>
      </c>
      <c r="C5">
        <v>34000</v>
      </c>
      <c r="D5" s="7">
        <v>56000</v>
      </c>
    </row>
    <row r="6" ht="15.75" spans="1:4">
      <c r="A6" s="8" t="s">
        <v>7</v>
      </c>
      <c r="B6" s="9"/>
      <c r="C6" s="9" t="s">
        <v>7</v>
      </c>
      <c r="D6" s="10"/>
    </row>
    <row r="8" ht="19.5" spans="1:1">
      <c r="A8" s="2" t="s">
        <v>8</v>
      </c>
    </row>
    <row r="9" spans="1:2">
      <c r="A9" s="3" t="s">
        <v>9</v>
      </c>
      <c r="B9" s="5"/>
    </row>
    <row r="10" spans="1:2">
      <c r="A10" s="6" t="s">
        <v>10</v>
      </c>
      <c r="B10" s="7">
        <v>65000</v>
      </c>
    </row>
    <row r="11" spans="1:2">
      <c r="A11" s="6" t="s">
        <v>11</v>
      </c>
      <c r="B11" s="7">
        <v>50000</v>
      </c>
    </row>
    <row r="12" ht="15.75" spans="1:2">
      <c r="A12" s="8" t="s">
        <v>12</v>
      </c>
      <c r="B12" s="10">
        <v>15000</v>
      </c>
    </row>
    <row r="14" ht="19.5" spans="1:1">
      <c r="A14" s="2" t="s">
        <v>13</v>
      </c>
    </row>
    <row r="15" spans="1:3">
      <c r="A15" s="11" t="s">
        <v>14</v>
      </c>
      <c r="B15" s="12"/>
      <c r="C15" s="13"/>
    </row>
    <row r="16" spans="1:3">
      <c r="A16" s="6" t="s">
        <v>15</v>
      </c>
      <c r="C16" s="14">
        <v>8000</v>
      </c>
    </row>
    <row r="17" spans="1:3">
      <c r="A17" s="6" t="s">
        <v>12</v>
      </c>
      <c r="C17" s="7">
        <v>9000</v>
      </c>
    </row>
    <row r="18" spans="1:3">
      <c r="A18" s="6" t="s">
        <v>16</v>
      </c>
      <c r="C18" s="7">
        <v>2000</v>
      </c>
    </row>
    <row r="19" ht="15.75" spans="1:3">
      <c r="A19" s="8" t="s">
        <v>17</v>
      </c>
      <c r="B19" s="9"/>
      <c r="C19" s="10">
        <v>15000</v>
      </c>
    </row>
    <row r="21" ht="19.5" spans="1:4">
      <c r="A21" s="15" t="s">
        <v>18</v>
      </c>
      <c r="B21" s="16"/>
      <c r="C21" s="16"/>
      <c r="D21" s="16"/>
    </row>
    <row r="22" spans="1:4">
      <c r="A22" s="17" t="s">
        <v>19</v>
      </c>
      <c r="B22" s="18"/>
      <c r="C22" s="18"/>
      <c r="D22" s="19"/>
    </row>
    <row r="23" customHeight="1" spans="1:4">
      <c r="A23" s="20" t="s">
        <v>20</v>
      </c>
      <c r="B23" s="21"/>
      <c r="C23" s="21"/>
      <c r="D23" s="22">
        <v>7000</v>
      </c>
    </row>
    <row r="24" customHeight="1" spans="1:4">
      <c r="A24" s="20" t="s">
        <v>21</v>
      </c>
      <c r="B24" s="21"/>
      <c r="C24" s="21"/>
      <c r="D24" s="22">
        <v>-3000</v>
      </c>
    </row>
    <row r="25" customHeight="1" spans="1:4">
      <c r="A25" s="20" t="s">
        <v>22</v>
      </c>
      <c r="B25" s="21"/>
      <c r="C25" s="21"/>
      <c r="D25" s="23">
        <v>-3800</v>
      </c>
    </row>
    <row r="26" customHeight="1" spans="1:4">
      <c r="A26" s="20" t="s">
        <v>23</v>
      </c>
      <c r="B26" s="21"/>
      <c r="C26" s="21"/>
      <c r="D26" s="22">
        <v>200</v>
      </c>
    </row>
    <row r="27" customHeight="1" spans="1:4">
      <c r="A27" s="20" t="s">
        <v>24</v>
      </c>
      <c r="B27" s="21"/>
      <c r="C27" s="21"/>
      <c r="D27" s="23">
        <v>3300</v>
      </c>
    </row>
    <row r="28" customHeight="1" spans="1:4">
      <c r="A28" s="24" t="s">
        <v>25</v>
      </c>
      <c r="B28" s="25"/>
      <c r="C28" s="25"/>
      <c r="D28" s="26">
        <v>3500</v>
      </c>
    </row>
    <row r="30" ht="19.5" spans="1:1">
      <c r="A30" s="2" t="s">
        <v>26</v>
      </c>
    </row>
    <row r="31" spans="1:10">
      <c r="A31" s="27" t="s">
        <v>27</v>
      </c>
      <c r="B31" s="28" t="s">
        <v>28</v>
      </c>
      <c r="C31" s="28" t="s">
        <v>29</v>
      </c>
      <c r="D31" s="28" t="s">
        <v>30</v>
      </c>
      <c r="E31" s="28" t="s">
        <v>4</v>
      </c>
      <c r="F31" s="28" t="s">
        <v>31</v>
      </c>
      <c r="G31" s="28" t="s">
        <v>15</v>
      </c>
      <c r="H31" s="28" t="s">
        <v>16</v>
      </c>
      <c r="I31" s="28" t="s">
        <v>10</v>
      </c>
      <c r="J31" s="36" t="s">
        <v>32</v>
      </c>
    </row>
    <row r="32" ht="25.5" spans="1:10">
      <c r="A32" s="29"/>
      <c r="B32" s="30"/>
      <c r="C32" s="30" t="s">
        <v>33</v>
      </c>
      <c r="D32" s="30"/>
      <c r="E32" s="30"/>
      <c r="F32" s="30"/>
      <c r="G32" s="30"/>
      <c r="H32" s="30"/>
      <c r="I32" s="30"/>
      <c r="J32" s="37"/>
    </row>
    <row r="33" spans="1:10">
      <c r="A33" s="29" t="s">
        <v>34</v>
      </c>
      <c r="B33" s="30">
        <v>60000</v>
      </c>
      <c r="C33" s="30"/>
      <c r="D33" s="30"/>
      <c r="E33" s="30"/>
      <c r="F33" s="30"/>
      <c r="G33" s="30">
        <v>60000</v>
      </c>
      <c r="H33" s="30"/>
      <c r="I33" s="30"/>
      <c r="J33" s="37"/>
    </row>
    <row r="34" spans="1:10">
      <c r="A34" s="29" t="s">
        <v>34</v>
      </c>
      <c r="B34" s="30">
        <v>-3200</v>
      </c>
      <c r="C34" s="30"/>
      <c r="D34" s="30"/>
      <c r="E34" s="30"/>
      <c r="F34" s="30"/>
      <c r="G34" s="30"/>
      <c r="H34" s="30"/>
      <c r="I34" s="30"/>
      <c r="J34" s="37">
        <v>3200</v>
      </c>
    </row>
    <row r="35" spans="1:10">
      <c r="A35" s="29" t="s">
        <v>35</v>
      </c>
      <c r="B35" s="30"/>
      <c r="C35" s="30"/>
      <c r="D35" s="30">
        <v>1680</v>
      </c>
      <c r="E35" s="30"/>
      <c r="F35" s="30">
        <v>1680</v>
      </c>
      <c r="G35" s="30"/>
      <c r="H35" s="30"/>
      <c r="I35" s="30"/>
      <c r="J35" s="37"/>
    </row>
    <row r="36" spans="1:10">
      <c r="A36" s="29" t="s">
        <v>36</v>
      </c>
      <c r="B36" s="30">
        <v>-800</v>
      </c>
      <c r="C36" s="30"/>
      <c r="D36" s="30"/>
      <c r="E36" s="30"/>
      <c r="F36" s="30"/>
      <c r="G36" s="30"/>
      <c r="H36" s="30"/>
      <c r="I36" s="30"/>
      <c r="J36" s="37">
        <v>800</v>
      </c>
    </row>
    <row r="37" spans="1:10">
      <c r="A37" s="29" t="s">
        <v>37</v>
      </c>
      <c r="B37" s="30">
        <v>4600</v>
      </c>
      <c r="C37" s="30"/>
      <c r="D37" s="30"/>
      <c r="E37" s="30"/>
      <c r="F37" s="30"/>
      <c r="G37" s="30"/>
      <c r="H37" s="30"/>
      <c r="I37" s="30">
        <v>4600</v>
      </c>
      <c r="J37" s="37"/>
    </row>
    <row r="38" spans="1:10">
      <c r="A38" s="29" t="s">
        <v>38</v>
      </c>
      <c r="B38" s="30"/>
      <c r="C38" s="30">
        <v>3000</v>
      </c>
      <c r="D38" s="30"/>
      <c r="E38" s="30"/>
      <c r="F38" s="30"/>
      <c r="G38" s="30"/>
      <c r="H38" s="30"/>
      <c r="I38" s="30">
        <v>3000</v>
      </c>
      <c r="J38" s="37"/>
    </row>
    <row r="39" spans="1:10">
      <c r="A39" s="29" t="s">
        <v>39</v>
      </c>
      <c r="B39" s="30">
        <v>-850</v>
      </c>
      <c r="C39" s="30"/>
      <c r="D39" s="30"/>
      <c r="E39" s="30"/>
      <c r="F39" s="30"/>
      <c r="G39" s="30"/>
      <c r="H39" s="30"/>
      <c r="I39" s="30"/>
      <c r="J39" s="37">
        <v>850</v>
      </c>
    </row>
    <row r="40" spans="1:10">
      <c r="A40" s="29" t="s">
        <v>40</v>
      </c>
      <c r="B40" s="30">
        <v>3000</v>
      </c>
      <c r="C40" s="30">
        <v>-3000</v>
      </c>
      <c r="D40" s="30"/>
      <c r="E40" s="30"/>
      <c r="F40" s="30"/>
      <c r="G40" s="30"/>
      <c r="H40" s="30"/>
      <c r="I40" s="30"/>
      <c r="J40" s="37"/>
    </row>
    <row r="41" spans="1:10">
      <c r="A41" s="29" t="s">
        <v>41</v>
      </c>
      <c r="B41" s="30"/>
      <c r="C41" s="30">
        <v>2800</v>
      </c>
      <c r="D41" s="30"/>
      <c r="E41" s="30"/>
      <c r="F41" s="30"/>
      <c r="G41" s="30"/>
      <c r="H41" s="30"/>
      <c r="I41" s="30">
        <v>2800</v>
      </c>
      <c r="J41" s="37"/>
    </row>
    <row r="42" spans="1:10">
      <c r="A42" s="29" t="s">
        <v>42</v>
      </c>
      <c r="B42" s="30">
        <v>2800</v>
      </c>
      <c r="C42" s="30">
        <v>-2800</v>
      </c>
      <c r="D42" s="30"/>
      <c r="E42" s="30"/>
      <c r="F42" s="30"/>
      <c r="G42" s="30"/>
      <c r="H42" s="30"/>
      <c r="I42" s="30"/>
      <c r="J42" s="37"/>
    </row>
    <row r="43" spans="1:10">
      <c r="A43" s="29" t="s">
        <v>43</v>
      </c>
      <c r="B43" s="30">
        <v>-1680</v>
      </c>
      <c r="C43" s="30"/>
      <c r="D43" s="30"/>
      <c r="E43" s="30"/>
      <c r="F43" s="30">
        <v>-1680</v>
      </c>
      <c r="G43" s="30"/>
      <c r="H43" s="30"/>
      <c r="I43" s="30"/>
      <c r="J43" s="37"/>
    </row>
    <row r="44" spans="1:10">
      <c r="A44" s="29" t="s">
        <v>44</v>
      </c>
      <c r="B44" s="30"/>
      <c r="C44" s="30"/>
      <c r="D44" s="30"/>
      <c r="E44" s="30"/>
      <c r="F44" s="30">
        <v>60</v>
      </c>
      <c r="G44" s="30"/>
      <c r="H44" s="30"/>
      <c r="I44" s="30"/>
      <c r="J44" s="37">
        <v>60</v>
      </c>
    </row>
    <row r="45" spans="1:10">
      <c r="A45" s="29" t="s">
        <v>45</v>
      </c>
      <c r="B45" s="30">
        <v>-850</v>
      </c>
      <c r="C45" s="30"/>
      <c r="D45" s="30"/>
      <c r="E45" s="30"/>
      <c r="F45" s="30"/>
      <c r="G45" s="30"/>
      <c r="H45" s="30"/>
      <c r="I45" s="30"/>
      <c r="J45" s="37">
        <v>850</v>
      </c>
    </row>
    <row r="46" spans="1:10">
      <c r="A46" s="29" t="s">
        <v>46</v>
      </c>
      <c r="B46" s="30">
        <v>-200</v>
      </c>
      <c r="C46" s="30"/>
      <c r="D46" s="30"/>
      <c r="E46" s="30"/>
      <c r="F46" s="30"/>
      <c r="G46" s="30"/>
      <c r="H46" s="30"/>
      <c r="I46" s="30"/>
      <c r="J46" s="37">
        <v>200</v>
      </c>
    </row>
    <row r="47" spans="1:10">
      <c r="A47" s="29" t="s">
        <v>46</v>
      </c>
      <c r="B47" s="30">
        <v>-480</v>
      </c>
      <c r="C47" s="30"/>
      <c r="D47" s="30"/>
      <c r="E47" s="30"/>
      <c r="F47" s="30"/>
      <c r="G47" s="30"/>
      <c r="H47" s="30"/>
      <c r="I47" s="30"/>
      <c r="J47" s="37">
        <v>480</v>
      </c>
    </row>
    <row r="48" spans="1:10">
      <c r="A48" s="29" t="s">
        <v>47</v>
      </c>
      <c r="B48" s="30">
        <v>-1200</v>
      </c>
      <c r="C48" s="30"/>
      <c r="D48" s="30"/>
      <c r="E48" s="30"/>
      <c r="F48" s="30"/>
      <c r="G48" s="30"/>
      <c r="H48" s="30">
        <v>1200</v>
      </c>
      <c r="I48" s="30"/>
      <c r="J48" s="7"/>
    </row>
    <row r="49" ht="15.75" spans="1:10">
      <c r="A49" s="8" t="s">
        <v>48</v>
      </c>
      <c r="B49" s="31">
        <f>SUM(B33:B48)</f>
        <v>61140</v>
      </c>
      <c r="C49" s="31">
        <f t="shared" ref="C49:J49" si="0">SUM(C33:C48)</f>
        <v>0</v>
      </c>
      <c r="D49" s="31">
        <f t="shared" si="0"/>
        <v>1680</v>
      </c>
      <c r="E49" s="31">
        <f t="shared" si="0"/>
        <v>0</v>
      </c>
      <c r="F49" s="31">
        <f t="shared" si="0"/>
        <v>60</v>
      </c>
      <c r="G49" s="31">
        <f t="shared" si="0"/>
        <v>60000</v>
      </c>
      <c r="H49" s="31">
        <f t="shared" si="0"/>
        <v>1200</v>
      </c>
      <c r="I49" s="31">
        <f t="shared" si="0"/>
        <v>10400</v>
      </c>
      <c r="J49" s="32">
        <f t="shared" si="0"/>
        <v>6440</v>
      </c>
    </row>
    <row r="50" ht="15.75"/>
    <row r="51" spans="1:10">
      <c r="A51" s="17" t="s">
        <v>9</v>
      </c>
      <c r="B51" s="19"/>
      <c r="D51" s="11" t="s">
        <v>14</v>
      </c>
      <c r="E51" s="12"/>
      <c r="F51" s="13"/>
      <c r="H51" s="3" t="s">
        <v>49</v>
      </c>
      <c r="I51" s="4"/>
      <c r="J51" s="5"/>
    </row>
    <row r="52" spans="1:10">
      <c r="A52" s="6" t="s">
        <v>10</v>
      </c>
      <c r="B52" s="7">
        <v>10400</v>
      </c>
      <c r="D52" s="6" t="s">
        <v>15</v>
      </c>
      <c r="F52" s="14">
        <v>60000</v>
      </c>
      <c r="H52" s="6" t="s">
        <v>3</v>
      </c>
      <c r="I52" s="38"/>
      <c r="J52" s="7"/>
    </row>
    <row r="53" spans="1:10">
      <c r="A53" s="6" t="s">
        <v>11</v>
      </c>
      <c r="B53" s="7">
        <v>6440</v>
      </c>
      <c r="D53" s="6" t="s">
        <v>12</v>
      </c>
      <c r="F53" s="7">
        <v>3960</v>
      </c>
      <c r="H53" s="6"/>
      <c r="I53" s="38" t="s">
        <v>28</v>
      </c>
      <c r="J53" s="7">
        <v>61140</v>
      </c>
    </row>
    <row r="54" ht="15.75" spans="1:10">
      <c r="A54" s="8" t="s">
        <v>12</v>
      </c>
      <c r="B54" s="10">
        <v>3960</v>
      </c>
      <c r="D54" s="6" t="s">
        <v>16</v>
      </c>
      <c r="F54" s="7">
        <v>-1200</v>
      </c>
      <c r="H54" s="6"/>
      <c r="I54" s="38" t="s">
        <v>30</v>
      </c>
      <c r="J54" s="7">
        <v>1680</v>
      </c>
    </row>
    <row r="55" ht="15.75" spans="4:10">
      <c r="D55" s="8" t="s">
        <v>17</v>
      </c>
      <c r="E55" s="9"/>
      <c r="F55" s="32">
        <f>SUM(F52:F54)</f>
        <v>62760</v>
      </c>
      <c r="H55" s="6" t="s">
        <v>50</v>
      </c>
      <c r="I55" s="38"/>
      <c r="J55" s="39">
        <f>SUM(J53:J54)</f>
        <v>62820</v>
      </c>
    </row>
    <row r="56" spans="8:10">
      <c r="H56" s="33" t="s">
        <v>51</v>
      </c>
      <c r="I56" s="38"/>
      <c r="J56" s="7"/>
    </row>
    <row r="57" spans="8:10">
      <c r="H57" s="6"/>
      <c r="I57" s="40" t="s">
        <v>52</v>
      </c>
      <c r="J57" s="41">
        <v>60</v>
      </c>
    </row>
    <row r="58" spans="8:10">
      <c r="H58" s="6"/>
      <c r="I58" s="38" t="s">
        <v>17</v>
      </c>
      <c r="J58" s="39">
        <v>62760</v>
      </c>
    </row>
    <row r="59" ht="15.75" spans="8:10">
      <c r="H59" s="34" t="s">
        <v>53</v>
      </c>
      <c r="I59" s="9"/>
      <c r="J59" s="32">
        <f>SUM(J57:J58)</f>
        <v>62820</v>
      </c>
    </row>
    <row r="60" ht="15.75" spans="8:10">
      <c r="H60" s="35"/>
      <c r="J60" s="42"/>
    </row>
    <row r="61" spans="1:10">
      <c r="A61" s="11" t="s">
        <v>54</v>
      </c>
      <c r="B61" s="12"/>
      <c r="C61" s="12"/>
      <c r="D61" s="12"/>
      <c r="E61" s="13"/>
      <c r="H61" s="35"/>
      <c r="J61" s="42"/>
    </row>
    <row r="62" spans="1:10">
      <c r="A62" s="33" t="s">
        <v>20</v>
      </c>
      <c r="E62" s="7"/>
      <c r="H62" s="35"/>
      <c r="J62" s="42"/>
    </row>
    <row r="63" spans="1:10">
      <c r="A63" s="6"/>
      <c r="B63" t="s">
        <v>55</v>
      </c>
      <c r="D63">
        <v>10400</v>
      </c>
      <c r="E63" s="7"/>
      <c r="H63" s="35"/>
      <c r="J63" s="42"/>
    </row>
    <row r="64" spans="1:10">
      <c r="A64" s="6"/>
      <c r="B64" t="s">
        <v>56</v>
      </c>
      <c r="D64">
        <f>-(3200+800+1700+200+480)</f>
        <v>-6380</v>
      </c>
      <c r="E64" s="7"/>
      <c r="H64" s="35"/>
      <c r="J64" s="42"/>
    </row>
    <row r="65" spans="1:10">
      <c r="A65" s="33" t="s">
        <v>57</v>
      </c>
      <c r="E65" s="7">
        <v>4020</v>
      </c>
      <c r="H65" s="35"/>
      <c r="J65" s="42"/>
    </row>
    <row r="66" spans="1:10">
      <c r="A66" s="6" t="s">
        <v>21</v>
      </c>
      <c r="E66" s="7"/>
      <c r="H66" s="35"/>
      <c r="J66" s="42"/>
    </row>
    <row r="67" spans="1:10">
      <c r="A67" s="6"/>
      <c r="B67" t="s">
        <v>55</v>
      </c>
      <c r="D67">
        <v>0</v>
      </c>
      <c r="E67" s="7"/>
      <c r="H67" s="35"/>
      <c r="J67" s="42"/>
    </row>
    <row r="68" spans="1:10">
      <c r="A68" s="6"/>
      <c r="B68" t="s">
        <v>56</v>
      </c>
      <c r="D68">
        <v>-1680</v>
      </c>
      <c r="E68" s="7"/>
      <c r="H68" s="35"/>
      <c r="J68" s="42"/>
    </row>
    <row r="69" spans="1:10">
      <c r="A69" s="6" t="s">
        <v>58</v>
      </c>
      <c r="E69" s="7">
        <v>-1680</v>
      </c>
      <c r="H69" s="35"/>
      <c r="J69" s="42"/>
    </row>
    <row r="70" spans="1:10">
      <c r="A70" s="6" t="s">
        <v>22</v>
      </c>
      <c r="E70" s="7"/>
      <c r="H70" s="35"/>
      <c r="J70" s="42"/>
    </row>
    <row r="71" spans="1:10">
      <c r="A71" s="6"/>
      <c r="B71" t="s">
        <v>55</v>
      </c>
      <c r="D71">
        <v>60000</v>
      </c>
      <c r="E71" s="7"/>
      <c r="H71" s="35"/>
      <c r="J71" s="42"/>
    </row>
    <row r="72" spans="1:10">
      <c r="A72" s="6"/>
      <c r="B72" t="s">
        <v>56</v>
      </c>
      <c r="D72">
        <v>-1200</v>
      </c>
      <c r="E72" s="7"/>
      <c r="H72" s="35"/>
      <c r="J72" s="42"/>
    </row>
    <row r="73" spans="1:5">
      <c r="A73" s="6" t="s">
        <v>59</v>
      </c>
      <c r="E73" s="7">
        <v>58800</v>
      </c>
    </row>
    <row r="74" spans="1:10">
      <c r="A74" s="6"/>
      <c r="E74" s="7"/>
      <c r="H74" s="35"/>
      <c r="J74" s="42"/>
    </row>
    <row r="75" ht="15.75" spans="1:10">
      <c r="A75" s="8" t="s">
        <v>60</v>
      </c>
      <c r="B75" s="9"/>
      <c r="C75" s="9"/>
      <c r="D75" s="9"/>
      <c r="E75" s="32">
        <f>SUM(E65:E73)</f>
        <v>61140</v>
      </c>
      <c r="H75" s="35"/>
      <c r="J75" s="42"/>
    </row>
    <row r="76" spans="8:10">
      <c r="H76" s="35"/>
      <c r="J76" s="42"/>
    </row>
    <row r="77" ht="19.5" spans="1:10">
      <c r="A77" s="2" t="s">
        <v>61</v>
      </c>
      <c r="H77" s="35"/>
      <c r="J77" s="42"/>
    </row>
    <row r="78" spans="1:12">
      <c r="A78" s="3" t="s">
        <v>27</v>
      </c>
      <c r="B78" s="4" t="s">
        <v>28</v>
      </c>
      <c r="C78" s="4" t="s">
        <v>62</v>
      </c>
      <c r="D78" s="4" t="s">
        <v>63</v>
      </c>
      <c r="E78" s="4" t="s">
        <v>64</v>
      </c>
      <c r="F78" s="43" t="s">
        <v>65</v>
      </c>
      <c r="G78" s="43" t="s">
        <v>4</v>
      </c>
      <c r="H78" s="43" t="s">
        <v>31</v>
      </c>
      <c r="I78" s="43" t="s">
        <v>15</v>
      </c>
      <c r="J78" s="43" t="s">
        <v>16</v>
      </c>
      <c r="K78" s="43" t="s">
        <v>10</v>
      </c>
      <c r="L78" s="44" t="s">
        <v>11</v>
      </c>
    </row>
    <row r="79" spans="1:12">
      <c r="A79" s="6">
        <v>1</v>
      </c>
      <c r="B79">
        <v>56000</v>
      </c>
      <c r="I79">
        <v>56000</v>
      </c>
      <c r="L79" s="7"/>
    </row>
    <row r="80" spans="1:12">
      <c r="A80" s="6">
        <v>2</v>
      </c>
      <c r="B80">
        <v>-800</v>
      </c>
      <c r="L80" s="7">
        <v>800</v>
      </c>
    </row>
    <row r="81" spans="1:12">
      <c r="A81" s="6">
        <v>3</v>
      </c>
      <c r="B81">
        <v>-3200</v>
      </c>
      <c r="F81">
        <v>14000</v>
      </c>
      <c r="H81">
        <v>10800</v>
      </c>
      <c r="L81" s="7"/>
    </row>
    <row r="82" spans="1:12">
      <c r="A82" s="6">
        <v>5</v>
      </c>
      <c r="B82">
        <v>-900</v>
      </c>
      <c r="D82">
        <v>900</v>
      </c>
      <c r="L82" s="7"/>
    </row>
    <row r="83" spans="1:12">
      <c r="A83" s="6">
        <v>6</v>
      </c>
      <c r="B83">
        <v>1000</v>
      </c>
      <c r="K83">
        <v>1000</v>
      </c>
      <c r="L83" s="7"/>
    </row>
    <row r="84" spans="1:12">
      <c r="A84" s="6">
        <v>8</v>
      </c>
      <c r="E84">
        <v>3800</v>
      </c>
      <c r="H84">
        <v>3800</v>
      </c>
      <c r="L84" s="7"/>
    </row>
    <row r="85" spans="1:12">
      <c r="A85" s="6">
        <v>15</v>
      </c>
      <c r="C85">
        <v>4000</v>
      </c>
      <c r="K85">
        <v>4000</v>
      </c>
      <c r="L85" s="7"/>
    </row>
    <row r="86" spans="1:12">
      <c r="A86" s="6">
        <v>18</v>
      </c>
      <c r="D86">
        <v>500</v>
      </c>
      <c r="H86">
        <v>500</v>
      </c>
      <c r="L86" s="7"/>
    </row>
    <row r="87" spans="1:12">
      <c r="A87" s="6">
        <v>20</v>
      </c>
      <c r="B87">
        <v>-3800</v>
      </c>
      <c r="H87">
        <v>-3800</v>
      </c>
      <c r="L87" s="7"/>
    </row>
    <row r="88" spans="1:12">
      <c r="A88" s="6">
        <v>24</v>
      </c>
      <c r="C88">
        <v>600</v>
      </c>
      <c r="K88">
        <v>600</v>
      </c>
      <c r="L88" s="7"/>
    </row>
    <row r="89" spans="1:12">
      <c r="A89" s="6">
        <v>28</v>
      </c>
      <c r="B89">
        <v>4000</v>
      </c>
      <c r="C89">
        <v>-4000</v>
      </c>
      <c r="L89" s="7"/>
    </row>
    <row r="90" spans="1:12">
      <c r="A90" s="6">
        <v>29</v>
      </c>
      <c r="B90">
        <v>-1200</v>
      </c>
      <c r="L90" s="7">
        <v>1200</v>
      </c>
    </row>
    <row r="91" spans="1:12">
      <c r="A91" s="6">
        <v>30</v>
      </c>
      <c r="B91">
        <v>-440</v>
      </c>
      <c r="L91" s="7">
        <v>440</v>
      </c>
    </row>
    <row r="92" spans="1:12">
      <c r="A92" s="6">
        <v>31</v>
      </c>
      <c r="B92">
        <v>-700</v>
      </c>
      <c r="J92">
        <v>700</v>
      </c>
      <c r="L92" s="7"/>
    </row>
    <row r="93" ht="15.75" spans="1:12">
      <c r="A93" s="8" t="s">
        <v>48</v>
      </c>
      <c r="B93" s="31">
        <f>SUM(B79:B92)</f>
        <v>49960</v>
      </c>
      <c r="C93" s="31">
        <f t="shared" ref="C93:L93" si="1">SUM(C79:C92)</f>
        <v>600</v>
      </c>
      <c r="D93" s="31">
        <f t="shared" si="1"/>
        <v>1400</v>
      </c>
      <c r="E93" s="31">
        <f t="shared" si="1"/>
        <v>3800</v>
      </c>
      <c r="F93" s="31">
        <f t="shared" si="1"/>
        <v>14000</v>
      </c>
      <c r="G93" s="31">
        <f t="shared" si="1"/>
        <v>0</v>
      </c>
      <c r="H93" s="31">
        <f t="shared" si="1"/>
        <v>11300</v>
      </c>
      <c r="I93" s="31">
        <f t="shared" si="1"/>
        <v>56000</v>
      </c>
      <c r="J93" s="31">
        <f t="shared" si="1"/>
        <v>700</v>
      </c>
      <c r="K93" s="31">
        <f t="shared" si="1"/>
        <v>5600</v>
      </c>
      <c r="L93" s="32">
        <f t="shared" si="1"/>
        <v>2440</v>
      </c>
    </row>
    <row r="94" ht="15.75"/>
    <row r="95" spans="1:17">
      <c r="A95" s="3" t="s">
        <v>9</v>
      </c>
      <c r="B95" s="5"/>
      <c r="D95" s="17" t="s">
        <v>66</v>
      </c>
      <c r="E95" s="18"/>
      <c r="F95" s="19"/>
      <c r="H95" s="11" t="s">
        <v>54</v>
      </c>
      <c r="I95" s="12"/>
      <c r="J95" s="12"/>
      <c r="K95" s="12"/>
      <c r="L95" s="13"/>
      <c r="N95" s="17" t="s">
        <v>67</v>
      </c>
      <c r="O95" s="18"/>
      <c r="P95" s="18"/>
      <c r="Q95" s="19"/>
    </row>
    <row r="96" spans="1:17">
      <c r="A96" s="6" t="s">
        <v>10</v>
      </c>
      <c r="B96" s="7">
        <v>5600</v>
      </c>
      <c r="D96" s="6" t="s">
        <v>68</v>
      </c>
      <c r="E96" s="38"/>
      <c r="F96" s="39">
        <v>56000</v>
      </c>
      <c r="H96" s="33" t="s">
        <v>20</v>
      </c>
      <c r="L96" s="7"/>
      <c r="N96" s="6" t="s">
        <v>3</v>
      </c>
      <c r="O96" s="38"/>
      <c r="P96" s="38"/>
      <c r="Q96" s="7"/>
    </row>
    <row r="97" spans="1:17">
      <c r="A97" s="6" t="s">
        <v>11</v>
      </c>
      <c r="B97" s="7">
        <v>2440</v>
      </c>
      <c r="D97" s="6" t="s">
        <v>69</v>
      </c>
      <c r="E97" s="38"/>
      <c r="F97" s="7">
        <v>700</v>
      </c>
      <c r="H97" s="6"/>
      <c r="I97" t="s">
        <v>55</v>
      </c>
      <c r="K97">
        <v>5600</v>
      </c>
      <c r="L97" s="7"/>
      <c r="N97" s="6"/>
      <c r="O97" s="38" t="s">
        <v>28</v>
      </c>
      <c r="P97" s="38"/>
      <c r="Q97" s="7">
        <v>49960</v>
      </c>
    </row>
    <row r="98" ht="15.75" spans="1:17">
      <c r="A98" s="8" t="s">
        <v>12</v>
      </c>
      <c r="B98" s="10">
        <f>B96-B97</f>
        <v>3160</v>
      </c>
      <c r="D98" s="6" t="s">
        <v>12</v>
      </c>
      <c r="E98" s="38"/>
      <c r="F98" s="7">
        <v>3160</v>
      </c>
      <c r="H98" s="6"/>
      <c r="I98" t="s">
        <v>56</v>
      </c>
      <c r="K98">
        <v>-2440</v>
      </c>
      <c r="L98" s="7"/>
      <c r="N98" s="6"/>
      <c r="O98" s="38" t="s">
        <v>62</v>
      </c>
      <c r="P98" s="38"/>
      <c r="Q98" s="7">
        <v>600</v>
      </c>
    </row>
    <row r="99" spans="4:17">
      <c r="D99" s="6"/>
      <c r="E99" s="38"/>
      <c r="F99" s="7"/>
      <c r="H99" s="33" t="s">
        <v>57</v>
      </c>
      <c r="L99" s="7">
        <f>K97+K98</f>
        <v>3160</v>
      </c>
      <c r="N99" s="6"/>
      <c r="O99" s="38" t="s">
        <v>63</v>
      </c>
      <c r="P99" s="38"/>
      <c r="Q99" s="7">
        <v>1400</v>
      </c>
    </row>
    <row r="100" ht="15.75" spans="4:17">
      <c r="D100" s="8" t="s">
        <v>70</v>
      </c>
      <c r="E100" s="9"/>
      <c r="F100" s="10">
        <f>F96-F97+F98</f>
        <v>58460</v>
      </c>
      <c r="H100" s="6" t="s">
        <v>21</v>
      </c>
      <c r="L100" s="7"/>
      <c r="N100" s="6"/>
      <c r="O100" s="38" t="s">
        <v>64</v>
      </c>
      <c r="P100" s="38"/>
      <c r="Q100" s="7">
        <v>3800</v>
      </c>
    </row>
    <row r="101" spans="8:17">
      <c r="H101" s="6"/>
      <c r="I101" t="s">
        <v>55</v>
      </c>
      <c r="K101">
        <v>56000</v>
      </c>
      <c r="L101" s="7"/>
      <c r="N101" s="6"/>
      <c r="O101" s="45" t="s">
        <v>65</v>
      </c>
      <c r="P101" s="38"/>
      <c r="Q101" s="7">
        <v>14000</v>
      </c>
    </row>
    <row r="102" spans="8:17">
      <c r="H102" s="6"/>
      <c r="I102" t="s">
        <v>56</v>
      </c>
      <c r="K102">
        <v>-700</v>
      </c>
      <c r="L102" s="7"/>
      <c r="N102" s="6" t="s">
        <v>50</v>
      </c>
      <c r="O102" s="38"/>
      <c r="P102" s="38"/>
      <c r="Q102" s="39">
        <f>SUM(Q97:Q101)</f>
        <v>69760</v>
      </c>
    </row>
    <row r="103" spans="8:17">
      <c r="H103" s="6" t="s">
        <v>58</v>
      </c>
      <c r="L103" s="7">
        <f>K101+K102</f>
        <v>55300</v>
      </c>
      <c r="N103" s="33" t="s">
        <v>51</v>
      </c>
      <c r="O103" s="38"/>
      <c r="P103" s="38"/>
      <c r="Q103" s="7"/>
    </row>
    <row r="104" spans="8:17">
      <c r="H104" s="6" t="s">
        <v>22</v>
      </c>
      <c r="L104" s="7"/>
      <c r="N104" s="6"/>
      <c r="O104" s="46" t="s">
        <v>31</v>
      </c>
      <c r="P104" s="38"/>
      <c r="Q104" s="7">
        <v>11300</v>
      </c>
    </row>
    <row r="105" spans="8:17">
      <c r="H105" s="6"/>
      <c r="I105" t="s">
        <v>55</v>
      </c>
      <c r="K105">
        <v>60000</v>
      </c>
      <c r="L105" s="7"/>
      <c r="N105" s="6"/>
      <c r="O105" s="38" t="s">
        <v>70</v>
      </c>
      <c r="P105" s="38"/>
      <c r="Q105" s="7">
        <v>58460</v>
      </c>
    </row>
    <row r="106" ht="15.75" spans="8:17">
      <c r="H106" s="6"/>
      <c r="I106" t="s">
        <v>56</v>
      </c>
      <c r="K106">
        <v>-1200</v>
      </c>
      <c r="L106" s="7"/>
      <c r="N106" s="8" t="s">
        <v>71</v>
      </c>
      <c r="O106" s="9"/>
      <c r="P106" s="9"/>
      <c r="Q106" s="32">
        <f>SUM(Q104:Q105)</f>
        <v>69760</v>
      </c>
    </row>
    <row r="107" spans="8:12">
      <c r="H107" s="6" t="s">
        <v>59</v>
      </c>
      <c r="L107" s="7">
        <v>58800</v>
      </c>
    </row>
    <row r="108" spans="8:12">
      <c r="H108" s="6"/>
      <c r="L108" s="7"/>
    </row>
    <row r="109" ht="15.75" spans="8:12">
      <c r="H109" s="8" t="s">
        <v>60</v>
      </c>
      <c r="I109" s="9"/>
      <c r="J109" s="9"/>
      <c r="K109" s="9"/>
      <c r="L109" s="32">
        <f>SUM(L99:L107)</f>
        <v>117260</v>
      </c>
    </row>
    <row r="111" ht="18.75" spans="1:1">
      <c r="A111" s="2" t="s">
        <v>72</v>
      </c>
    </row>
    <row r="113" spans="1:1">
      <c r="A113" t="s">
        <v>73</v>
      </c>
    </row>
    <row r="114" spans="1:1">
      <c r="A114" t="s">
        <v>74</v>
      </c>
    </row>
    <row r="115" spans="1:1">
      <c r="A115" t="s">
        <v>75</v>
      </c>
    </row>
    <row r="116" spans="1:1">
      <c r="A116" t="s">
        <v>76</v>
      </c>
    </row>
    <row r="118" ht="18.75" spans="1:1">
      <c r="A118" s="2" t="s">
        <v>77</v>
      </c>
    </row>
    <row r="120" spans="1:1">
      <c r="A120" t="s">
        <v>78</v>
      </c>
    </row>
    <row r="121" spans="1:1">
      <c r="A121" t="s">
        <v>79</v>
      </c>
    </row>
    <row r="122" spans="1:1">
      <c r="A122" t="s">
        <v>80</v>
      </c>
    </row>
    <row r="124" ht="18.75" spans="1:1">
      <c r="A124" s="2" t="s">
        <v>81</v>
      </c>
    </row>
    <row r="125" spans="1:1">
      <c r="A125" t="s">
        <v>82</v>
      </c>
    </row>
    <row r="126" spans="1:1">
      <c r="A126" t="s">
        <v>83</v>
      </c>
    </row>
    <row r="127" spans="1:1">
      <c r="A127" t="s">
        <v>84</v>
      </c>
    </row>
    <row r="128" spans="1:1">
      <c r="A128" t="s">
        <v>85</v>
      </c>
    </row>
    <row r="129" spans="1:1">
      <c r="A129" t="s">
        <v>86</v>
      </c>
    </row>
    <row r="130" spans="1:1">
      <c r="A130" t="s">
        <v>87</v>
      </c>
    </row>
    <row r="131" spans="1:1">
      <c r="A131" t="s">
        <v>88</v>
      </c>
    </row>
    <row r="132" spans="1:1">
      <c r="A132" t="s">
        <v>89</v>
      </c>
    </row>
    <row r="134" spans="1:1">
      <c r="A134" t="s">
        <v>90</v>
      </c>
    </row>
    <row r="135" ht="18.75" spans="1:1">
      <c r="A135" s="2" t="s">
        <v>91</v>
      </c>
    </row>
    <row r="147" spans="1:1">
      <c r="A147" t="s">
        <v>92</v>
      </c>
    </row>
    <row r="164" ht="36" spans="1:1">
      <c r="A164" s="1" t="s">
        <v>93</v>
      </c>
    </row>
    <row r="165" ht="18.75" spans="1:38">
      <c r="A165" s="2" t="s">
        <v>1</v>
      </c>
      <c r="Q165" s="48"/>
      <c r="T165" s="48"/>
      <c r="W165" s="48"/>
      <c r="Z165" s="48"/>
      <c r="AC165" s="48"/>
      <c r="AF165" s="48"/>
      <c r="AI165" s="48"/>
      <c r="AL165" s="48"/>
    </row>
    <row r="166" ht="19.5" spans="1:38">
      <c r="A166" s="2" t="s">
        <v>94</v>
      </c>
      <c r="Q166" s="48"/>
      <c r="T166" s="48"/>
      <c r="W166" s="48"/>
      <c r="Z166" s="48"/>
      <c r="AC166" s="48"/>
      <c r="AF166" s="48"/>
      <c r="AI166" s="48"/>
      <c r="AL166" s="48"/>
    </row>
    <row r="167" spans="1:39">
      <c r="A167" s="3"/>
      <c r="B167" s="4"/>
      <c r="C167" s="4"/>
      <c r="D167" s="4" t="s">
        <v>95</v>
      </c>
      <c r="E167" s="5" t="s">
        <v>96</v>
      </c>
      <c r="H167" s="3" t="s">
        <v>97</v>
      </c>
      <c r="I167" s="4"/>
      <c r="J167" s="4"/>
      <c r="K167" s="4" t="s">
        <v>98</v>
      </c>
      <c r="L167" s="4"/>
      <c r="M167" s="4"/>
      <c r="N167" s="4" t="s">
        <v>63</v>
      </c>
      <c r="O167" s="4"/>
      <c r="P167" s="4"/>
      <c r="Q167" s="43" t="s">
        <v>99</v>
      </c>
      <c r="R167" s="4"/>
      <c r="S167" s="4"/>
      <c r="T167" s="43" t="s">
        <v>100</v>
      </c>
      <c r="U167" s="4"/>
      <c r="V167" s="4"/>
      <c r="W167" s="43" t="s">
        <v>101</v>
      </c>
      <c r="X167" s="4"/>
      <c r="Y167" s="4"/>
      <c r="Z167" s="43" t="s">
        <v>31</v>
      </c>
      <c r="AA167" s="4"/>
      <c r="AB167" s="4"/>
      <c r="AC167" s="43" t="s">
        <v>15</v>
      </c>
      <c r="AD167" s="4"/>
      <c r="AE167" s="4"/>
      <c r="AF167" s="43" t="s">
        <v>16</v>
      </c>
      <c r="AG167" s="4"/>
      <c r="AH167" s="4"/>
      <c r="AI167" s="43" t="s">
        <v>102</v>
      </c>
      <c r="AJ167" s="4"/>
      <c r="AK167" s="4"/>
      <c r="AL167" s="43" t="s">
        <v>103</v>
      </c>
      <c r="AM167" s="5"/>
    </row>
    <row r="168" spans="1:39">
      <c r="A168" s="6">
        <v>1</v>
      </c>
      <c r="B168" t="s">
        <v>97</v>
      </c>
      <c r="D168" s="38">
        <v>100000</v>
      </c>
      <c r="E168" s="7"/>
      <c r="H168" s="6" t="s">
        <v>95</v>
      </c>
      <c r="I168" t="s">
        <v>96</v>
      </c>
      <c r="K168" t="s">
        <v>95</v>
      </c>
      <c r="L168" t="s">
        <v>96</v>
      </c>
      <c r="N168" t="s">
        <v>95</v>
      </c>
      <c r="O168" t="s">
        <v>96</v>
      </c>
      <c r="Q168" t="s">
        <v>95</v>
      </c>
      <c r="R168" t="s">
        <v>96</v>
      </c>
      <c r="T168" t="s">
        <v>95</v>
      </c>
      <c r="U168" t="s">
        <v>96</v>
      </c>
      <c r="W168" t="s">
        <v>95</v>
      </c>
      <c r="X168" t="s">
        <v>96</v>
      </c>
      <c r="Z168" t="s">
        <v>95</v>
      </c>
      <c r="AA168" t="s">
        <v>96</v>
      </c>
      <c r="AC168" t="s">
        <v>95</v>
      </c>
      <c r="AD168" t="s">
        <v>96</v>
      </c>
      <c r="AF168" t="s">
        <v>95</v>
      </c>
      <c r="AG168" t="s">
        <v>96</v>
      </c>
      <c r="AI168" t="s">
        <v>95</v>
      </c>
      <c r="AJ168" t="s">
        <v>96</v>
      </c>
      <c r="AL168" t="s">
        <v>95</v>
      </c>
      <c r="AM168" s="7" t="s">
        <v>96</v>
      </c>
    </row>
    <row r="169" spans="1:39">
      <c r="A169" s="6"/>
      <c r="B169" t="s">
        <v>64</v>
      </c>
      <c r="D169" s="38">
        <v>24000</v>
      </c>
      <c r="E169" s="7"/>
      <c r="H169" s="6">
        <v>100000</v>
      </c>
      <c r="K169">
        <v>8000</v>
      </c>
      <c r="N169">
        <v>2400</v>
      </c>
      <c r="Q169">
        <v>6000</v>
      </c>
      <c r="T169" s="38">
        <v>7200</v>
      </c>
      <c r="W169" s="38">
        <v>24000</v>
      </c>
      <c r="AA169">
        <v>14400</v>
      </c>
      <c r="AD169" s="42">
        <v>124000</v>
      </c>
      <c r="AF169">
        <v>6200</v>
      </c>
      <c r="AJ169">
        <v>2000</v>
      </c>
      <c r="AL169">
        <v>700</v>
      </c>
      <c r="AM169" s="7"/>
    </row>
    <row r="170" spans="1:39">
      <c r="A170" s="6"/>
      <c r="C170" t="s">
        <v>68</v>
      </c>
      <c r="D170" s="38"/>
      <c r="E170" s="39">
        <f>SUM(D168:D169)</f>
        <v>124000</v>
      </c>
      <c r="H170" s="6"/>
      <c r="I170">
        <v>7200</v>
      </c>
      <c r="L170">
        <v>6400</v>
      </c>
      <c r="N170">
        <v>800</v>
      </c>
      <c r="W170">
        <v>12000</v>
      </c>
      <c r="Z170">
        <v>14400</v>
      </c>
      <c r="AJ170">
        <v>8000</v>
      </c>
      <c r="AM170" s="7"/>
    </row>
    <row r="171" spans="1:39">
      <c r="A171" s="6">
        <v>2</v>
      </c>
      <c r="B171" t="s">
        <v>104</v>
      </c>
      <c r="D171" s="38">
        <v>7200</v>
      </c>
      <c r="E171" s="7"/>
      <c r="H171" s="6">
        <v>2000</v>
      </c>
      <c r="K171">
        <v>2640</v>
      </c>
      <c r="AA171">
        <v>800</v>
      </c>
      <c r="AJ171">
        <v>2640</v>
      </c>
      <c r="AM171" s="7"/>
    </row>
    <row r="172" spans="1:39">
      <c r="A172" s="6"/>
      <c r="C172" t="s">
        <v>97</v>
      </c>
      <c r="D172" s="38"/>
      <c r="E172" s="7">
        <v>7200</v>
      </c>
      <c r="H172" s="6"/>
      <c r="I172">
        <v>14400</v>
      </c>
      <c r="AM172" s="7"/>
    </row>
    <row r="173" spans="1:39">
      <c r="A173" s="6">
        <v>3</v>
      </c>
      <c r="B173" t="s">
        <v>64</v>
      </c>
      <c r="D173">
        <v>12000</v>
      </c>
      <c r="E173" s="7"/>
      <c r="H173" s="6"/>
      <c r="I173">
        <v>6000</v>
      </c>
      <c r="AM173" s="7"/>
    </row>
    <row r="174" spans="1:39">
      <c r="A174" s="6"/>
      <c r="B174" t="s">
        <v>63</v>
      </c>
      <c r="D174">
        <v>2400</v>
      </c>
      <c r="E174" s="7"/>
      <c r="H174" s="6">
        <v>6400</v>
      </c>
      <c r="AM174" s="7"/>
    </row>
    <row r="175" spans="1:39">
      <c r="A175" s="6"/>
      <c r="C175" t="s">
        <v>105</v>
      </c>
      <c r="E175" s="7">
        <v>14400</v>
      </c>
      <c r="H175" s="6"/>
      <c r="I175">
        <v>6200</v>
      </c>
      <c r="AM175" s="7"/>
    </row>
    <row r="176" spans="1:39">
      <c r="A176" s="6">
        <v>6</v>
      </c>
      <c r="B176" t="s">
        <v>97</v>
      </c>
      <c r="D176">
        <v>2000</v>
      </c>
      <c r="E176" s="7"/>
      <c r="H176" s="6"/>
      <c r="I176">
        <v>700</v>
      </c>
      <c r="AM176" s="7"/>
    </row>
    <row r="177" spans="1:39">
      <c r="A177" s="6"/>
      <c r="C177" t="s">
        <v>106</v>
      </c>
      <c r="E177" s="7">
        <v>2000</v>
      </c>
      <c r="H177" s="47">
        <f>SUM(H169:H176)</f>
        <v>108400</v>
      </c>
      <c r="I177" s="42">
        <f t="shared" ref="I177:AM177" si="2">SUM(I169:I176)</f>
        <v>34500</v>
      </c>
      <c r="J177" s="42">
        <f t="shared" si="2"/>
        <v>0</v>
      </c>
      <c r="K177" s="42">
        <f t="shared" si="2"/>
        <v>10640</v>
      </c>
      <c r="L177" s="42">
        <f t="shared" si="2"/>
        <v>6400</v>
      </c>
      <c r="M177" s="42">
        <f t="shared" si="2"/>
        <v>0</v>
      </c>
      <c r="N177" s="42">
        <f t="shared" si="2"/>
        <v>3200</v>
      </c>
      <c r="O177" s="42">
        <f t="shared" si="2"/>
        <v>0</v>
      </c>
      <c r="P177" s="42">
        <f t="shared" si="2"/>
        <v>0</v>
      </c>
      <c r="Q177" s="42">
        <f t="shared" si="2"/>
        <v>6000</v>
      </c>
      <c r="R177" s="42">
        <f t="shared" si="2"/>
        <v>0</v>
      </c>
      <c r="S177" s="42">
        <f t="shared" si="2"/>
        <v>0</v>
      </c>
      <c r="T177" s="42">
        <f t="shared" si="2"/>
        <v>7200</v>
      </c>
      <c r="U177" s="42">
        <f t="shared" si="2"/>
        <v>0</v>
      </c>
      <c r="V177" s="42">
        <f t="shared" si="2"/>
        <v>0</v>
      </c>
      <c r="W177" s="42">
        <f t="shared" si="2"/>
        <v>36000</v>
      </c>
      <c r="X177" s="42">
        <f t="shared" si="2"/>
        <v>0</v>
      </c>
      <c r="Y177" s="42">
        <f t="shared" si="2"/>
        <v>0</v>
      </c>
      <c r="Z177" s="42">
        <f t="shared" si="2"/>
        <v>14400</v>
      </c>
      <c r="AA177" s="42">
        <f t="shared" si="2"/>
        <v>15200</v>
      </c>
      <c r="AB177" s="42">
        <f t="shared" si="2"/>
        <v>0</v>
      </c>
      <c r="AC177" s="42">
        <f t="shared" si="2"/>
        <v>0</v>
      </c>
      <c r="AD177" s="42">
        <f t="shared" si="2"/>
        <v>124000</v>
      </c>
      <c r="AE177" s="42">
        <f t="shared" si="2"/>
        <v>0</v>
      </c>
      <c r="AF177" s="42">
        <f t="shared" si="2"/>
        <v>6200</v>
      </c>
      <c r="AG177" s="42">
        <f t="shared" si="2"/>
        <v>0</v>
      </c>
      <c r="AH177" s="42">
        <f t="shared" si="2"/>
        <v>0</v>
      </c>
      <c r="AI177" s="42">
        <f t="shared" si="2"/>
        <v>0</v>
      </c>
      <c r="AJ177" s="42">
        <f t="shared" si="2"/>
        <v>12640</v>
      </c>
      <c r="AK177" s="42">
        <f t="shared" si="2"/>
        <v>0</v>
      </c>
      <c r="AL177" s="42">
        <f t="shared" si="2"/>
        <v>700</v>
      </c>
      <c r="AM177" s="39">
        <f t="shared" si="2"/>
        <v>0</v>
      </c>
    </row>
    <row r="178" ht="15.75" spans="1:39">
      <c r="A178" s="6">
        <v>9</v>
      </c>
      <c r="B178" t="s">
        <v>98</v>
      </c>
      <c r="D178">
        <v>8000</v>
      </c>
      <c r="E178" s="7"/>
      <c r="H178" s="8">
        <f>H177-I177</f>
        <v>73900</v>
      </c>
      <c r="I178" s="9"/>
      <c r="J178" s="9"/>
      <c r="K178" s="9">
        <f>K177-L177</f>
        <v>4240</v>
      </c>
      <c r="L178" s="9"/>
      <c r="M178" s="9"/>
      <c r="N178" s="9">
        <v>3200</v>
      </c>
      <c r="O178" s="9"/>
      <c r="P178" s="9"/>
      <c r="Q178" s="9">
        <v>6000</v>
      </c>
      <c r="R178" s="9"/>
      <c r="S178" s="9"/>
      <c r="T178" s="9">
        <v>7200</v>
      </c>
      <c r="U178" s="9"/>
      <c r="V178" s="9"/>
      <c r="W178" s="9">
        <v>36000</v>
      </c>
      <c r="X178" s="9"/>
      <c r="Y178" s="9"/>
      <c r="Z178" s="9"/>
      <c r="AA178" s="9">
        <f>AA177-Z177</f>
        <v>800</v>
      </c>
      <c r="AB178" s="9"/>
      <c r="AC178" s="9"/>
      <c r="AD178" s="9">
        <v>124000</v>
      </c>
      <c r="AE178" s="9"/>
      <c r="AF178" s="9">
        <v>6200</v>
      </c>
      <c r="AG178" s="9"/>
      <c r="AH178" s="9"/>
      <c r="AI178" s="9"/>
      <c r="AJ178" s="9">
        <v>12640</v>
      </c>
      <c r="AK178" s="9"/>
      <c r="AL178" s="9">
        <v>700</v>
      </c>
      <c r="AM178" s="10"/>
    </row>
    <row r="179" spans="1:5">
      <c r="A179" s="6"/>
      <c r="C179" t="s">
        <v>106</v>
      </c>
      <c r="E179" s="7">
        <v>8000</v>
      </c>
    </row>
    <row r="180" ht="15.75" spans="1:5">
      <c r="A180" s="6">
        <v>13</v>
      </c>
      <c r="B180" t="s">
        <v>97</v>
      </c>
      <c r="E180" s="7">
        <v>14400</v>
      </c>
    </row>
    <row r="181" spans="1:11">
      <c r="A181" s="6"/>
      <c r="C181" t="s">
        <v>105</v>
      </c>
      <c r="D181">
        <v>14400</v>
      </c>
      <c r="E181" s="7"/>
      <c r="H181" s="3"/>
      <c r="I181" s="4" t="s">
        <v>107</v>
      </c>
      <c r="J181" s="4"/>
      <c r="K181" s="5"/>
    </row>
    <row r="182" spans="1:11">
      <c r="A182" s="6">
        <v>19</v>
      </c>
      <c r="B182" t="s">
        <v>108</v>
      </c>
      <c r="D182">
        <v>6000</v>
      </c>
      <c r="E182" s="7"/>
      <c r="H182" s="6" t="s">
        <v>97</v>
      </c>
      <c r="J182">
        <v>73900</v>
      </c>
      <c r="K182" s="7"/>
    </row>
    <row r="183" spans="1:11">
      <c r="A183" s="6"/>
      <c r="C183" t="s">
        <v>97</v>
      </c>
      <c r="E183" s="7">
        <v>6000</v>
      </c>
      <c r="H183" s="6"/>
      <c r="K183" s="7"/>
    </row>
    <row r="184" spans="1:11">
      <c r="A184" s="6">
        <v>22</v>
      </c>
      <c r="B184" t="s">
        <v>97</v>
      </c>
      <c r="D184">
        <v>6400</v>
      </c>
      <c r="E184" s="7"/>
      <c r="H184" s="6"/>
      <c r="K184" s="7"/>
    </row>
    <row r="185" spans="1:11">
      <c r="A185" s="6"/>
      <c r="C185" t="s">
        <v>109</v>
      </c>
      <c r="E185" s="7">
        <v>6400</v>
      </c>
      <c r="H185" s="6" t="s">
        <v>98</v>
      </c>
      <c r="J185">
        <v>4240</v>
      </c>
      <c r="K185" s="7"/>
    </row>
    <row r="186" spans="1:11">
      <c r="A186" s="6">
        <v>25</v>
      </c>
      <c r="B186" t="s">
        <v>98</v>
      </c>
      <c r="D186">
        <v>2640</v>
      </c>
      <c r="E186" s="7"/>
      <c r="H186" s="6"/>
      <c r="K186" s="7"/>
    </row>
    <row r="187" spans="1:11">
      <c r="A187" s="6"/>
      <c r="C187" t="s">
        <v>106</v>
      </c>
      <c r="E187" s="7">
        <v>2640</v>
      </c>
      <c r="H187" s="6"/>
      <c r="K187" s="7"/>
    </row>
    <row r="188" spans="1:11">
      <c r="A188" s="6">
        <v>28</v>
      </c>
      <c r="B188" t="s">
        <v>69</v>
      </c>
      <c r="D188">
        <v>6200</v>
      </c>
      <c r="E188" s="7"/>
      <c r="H188" s="6" t="s">
        <v>63</v>
      </c>
      <c r="J188">
        <v>3200</v>
      </c>
      <c r="K188" s="7"/>
    </row>
    <row r="189" spans="1:11">
      <c r="A189" s="6"/>
      <c r="C189" t="s">
        <v>97</v>
      </c>
      <c r="E189" s="7">
        <v>6200</v>
      </c>
      <c r="H189" s="6"/>
      <c r="K189" s="7"/>
    </row>
    <row r="190" spans="1:11">
      <c r="A190" s="6">
        <v>29</v>
      </c>
      <c r="B190" t="s">
        <v>63</v>
      </c>
      <c r="D190">
        <v>800</v>
      </c>
      <c r="E190" s="7"/>
      <c r="H190" s="6"/>
      <c r="K190" s="7"/>
    </row>
    <row r="191" spans="1:11">
      <c r="A191" s="6"/>
      <c r="C191" t="s">
        <v>105</v>
      </c>
      <c r="E191" s="7">
        <v>800</v>
      </c>
      <c r="H191" s="6" t="s">
        <v>99</v>
      </c>
      <c r="J191">
        <v>6000</v>
      </c>
      <c r="K191" s="7"/>
    </row>
    <row r="192" spans="1:11">
      <c r="A192" s="6">
        <v>30</v>
      </c>
      <c r="B192" t="s">
        <v>97</v>
      </c>
      <c r="E192" s="7">
        <v>700</v>
      </c>
      <c r="H192" s="6"/>
      <c r="K192" s="7"/>
    </row>
    <row r="193" ht="15.75" spans="1:11">
      <c r="A193" s="8"/>
      <c r="B193" s="9"/>
      <c r="C193" s="49" t="s">
        <v>103</v>
      </c>
      <c r="D193" s="9">
        <v>700</v>
      </c>
      <c r="E193" s="10"/>
      <c r="H193" s="6"/>
      <c r="K193" s="7"/>
    </row>
    <row r="194" spans="8:11">
      <c r="H194" s="6" t="s">
        <v>100</v>
      </c>
      <c r="J194">
        <v>7200</v>
      </c>
      <c r="K194" s="7"/>
    </row>
    <row r="195" spans="8:11">
      <c r="H195" s="6"/>
      <c r="K195" s="7"/>
    </row>
    <row r="196" spans="8:11">
      <c r="H196" s="6"/>
      <c r="K196" s="7"/>
    </row>
    <row r="197" spans="8:11">
      <c r="H197" s="6" t="s">
        <v>101</v>
      </c>
      <c r="J197">
        <v>36000</v>
      </c>
      <c r="K197" s="7"/>
    </row>
    <row r="198" spans="8:11">
      <c r="H198" s="6"/>
      <c r="K198" s="7"/>
    </row>
    <row r="199" spans="8:11">
      <c r="H199" s="6"/>
      <c r="K199" s="7"/>
    </row>
    <row r="200" spans="8:11">
      <c r="H200" s="6" t="s">
        <v>31</v>
      </c>
      <c r="K200" s="7"/>
    </row>
    <row r="201" spans="8:11">
      <c r="H201" s="6"/>
      <c r="K201" s="7">
        <v>800</v>
      </c>
    </row>
    <row r="202" spans="8:11">
      <c r="H202" s="6"/>
      <c r="K202" s="7"/>
    </row>
    <row r="203" spans="8:11">
      <c r="H203" s="6" t="s">
        <v>15</v>
      </c>
      <c r="K203" s="7"/>
    </row>
    <row r="204" spans="8:11">
      <c r="H204" s="6"/>
      <c r="K204" s="7">
        <v>124000</v>
      </c>
    </row>
    <row r="205" spans="8:11">
      <c r="H205" s="6"/>
      <c r="K205" s="7"/>
    </row>
    <row r="206" spans="8:11">
      <c r="H206" s="6" t="s">
        <v>16</v>
      </c>
      <c r="J206">
        <v>6200</v>
      </c>
      <c r="K206" s="7"/>
    </row>
    <row r="207" spans="8:11">
      <c r="H207" s="6"/>
      <c r="K207" s="7"/>
    </row>
    <row r="208" spans="8:11">
      <c r="H208" s="6"/>
      <c r="K208" s="7"/>
    </row>
    <row r="209" spans="8:11">
      <c r="H209" s="6" t="s">
        <v>102</v>
      </c>
      <c r="K209" s="7"/>
    </row>
    <row r="210" spans="8:11">
      <c r="H210" s="6"/>
      <c r="K210" s="7">
        <v>12640</v>
      </c>
    </row>
    <row r="211" spans="8:11">
      <c r="H211" s="6"/>
      <c r="K211" s="7"/>
    </row>
    <row r="212" spans="8:11">
      <c r="H212" s="6" t="s">
        <v>103</v>
      </c>
      <c r="J212">
        <v>700</v>
      </c>
      <c r="K212" s="7"/>
    </row>
    <row r="213" spans="8:11">
      <c r="H213" s="6"/>
      <c r="K213" s="7"/>
    </row>
    <row r="214" ht="15.75" spans="8:11">
      <c r="H214" s="8"/>
      <c r="I214" s="9"/>
      <c r="J214" s="31">
        <f>SUM(J182:J212)</f>
        <v>137440</v>
      </c>
      <c r="K214" s="32">
        <f>SUM(K182:K212)</f>
        <v>137440</v>
      </c>
    </row>
    <row r="216" ht="18.75" spans="1:1">
      <c r="A216" s="2" t="s">
        <v>110</v>
      </c>
    </row>
    <row r="217" ht="15.75"/>
    <row r="218" spans="1:54">
      <c r="A218" s="3"/>
      <c r="B218" s="4"/>
      <c r="C218" s="4"/>
      <c r="D218" s="4" t="s">
        <v>95</v>
      </c>
      <c r="E218" s="5" t="s">
        <v>96</v>
      </c>
      <c r="H218" s="3" t="s">
        <v>97</v>
      </c>
      <c r="I218" s="4"/>
      <c r="J218" s="4"/>
      <c r="K218" s="4" t="s">
        <v>98</v>
      </c>
      <c r="L218" s="4"/>
      <c r="M218" s="4"/>
      <c r="N218" s="4" t="s">
        <v>111</v>
      </c>
      <c r="O218" s="4"/>
      <c r="P218" s="4"/>
      <c r="Q218" s="4" t="s">
        <v>64</v>
      </c>
      <c r="R218" s="4"/>
      <c r="S218" s="4"/>
      <c r="T218" s="4" t="s">
        <v>112</v>
      </c>
      <c r="U218" s="4"/>
      <c r="V218" s="4"/>
      <c r="W218" s="4" t="s">
        <v>113</v>
      </c>
      <c r="X218" s="4"/>
      <c r="Y218" s="4"/>
      <c r="Z218" s="4" t="s">
        <v>114</v>
      </c>
      <c r="AA218" s="4"/>
      <c r="AB218" s="4"/>
      <c r="AC218" s="4" t="s">
        <v>115</v>
      </c>
      <c r="AD218" s="4"/>
      <c r="AE218" s="4"/>
      <c r="AF218" s="4" t="s">
        <v>116</v>
      </c>
      <c r="AG218" s="4"/>
      <c r="AH218" s="4"/>
      <c r="AI218" s="4" t="s">
        <v>68</v>
      </c>
      <c r="AJ218" s="4"/>
      <c r="AK218" s="4"/>
      <c r="AL218" s="4" t="s">
        <v>69</v>
      </c>
      <c r="AM218" s="4"/>
      <c r="AN218" s="4"/>
      <c r="AO218" s="4" t="s">
        <v>117</v>
      </c>
      <c r="AP218" s="4"/>
      <c r="AQ218" s="4"/>
      <c r="AR218" s="4" t="s">
        <v>118</v>
      </c>
      <c r="AS218" s="4"/>
      <c r="AT218" s="4"/>
      <c r="AU218" s="4" t="s">
        <v>119</v>
      </c>
      <c r="AV218" s="4"/>
      <c r="AW218" s="4"/>
      <c r="AX218" s="4" t="s">
        <v>120</v>
      </c>
      <c r="AY218" s="4"/>
      <c r="AZ218" s="4"/>
      <c r="BA218" s="4" t="s">
        <v>121</v>
      </c>
      <c r="BB218" s="5"/>
    </row>
    <row r="219" spans="1:54">
      <c r="A219" s="6" t="s">
        <v>122</v>
      </c>
      <c r="B219" t="s">
        <v>97</v>
      </c>
      <c r="D219">
        <v>105000</v>
      </c>
      <c r="E219" s="7"/>
      <c r="H219" s="6" t="s">
        <v>95</v>
      </c>
      <c r="I219" s="38" t="s">
        <v>96</v>
      </c>
      <c r="J219" s="38"/>
      <c r="K219" s="38" t="s">
        <v>95</v>
      </c>
      <c r="L219" s="38" t="s">
        <v>96</v>
      </c>
      <c r="M219" s="38"/>
      <c r="N219" s="38" t="s">
        <v>95</v>
      </c>
      <c r="O219" s="38" t="s">
        <v>96</v>
      </c>
      <c r="P219" s="38"/>
      <c r="Q219" s="38" t="s">
        <v>95</v>
      </c>
      <c r="R219" s="38" t="s">
        <v>96</v>
      </c>
      <c r="S219" s="38"/>
      <c r="T219" s="38" t="s">
        <v>95</v>
      </c>
      <c r="U219" s="38" t="s">
        <v>96</v>
      </c>
      <c r="V219" s="38"/>
      <c r="W219" s="38" t="s">
        <v>95</v>
      </c>
      <c r="X219" s="38" t="s">
        <v>96</v>
      </c>
      <c r="Y219" s="38"/>
      <c r="Z219" s="38" t="s">
        <v>95</v>
      </c>
      <c r="AA219" s="38" t="s">
        <v>96</v>
      </c>
      <c r="AB219" s="38"/>
      <c r="AC219" s="38" t="s">
        <v>95</v>
      </c>
      <c r="AD219" s="38" t="s">
        <v>96</v>
      </c>
      <c r="AE219" s="38"/>
      <c r="AF219" s="38" t="s">
        <v>95</v>
      </c>
      <c r="AG219" s="38" t="s">
        <v>96</v>
      </c>
      <c r="AH219" s="38"/>
      <c r="AI219" s="38" t="s">
        <v>95</v>
      </c>
      <c r="AJ219" s="38" t="s">
        <v>96</v>
      </c>
      <c r="AK219" s="38"/>
      <c r="AL219" s="38" t="s">
        <v>95</v>
      </c>
      <c r="AM219" s="38" t="s">
        <v>96</v>
      </c>
      <c r="AN219" s="38"/>
      <c r="AO219" s="38" t="s">
        <v>95</v>
      </c>
      <c r="AP219" s="38" t="s">
        <v>96</v>
      </c>
      <c r="AQ219" s="38"/>
      <c r="AR219" s="38" t="s">
        <v>95</v>
      </c>
      <c r="AS219" s="38" t="s">
        <v>96</v>
      </c>
      <c r="AT219" s="38"/>
      <c r="AU219" s="38" t="s">
        <v>95</v>
      </c>
      <c r="AV219" s="38" t="s">
        <v>96</v>
      </c>
      <c r="AW219" s="38"/>
      <c r="AX219" s="38" t="s">
        <v>95</v>
      </c>
      <c r="AY219" s="38" t="s">
        <v>96</v>
      </c>
      <c r="AZ219" s="38"/>
      <c r="BA219" s="38" t="s">
        <v>95</v>
      </c>
      <c r="BB219" s="7" t="s">
        <v>96</v>
      </c>
    </row>
    <row r="220" spans="1:54">
      <c r="A220" s="6"/>
      <c r="B220" s="50" t="s">
        <v>64</v>
      </c>
      <c r="D220">
        <v>6000</v>
      </c>
      <c r="E220" s="7"/>
      <c r="H220" s="6">
        <v>105000</v>
      </c>
      <c r="I220" s="38"/>
      <c r="J220" s="38"/>
      <c r="K220" s="38">
        <v>18000</v>
      </c>
      <c r="L220" s="38"/>
      <c r="M220" s="38"/>
      <c r="N220" s="38">
        <v>6000</v>
      </c>
      <c r="O220" s="38"/>
      <c r="P220" s="38"/>
      <c r="Q220" s="38">
        <v>6000</v>
      </c>
      <c r="R220" s="38"/>
      <c r="S220" s="38"/>
      <c r="T220" s="38">
        <v>45000</v>
      </c>
      <c r="U220" s="38"/>
      <c r="V220" s="38"/>
      <c r="W220" s="38">
        <v>75000</v>
      </c>
      <c r="X220" s="38"/>
      <c r="Y220" s="38"/>
      <c r="Z220" s="38">
        <v>54000</v>
      </c>
      <c r="AA220" s="38"/>
      <c r="AB220" s="38"/>
      <c r="AC220" s="38">
        <v>12000</v>
      </c>
      <c r="AD220" s="38"/>
      <c r="AE220" s="38"/>
      <c r="AF220" s="38"/>
      <c r="AG220" s="38">
        <v>48600</v>
      </c>
      <c r="AH220" s="38"/>
      <c r="AI220" s="38"/>
      <c r="AJ220" s="38">
        <v>156000</v>
      </c>
      <c r="AK220" s="38"/>
      <c r="AL220" s="38">
        <v>9360</v>
      </c>
      <c r="AM220" s="38"/>
      <c r="AN220" s="38"/>
      <c r="AO220" s="38"/>
      <c r="AP220" s="38">
        <v>5700</v>
      </c>
      <c r="AQ220" s="38"/>
      <c r="AR220" s="38">
        <v>1500</v>
      </c>
      <c r="AS220" s="38"/>
      <c r="AT220" s="38"/>
      <c r="AU220" s="38">
        <v>1200</v>
      </c>
      <c r="AV220" s="38"/>
      <c r="AW220" s="38"/>
      <c r="AX220" s="38">
        <v>3000</v>
      </c>
      <c r="AY220" s="38"/>
      <c r="AZ220" s="38"/>
      <c r="BA220" s="38">
        <v>675</v>
      </c>
      <c r="BB220" s="7"/>
    </row>
    <row r="221" spans="1:54">
      <c r="A221" s="6"/>
      <c r="B221" t="s">
        <v>112</v>
      </c>
      <c r="D221">
        <v>45000</v>
      </c>
      <c r="E221" s="39"/>
      <c r="H221" s="6"/>
      <c r="I221" s="38">
        <v>5400</v>
      </c>
      <c r="J221" s="38"/>
      <c r="K221" s="38"/>
      <c r="L221" s="38">
        <v>7200</v>
      </c>
      <c r="M221" s="38"/>
      <c r="N221" s="38"/>
      <c r="O221" s="38"/>
      <c r="P221" s="38"/>
      <c r="Q221" s="38">
        <v>2250</v>
      </c>
      <c r="R221" s="38"/>
      <c r="S221" s="38"/>
      <c r="T221" s="38">
        <v>22500</v>
      </c>
      <c r="U221" s="38"/>
      <c r="V221" s="38"/>
      <c r="W221" s="38"/>
      <c r="X221" s="38"/>
      <c r="Y221" s="38"/>
      <c r="Z221" s="38"/>
      <c r="AA221" s="38"/>
      <c r="AB221" s="38"/>
      <c r="AC221" s="38"/>
      <c r="AD221" s="38">
        <v>2250</v>
      </c>
      <c r="AE221" s="38"/>
      <c r="AF221" s="38"/>
      <c r="AG221" s="38">
        <v>12000</v>
      </c>
      <c r="AH221" s="38"/>
      <c r="AI221" s="38"/>
      <c r="AJ221" s="38"/>
      <c r="AK221" s="38"/>
      <c r="AL221" s="38"/>
      <c r="AM221" s="38"/>
      <c r="AN221" s="38"/>
      <c r="AO221" s="38"/>
      <c r="AP221" s="38">
        <v>12000</v>
      </c>
      <c r="AQ221" s="38"/>
      <c r="AR221" s="38">
        <v>1500</v>
      </c>
      <c r="AS221" s="38"/>
      <c r="AT221" s="38"/>
      <c r="AU221" s="38"/>
      <c r="AV221" s="38"/>
      <c r="AW221" s="38"/>
      <c r="AX221" s="38"/>
      <c r="AY221" s="38"/>
      <c r="AZ221" s="38"/>
      <c r="BA221" s="38"/>
      <c r="BB221" s="7"/>
    </row>
    <row r="222" spans="1:54">
      <c r="A222" s="6"/>
      <c r="B222" t="s">
        <v>68</v>
      </c>
      <c r="E222" s="39">
        <f>SUM(D219:D221)</f>
        <v>156000</v>
      </c>
      <c r="H222" s="6"/>
      <c r="I222" s="38">
        <v>75000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>
        <v>1200</v>
      </c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>
        <v>18000</v>
      </c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7"/>
    </row>
    <row r="223" spans="1:54">
      <c r="A223" s="6" t="s">
        <v>123</v>
      </c>
      <c r="B223" t="s">
        <v>114</v>
      </c>
      <c r="D223">
        <v>54000</v>
      </c>
      <c r="E223" s="7"/>
      <c r="H223" s="6"/>
      <c r="I223" s="38">
        <v>6000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>
        <v>2250</v>
      </c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7"/>
    </row>
    <row r="224" spans="1:54">
      <c r="A224" s="6"/>
      <c r="B224" t="s">
        <v>97</v>
      </c>
      <c r="E224" s="7">
        <v>5400</v>
      </c>
      <c r="H224" s="6">
        <v>5700</v>
      </c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7"/>
    </row>
    <row r="225" spans="1:54">
      <c r="A225" s="6"/>
      <c r="B225" t="s">
        <v>124</v>
      </c>
      <c r="E225" s="7">
        <v>48600</v>
      </c>
      <c r="H225" s="6"/>
      <c r="I225" s="38">
        <v>10500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7"/>
    </row>
    <row r="226" spans="1:54">
      <c r="A226" s="6" t="s">
        <v>125</v>
      </c>
      <c r="B226" t="s">
        <v>113</v>
      </c>
      <c r="D226">
        <v>75000</v>
      </c>
      <c r="E226" s="7"/>
      <c r="H226" s="6">
        <v>7200</v>
      </c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7"/>
    </row>
    <row r="227" spans="1:54">
      <c r="A227" s="6"/>
      <c r="B227" t="s">
        <v>97</v>
      </c>
      <c r="E227" s="7">
        <v>75000</v>
      </c>
      <c r="H227" s="6"/>
      <c r="I227" s="38">
        <v>1500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7"/>
    </row>
    <row r="228" spans="1:54">
      <c r="A228" s="6" t="s">
        <v>126</v>
      </c>
      <c r="B228" t="s">
        <v>97</v>
      </c>
      <c r="E228" s="7">
        <v>6000</v>
      </c>
      <c r="H228" s="6"/>
      <c r="I228" s="38">
        <v>2250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7"/>
    </row>
    <row r="229" spans="1:54">
      <c r="A229" s="6"/>
      <c r="B229" t="s">
        <v>108</v>
      </c>
      <c r="D229">
        <v>6000</v>
      </c>
      <c r="E229" s="7"/>
      <c r="H229" s="6"/>
      <c r="I229" s="38">
        <v>675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7"/>
    </row>
    <row r="230" spans="1:54">
      <c r="A230" s="6" t="s">
        <v>127</v>
      </c>
      <c r="B230" t="s">
        <v>97</v>
      </c>
      <c r="D230">
        <v>5700</v>
      </c>
      <c r="E230" s="7"/>
      <c r="H230" s="6"/>
      <c r="I230" s="38">
        <v>9360</v>
      </c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7"/>
    </row>
    <row r="231" spans="1:54">
      <c r="A231" s="6"/>
      <c r="B231" t="s">
        <v>117</v>
      </c>
      <c r="E231" s="7">
        <v>5700</v>
      </c>
      <c r="H231" s="6"/>
      <c r="I231" s="38">
        <v>1500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7"/>
    </row>
    <row r="232" spans="1:54">
      <c r="A232" s="6" t="s">
        <v>128</v>
      </c>
      <c r="B232" t="s">
        <v>112</v>
      </c>
      <c r="D232">
        <v>22500</v>
      </c>
      <c r="E232" s="7"/>
      <c r="H232" s="6"/>
      <c r="I232" s="38">
        <v>3000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7"/>
    </row>
    <row r="233" spans="1:54">
      <c r="A233" s="6"/>
      <c r="B233" t="s">
        <v>28</v>
      </c>
      <c r="E233" s="7">
        <v>10500</v>
      </c>
      <c r="H233" s="47">
        <f>SUM(H220:H232)</f>
        <v>117900</v>
      </c>
      <c r="I233" s="51">
        <f t="shared" ref="I233:BB233" si="3">SUM(I220:I232)</f>
        <v>115185</v>
      </c>
      <c r="J233" s="51">
        <f t="shared" si="3"/>
        <v>0</v>
      </c>
      <c r="K233" s="51">
        <f t="shared" si="3"/>
        <v>18000</v>
      </c>
      <c r="L233" s="51">
        <f t="shared" si="3"/>
        <v>7200</v>
      </c>
      <c r="M233" s="51">
        <f t="shared" si="3"/>
        <v>0</v>
      </c>
      <c r="N233" s="51">
        <f t="shared" si="3"/>
        <v>6000</v>
      </c>
      <c r="O233" s="51">
        <f t="shared" si="3"/>
        <v>0</v>
      </c>
      <c r="P233" s="51">
        <f t="shared" si="3"/>
        <v>0</v>
      </c>
      <c r="Q233" s="51">
        <f t="shared" si="3"/>
        <v>8250</v>
      </c>
      <c r="R233" s="51">
        <f t="shared" si="3"/>
        <v>0</v>
      </c>
      <c r="S233" s="51">
        <f t="shared" si="3"/>
        <v>0</v>
      </c>
      <c r="T233" s="51">
        <f t="shared" si="3"/>
        <v>67500</v>
      </c>
      <c r="U233" s="51">
        <f t="shared" si="3"/>
        <v>0</v>
      </c>
      <c r="V233" s="51">
        <f t="shared" si="3"/>
        <v>0</v>
      </c>
      <c r="W233" s="51">
        <f t="shared" si="3"/>
        <v>75000</v>
      </c>
      <c r="X233" s="51">
        <f t="shared" si="3"/>
        <v>0</v>
      </c>
      <c r="Y233" s="51">
        <f t="shared" si="3"/>
        <v>0</v>
      </c>
      <c r="Z233" s="51">
        <f t="shared" si="3"/>
        <v>54000</v>
      </c>
      <c r="AA233" s="51">
        <f t="shared" si="3"/>
        <v>0</v>
      </c>
      <c r="AB233" s="51">
        <f t="shared" si="3"/>
        <v>0</v>
      </c>
      <c r="AC233" s="51">
        <f t="shared" si="3"/>
        <v>14250</v>
      </c>
      <c r="AD233" s="51">
        <f t="shared" si="3"/>
        <v>3450</v>
      </c>
      <c r="AE233" s="51">
        <f t="shared" si="3"/>
        <v>0</v>
      </c>
      <c r="AF233" s="51">
        <f t="shared" si="3"/>
        <v>0</v>
      </c>
      <c r="AG233" s="51">
        <f t="shared" si="3"/>
        <v>60600</v>
      </c>
      <c r="AH233" s="51">
        <f t="shared" si="3"/>
        <v>0</v>
      </c>
      <c r="AI233" s="51">
        <f t="shared" si="3"/>
        <v>0</v>
      </c>
      <c r="AJ233" s="51">
        <f t="shared" si="3"/>
        <v>156000</v>
      </c>
      <c r="AK233" s="51">
        <f t="shared" si="3"/>
        <v>0</v>
      </c>
      <c r="AL233" s="51">
        <f t="shared" si="3"/>
        <v>9360</v>
      </c>
      <c r="AM233" s="51">
        <f t="shared" si="3"/>
        <v>0</v>
      </c>
      <c r="AN233" s="51">
        <f t="shared" si="3"/>
        <v>0</v>
      </c>
      <c r="AO233" s="51">
        <f t="shared" si="3"/>
        <v>0</v>
      </c>
      <c r="AP233" s="51">
        <f t="shared" si="3"/>
        <v>35700</v>
      </c>
      <c r="AQ233" s="51">
        <f t="shared" si="3"/>
        <v>0</v>
      </c>
      <c r="AR233" s="51">
        <f t="shared" si="3"/>
        <v>3000</v>
      </c>
      <c r="AS233" s="51">
        <f t="shared" si="3"/>
        <v>0</v>
      </c>
      <c r="AT233" s="51">
        <f t="shared" si="3"/>
        <v>0</v>
      </c>
      <c r="AU233" s="51">
        <f t="shared" si="3"/>
        <v>1200</v>
      </c>
      <c r="AV233" s="51">
        <f t="shared" si="3"/>
        <v>0</v>
      </c>
      <c r="AW233" s="51">
        <f t="shared" si="3"/>
        <v>0</v>
      </c>
      <c r="AX233" s="51">
        <f t="shared" si="3"/>
        <v>3000</v>
      </c>
      <c r="AY233" s="51">
        <f t="shared" si="3"/>
        <v>0</v>
      </c>
      <c r="AZ233" s="51">
        <f t="shared" si="3"/>
        <v>0</v>
      </c>
      <c r="BA233" s="51">
        <f t="shared" si="3"/>
        <v>675</v>
      </c>
      <c r="BB233" s="39">
        <f t="shared" si="3"/>
        <v>0</v>
      </c>
    </row>
    <row r="234" ht="15.75" spans="1:54">
      <c r="A234" s="6"/>
      <c r="B234" t="s">
        <v>124</v>
      </c>
      <c r="E234" s="7">
        <v>12000</v>
      </c>
      <c r="H234" s="8">
        <f>H233-I233</f>
        <v>2715</v>
      </c>
      <c r="I234" s="9"/>
      <c r="J234" s="9"/>
      <c r="K234" s="9">
        <f>K233-L233</f>
        <v>10800</v>
      </c>
      <c r="L234" s="9"/>
      <c r="M234" s="9"/>
      <c r="N234" s="9">
        <v>6000</v>
      </c>
      <c r="O234" s="9"/>
      <c r="P234" s="9"/>
      <c r="Q234" s="9">
        <v>8250</v>
      </c>
      <c r="R234" s="9"/>
      <c r="S234" s="9"/>
      <c r="T234" s="31">
        <v>67500</v>
      </c>
      <c r="U234" s="9"/>
      <c r="V234" s="9"/>
      <c r="W234" s="31">
        <f>SUM(W221:W233)</f>
        <v>75000</v>
      </c>
      <c r="X234" s="9"/>
      <c r="Y234" s="9"/>
      <c r="Z234" s="31">
        <f>SUM(Z221:Z233)</f>
        <v>54000</v>
      </c>
      <c r="AA234" s="9"/>
      <c r="AB234" s="9"/>
      <c r="AC234" s="9">
        <f>AC233-AD233</f>
        <v>10800</v>
      </c>
      <c r="AD234" s="9"/>
      <c r="AE234" s="9"/>
      <c r="AF234" s="9"/>
      <c r="AG234" s="9">
        <v>60600</v>
      </c>
      <c r="AH234" s="9"/>
      <c r="AI234" s="9"/>
      <c r="AJ234" s="31">
        <f>SUM(AJ221:AJ233)</f>
        <v>156000</v>
      </c>
      <c r="AK234" s="9"/>
      <c r="AL234" s="31">
        <f>SUM(AL221:AL233)</f>
        <v>9360</v>
      </c>
      <c r="AM234" s="9"/>
      <c r="AN234" s="9"/>
      <c r="AO234" s="9"/>
      <c r="AP234" s="9">
        <v>35700</v>
      </c>
      <c r="AQ234" s="9"/>
      <c r="AR234" s="9">
        <v>3000</v>
      </c>
      <c r="AS234" s="9"/>
      <c r="AT234" s="9"/>
      <c r="AU234" s="9">
        <v>1200</v>
      </c>
      <c r="AV234" s="9"/>
      <c r="AW234" s="9"/>
      <c r="AX234" s="9">
        <v>3000</v>
      </c>
      <c r="AY234" s="9"/>
      <c r="AZ234" s="9"/>
      <c r="BA234" s="9">
        <v>675</v>
      </c>
      <c r="BB234" s="10"/>
    </row>
    <row r="235" spans="1:54">
      <c r="A235" s="6" t="s">
        <v>129</v>
      </c>
      <c r="B235" t="s">
        <v>117</v>
      </c>
      <c r="E235" s="7">
        <v>12000</v>
      </c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</row>
    <row r="236" ht="15.75" spans="1:54">
      <c r="A236" s="6"/>
      <c r="B236" t="s">
        <v>98</v>
      </c>
      <c r="D236">
        <v>12000</v>
      </c>
      <c r="E236" s="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</row>
    <row r="237" spans="1:54">
      <c r="A237" s="6" t="s">
        <v>130</v>
      </c>
      <c r="B237" t="s">
        <v>64</v>
      </c>
      <c r="D237">
        <v>2250</v>
      </c>
      <c r="E237" s="7"/>
      <c r="H237" s="17" t="s">
        <v>107</v>
      </c>
      <c r="I237" s="18"/>
      <c r="J237" s="18"/>
      <c r="K237" s="19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</row>
    <row r="238" spans="1:54">
      <c r="A238" s="6"/>
      <c r="B238" t="s">
        <v>131</v>
      </c>
      <c r="E238" s="7">
        <v>2250</v>
      </c>
      <c r="H238" s="6" t="s">
        <v>97</v>
      </c>
      <c r="I238" s="38"/>
      <c r="J238" s="38">
        <v>2715</v>
      </c>
      <c r="K238" s="7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</row>
    <row r="239" spans="1:54">
      <c r="A239" s="6" t="s">
        <v>132</v>
      </c>
      <c r="B239" t="s">
        <v>117</v>
      </c>
      <c r="E239" s="7">
        <v>18000</v>
      </c>
      <c r="H239" s="6"/>
      <c r="I239" s="38"/>
      <c r="J239" s="38"/>
      <c r="K239" s="7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</row>
    <row r="240" spans="1:54">
      <c r="A240" s="6"/>
      <c r="B240" t="s">
        <v>98</v>
      </c>
      <c r="D240">
        <v>18000</v>
      </c>
      <c r="E240" s="7"/>
      <c r="H240" s="6"/>
      <c r="I240" s="38"/>
      <c r="J240" s="38"/>
      <c r="K240" s="7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</row>
    <row r="241" spans="1:11">
      <c r="A241" s="6" t="s">
        <v>133</v>
      </c>
      <c r="B241" t="s">
        <v>119</v>
      </c>
      <c r="D241">
        <v>1200</v>
      </c>
      <c r="E241" s="7"/>
      <c r="H241" s="6" t="s">
        <v>98</v>
      </c>
      <c r="J241">
        <v>10800</v>
      </c>
      <c r="K241" s="7"/>
    </row>
    <row r="242" spans="1:11">
      <c r="A242" s="6"/>
      <c r="B242" t="s">
        <v>131</v>
      </c>
      <c r="E242" s="7">
        <v>1200</v>
      </c>
      <c r="H242" s="6"/>
      <c r="K242" s="7"/>
    </row>
    <row r="243" spans="1:11">
      <c r="A243" s="6" t="s">
        <v>134</v>
      </c>
      <c r="B243" t="s">
        <v>97</v>
      </c>
      <c r="D243">
        <v>7200</v>
      </c>
      <c r="E243" s="7"/>
      <c r="H243" s="6"/>
      <c r="K243" s="7"/>
    </row>
    <row r="244" spans="1:11">
      <c r="A244" s="6"/>
      <c r="B244" t="s">
        <v>98</v>
      </c>
      <c r="E244" s="7">
        <v>7200</v>
      </c>
      <c r="H244" s="6" t="s">
        <v>111</v>
      </c>
      <c r="J244">
        <v>6000</v>
      </c>
      <c r="K244" s="7"/>
    </row>
    <row r="245" spans="1:11">
      <c r="A245" s="6" t="s">
        <v>135</v>
      </c>
      <c r="B245" t="s">
        <v>97</v>
      </c>
      <c r="E245" s="7">
        <v>1500</v>
      </c>
      <c r="H245" s="6"/>
      <c r="K245" s="7"/>
    </row>
    <row r="246" spans="1:11">
      <c r="A246" s="6"/>
      <c r="B246" t="s">
        <v>118</v>
      </c>
      <c r="D246">
        <v>1500</v>
      </c>
      <c r="E246" s="7"/>
      <c r="H246" s="6"/>
      <c r="K246" s="7"/>
    </row>
    <row r="247" spans="1:11">
      <c r="A247" s="6" t="s">
        <v>136</v>
      </c>
      <c r="B247" t="s">
        <v>97</v>
      </c>
      <c r="E247" s="7">
        <v>2250</v>
      </c>
      <c r="H247" s="6" t="s">
        <v>64</v>
      </c>
      <c r="J247">
        <v>8250</v>
      </c>
      <c r="K247" s="7"/>
    </row>
    <row r="248" spans="1:11">
      <c r="A248" s="6"/>
      <c r="B248" t="s">
        <v>131</v>
      </c>
      <c r="D248">
        <v>2250</v>
      </c>
      <c r="E248" s="7"/>
      <c r="H248" s="6"/>
      <c r="K248" s="7"/>
    </row>
    <row r="249" spans="1:11">
      <c r="A249" s="6" t="s">
        <v>137</v>
      </c>
      <c r="B249" t="s">
        <v>97</v>
      </c>
      <c r="E249" s="7">
        <v>675</v>
      </c>
      <c r="H249" s="6"/>
      <c r="K249" s="7"/>
    </row>
    <row r="250" spans="1:11">
      <c r="A250" s="6"/>
      <c r="B250" t="s">
        <v>121</v>
      </c>
      <c r="D250">
        <v>675</v>
      </c>
      <c r="E250" s="7"/>
      <c r="H250" s="6" t="s">
        <v>112</v>
      </c>
      <c r="J250">
        <v>67500</v>
      </c>
      <c r="K250" s="7"/>
    </row>
    <row r="251" spans="1:11">
      <c r="A251" s="6" t="s">
        <v>138</v>
      </c>
      <c r="B251" t="s">
        <v>97</v>
      </c>
      <c r="E251" s="7">
        <v>9360</v>
      </c>
      <c r="H251" s="6"/>
      <c r="K251" s="7"/>
    </row>
    <row r="252" spans="1:11">
      <c r="A252" s="6"/>
      <c r="B252" t="s">
        <v>69</v>
      </c>
      <c r="D252">
        <v>9360</v>
      </c>
      <c r="E252" s="7"/>
      <c r="H252" s="6"/>
      <c r="K252" s="7"/>
    </row>
    <row r="253" spans="1:11">
      <c r="A253" s="6" t="s">
        <v>139</v>
      </c>
      <c r="B253" t="s">
        <v>97</v>
      </c>
      <c r="E253" s="7">
        <v>1500</v>
      </c>
      <c r="H253" s="6" t="s">
        <v>113</v>
      </c>
      <c r="J253">
        <v>75000</v>
      </c>
      <c r="K253" s="7"/>
    </row>
    <row r="254" spans="1:11">
      <c r="A254" s="6"/>
      <c r="B254" t="s">
        <v>118</v>
      </c>
      <c r="D254">
        <v>1500</v>
      </c>
      <c r="E254" s="7"/>
      <c r="H254" s="6"/>
      <c r="K254" s="7"/>
    </row>
    <row r="255" spans="1:11">
      <c r="A255" s="6" t="s">
        <v>140</v>
      </c>
      <c r="B255" t="s">
        <v>97</v>
      </c>
      <c r="E255" s="7">
        <v>3000</v>
      </c>
      <c r="H255" s="6"/>
      <c r="K255" s="7"/>
    </row>
    <row r="256" ht="15.75" spans="1:11">
      <c r="A256" s="8"/>
      <c r="B256" s="9" t="s">
        <v>120</v>
      </c>
      <c r="C256" s="9"/>
      <c r="D256" s="9">
        <v>3000</v>
      </c>
      <c r="E256" s="10"/>
      <c r="H256" s="6" t="s">
        <v>114</v>
      </c>
      <c r="J256">
        <v>54000</v>
      </c>
      <c r="K256" s="7"/>
    </row>
    <row r="257" spans="8:11">
      <c r="H257" s="6"/>
      <c r="K257" s="7"/>
    </row>
    <row r="258" spans="8:11">
      <c r="H258" s="6"/>
      <c r="K258" s="7"/>
    </row>
    <row r="259" spans="8:11">
      <c r="H259" s="6" t="s">
        <v>115</v>
      </c>
      <c r="J259">
        <v>10800</v>
      </c>
      <c r="K259" s="7"/>
    </row>
    <row r="260" spans="8:11">
      <c r="H260" s="6"/>
      <c r="K260" s="7"/>
    </row>
    <row r="261" spans="8:11">
      <c r="H261" s="6"/>
      <c r="K261" s="7"/>
    </row>
    <row r="262" spans="8:11">
      <c r="H262" s="6" t="s">
        <v>116</v>
      </c>
      <c r="K262" s="7"/>
    </row>
    <row r="263" spans="8:11">
      <c r="H263" s="6"/>
      <c r="K263" s="7">
        <v>60600</v>
      </c>
    </row>
    <row r="264" spans="8:11">
      <c r="H264" s="6"/>
      <c r="K264" s="7"/>
    </row>
    <row r="265" spans="8:11">
      <c r="H265" s="6" t="s">
        <v>68</v>
      </c>
      <c r="K265" s="7"/>
    </row>
    <row r="266" spans="8:11">
      <c r="H266" s="6"/>
      <c r="K266" s="7">
        <v>156000</v>
      </c>
    </row>
    <row r="267" spans="8:11">
      <c r="H267" s="6"/>
      <c r="K267" s="7"/>
    </row>
    <row r="268" spans="8:11">
      <c r="H268" s="6" t="s">
        <v>69</v>
      </c>
      <c r="J268">
        <v>9360</v>
      </c>
      <c r="K268" s="7"/>
    </row>
    <row r="269" spans="8:11">
      <c r="H269" s="6"/>
      <c r="K269" s="7"/>
    </row>
    <row r="270" spans="8:11">
      <c r="H270" s="6"/>
      <c r="K270" s="7"/>
    </row>
    <row r="271" spans="8:11">
      <c r="H271" s="6" t="s">
        <v>117</v>
      </c>
      <c r="K271" s="7"/>
    </row>
    <row r="272" spans="8:11">
      <c r="H272" s="6"/>
      <c r="K272" s="7">
        <v>35700</v>
      </c>
    </row>
    <row r="273" spans="8:11">
      <c r="H273" s="6"/>
      <c r="K273" s="7"/>
    </row>
    <row r="274" spans="8:11">
      <c r="H274" s="6" t="s">
        <v>118</v>
      </c>
      <c r="J274">
        <v>3000</v>
      </c>
      <c r="K274" s="7"/>
    </row>
    <row r="275" spans="8:11">
      <c r="H275" s="6"/>
      <c r="K275" s="7"/>
    </row>
    <row r="276" spans="8:11">
      <c r="H276" s="6"/>
      <c r="K276" s="7"/>
    </row>
    <row r="277" spans="8:11">
      <c r="H277" s="6" t="s">
        <v>119</v>
      </c>
      <c r="J277">
        <v>1200</v>
      </c>
      <c r="K277" s="7"/>
    </row>
    <row r="278" spans="8:11">
      <c r="H278" s="6"/>
      <c r="K278" s="7"/>
    </row>
    <row r="279" spans="8:11">
      <c r="H279" s="6"/>
      <c r="K279" s="7"/>
    </row>
    <row r="280" spans="8:11">
      <c r="H280" s="6" t="s">
        <v>120</v>
      </c>
      <c r="J280">
        <v>3000</v>
      </c>
      <c r="K280" s="7"/>
    </row>
    <row r="281" spans="8:11">
      <c r="H281" s="6"/>
      <c r="K281" s="7"/>
    </row>
    <row r="282" spans="8:11">
      <c r="H282" s="6"/>
      <c r="K282" s="7"/>
    </row>
    <row r="283" spans="8:11">
      <c r="H283" s="6" t="s">
        <v>121</v>
      </c>
      <c r="J283">
        <v>675</v>
      </c>
      <c r="K283" s="7"/>
    </row>
    <row r="284" spans="8:11">
      <c r="H284" s="6"/>
      <c r="K284" s="7"/>
    </row>
    <row r="285" ht="15.75" spans="8:11">
      <c r="H285" s="8" t="s">
        <v>48</v>
      </c>
      <c r="I285" s="9"/>
      <c r="J285" s="31">
        <f>SUM(J238:J284)</f>
        <v>252300</v>
      </c>
      <c r="K285" s="32">
        <f>SUM(K238:K284)</f>
        <v>252300</v>
      </c>
    </row>
    <row r="288" ht="18.75" spans="1:1">
      <c r="A288" s="2" t="s">
        <v>141</v>
      </c>
    </row>
    <row r="289" ht="15.75" spans="10:10">
      <c r="J289" t="s">
        <v>142</v>
      </c>
    </row>
    <row r="290" spans="1:14">
      <c r="A290" s="17" t="s">
        <v>143</v>
      </c>
      <c r="B290" s="18"/>
      <c r="C290" s="18"/>
      <c r="D290" s="19"/>
      <c r="F290" s="17" t="s">
        <v>144</v>
      </c>
      <c r="G290" s="18"/>
      <c r="H290" s="18"/>
      <c r="I290" s="19"/>
      <c r="K290" s="3" t="s">
        <v>145</v>
      </c>
      <c r="L290" s="53"/>
      <c r="M290" s="53"/>
      <c r="N290" s="54">
        <v>327900</v>
      </c>
    </row>
    <row r="291" spans="1:14">
      <c r="A291" s="6" t="s">
        <v>3</v>
      </c>
      <c r="D291" s="7"/>
      <c r="F291" s="6" t="s">
        <v>3</v>
      </c>
      <c r="I291" s="7"/>
      <c r="K291" s="6" t="s">
        <v>146</v>
      </c>
      <c r="N291" s="56">
        <v>36000</v>
      </c>
    </row>
    <row r="292" spans="1:14">
      <c r="A292" s="6"/>
      <c r="B292" t="s">
        <v>97</v>
      </c>
      <c r="D292" s="7">
        <v>52500</v>
      </c>
      <c r="F292" s="6"/>
      <c r="G292" t="s">
        <v>97</v>
      </c>
      <c r="I292" s="7">
        <v>18750</v>
      </c>
      <c r="K292" s="55"/>
      <c r="N292" s="56" t="s">
        <v>147</v>
      </c>
    </row>
    <row r="293" spans="1:14">
      <c r="A293" s="6"/>
      <c r="B293" t="s">
        <v>98</v>
      </c>
      <c r="D293" s="7">
        <v>28500</v>
      </c>
      <c r="F293" s="6"/>
      <c r="G293" t="s">
        <v>98</v>
      </c>
      <c r="I293" s="7">
        <v>22350</v>
      </c>
      <c r="K293" s="6" t="s">
        <v>148</v>
      </c>
      <c r="N293" s="56">
        <v>270000</v>
      </c>
    </row>
    <row r="294" spans="1:14">
      <c r="A294" s="6"/>
      <c r="B294" t="s">
        <v>63</v>
      </c>
      <c r="D294" s="7">
        <v>4500</v>
      </c>
      <c r="F294" s="6"/>
      <c r="G294" t="s">
        <v>63</v>
      </c>
      <c r="I294" s="7">
        <v>3300</v>
      </c>
      <c r="K294" s="55"/>
      <c r="L294" t="s">
        <v>68</v>
      </c>
      <c r="M294"/>
      <c r="N294" s="56">
        <v>35000</v>
      </c>
    </row>
    <row r="295" spans="1:14">
      <c r="A295" s="6"/>
      <c r="B295" t="s">
        <v>64</v>
      </c>
      <c r="D295" s="7">
        <v>138000</v>
      </c>
      <c r="F295" s="6"/>
      <c r="G295" t="s">
        <v>64</v>
      </c>
      <c r="I295" s="7">
        <v>147000</v>
      </c>
      <c r="K295" s="55"/>
      <c r="N295" s="56"/>
    </row>
    <row r="296" ht="15.75" spans="1:14">
      <c r="A296" s="6"/>
      <c r="B296" t="s">
        <v>149</v>
      </c>
      <c r="D296" s="7">
        <v>54000</v>
      </c>
      <c r="F296" s="6"/>
      <c r="G296" t="s">
        <v>149</v>
      </c>
      <c r="I296" s="7">
        <v>54000</v>
      </c>
      <c r="K296" s="58" t="s">
        <v>150</v>
      </c>
      <c r="L296" s="59"/>
      <c r="M296" s="59"/>
      <c r="N296" s="60">
        <f>N290+N291-N293-N294</f>
        <v>58900</v>
      </c>
    </row>
    <row r="297" spans="1:9">
      <c r="A297" s="6"/>
      <c r="D297" s="7"/>
      <c r="F297" s="6"/>
      <c r="G297" t="s">
        <v>113</v>
      </c>
      <c r="I297" s="7">
        <v>180000</v>
      </c>
    </row>
    <row r="298" spans="1:9">
      <c r="A298" s="6"/>
      <c r="D298" s="7"/>
      <c r="F298" s="6"/>
      <c r="G298" t="s">
        <v>114</v>
      </c>
      <c r="I298" s="7">
        <v>45000</v>
      </c>
    </row>
    <row r="299" spans="1:9">
      <c r="A299" s="6" t="s">
        <v>151</v>
      </c>
      <c r="D299" s="39">
        <f>SUM(D292:D296)</f>
        <v>277500</v>
      </c>
      <c r="F299" s="6" t="s">
        <v>151</v>
      </c>
      <c r="I299" s="39">
        <f>SUM(I292:I298)</f>
        <v>470400</v>
      </c>
    </row>
    <row r="300" spans="1:11">
      <c r="A300" s="33" t="s">
        <v>51</v>
      </c>
      <c r="D300" s="7"/>
      <c r="F300" s="33" t="s">
        <v>51</v>
      </c>
      <c r="I300" s="7"/>
      <c r="K300" t="s">
        <v>152</v>
      </c>
    </row>
    <row r="301" spans="1:12">
      <c r="A301" s="6"/>
      <c r="B301" t="s">
        <v>131</v>
      </c>
      <c r="D301" s="7">
        <v>7500</v>
      </c>
      <c r="F301" s="6"/>
      <c r="G301" t="s">
        <v>131</v>
      </c>
      <c r="I301" s="7">
        <v>37500</v>
      </c>
      <c r="L301" s="42"/>
    </row>
    <row r="302" spans="1:9">
      <c r="A302" s="6"/>
      <c r="D302" s="7"/>
      <c r="F302" s="6"/>
      <c r="G302" t="s">
        <v>124</v>
      </c>
      <c r="I302" s="7">
        <v>105000</v>
      </c>
    </row>
    <row r="303" spans="1:9">
      <c r="A303" s="6" t="s">
        <v>17</v>
      </c>
      <c r="D303" s="7">
        <f>D299-D301</f>
        <v>270000</v>
      </c>
      <c r="F303" s="6" t="s">
        <v>17</v>
      </c>
      <c r="I303" s="7">
        <f>I304-I301-I302</f>
        <v>327900</v>
      </c>
    </row>
    <row r="304" ht="15.75" spans="1:9">
      <c r="A304" s="8" t="s">
        <v>71</v>
      </c>
      <c r="B304" s="9"/>
      <c r="C304" s="9"/>
      <c r="D304" s="10">
        <v>277500</v>
      </c>
      <c r="F304" s="8" t="s">
        <v>71</v>
      </c>
      <c r="G304" s="9"/>
      <c r="H304" s="9"/>
      <c r="I304" s="32">
        <v>470400</v>
      </c>
    </row>
    <row r="306" ht="19.5" spans="1:1">
      <c r="A306" s="2" t="s">
        <v>153</v>
      </c>
    </row>
    <row r="307" spans="1:39">
      <c r="A307" s="52"/>
      <c r="B307" s="53"/>
      <c r="C307" s="53"/>
      <c r="D307" s="53" t="s">
        <v>95</v>
      </c>
      <c r="E307" s="54" t="s">
        <v>96</v>
      </c>
      <c r="H307" s="52" t="s">
        <v>97</v>
      </c>
      <c r="I307" s="53"/>
      <c r="J307" s="53"/>
      <c r="K307" s="53" t="s">
        <v>98</v>
      </c>
      <c r="L307" s="53"/>
      <c r="M307" s="53"/>
      <c r="N307" s="53" t="s">
        <v>63</v>
      </c>
      <c r="O307" s="53"/>
      <c r="P307" s="53"/>
      <c r="Q307" s="53" t="s">
        <v>99</v>
      </c>
      <c r="R307" s="53"/>
      <c r="S307" s="53"/>
      <c r="T307" s="53" t="s">
        <v>100</v>
      </c>
      <c r="U307" s="53"/>
      <c r="V307" s="53"/>
      <c r="W307" s="53" t="s">
        <v>101</v>
      </c>
      <c r="X307" s="53"/>
      <c r="Y307" s="53"/>
      <c r="Z307" s="53" t="s">
        <v>31</v>
      </c>
      <c r="AA307" s="53"/>
      <c r="AB307" s="53"/>
      <c r="AC307" s="53" t="s">
        <v>15</v>
      </c>
      <c r="AD307" s="53"/>
      <c r="AE307" s="53"/>
      <c r="AF307" s="53" t="s">
        <v>16</v>
      </c>
      <c r="AG307" s="53"/>
      <c r="AH307" s="53"/>
      <c r="AI307" s="53" t="s">
        <v>102</v>
      </c>
      <c r="AJ307" s="53"/>
      <c r="AK307" s="53"/>
      <c r="AL307" s="53" t="s">
        <v>103</v>
      </c>
      <c r="AM307" s="54"/>
    </row>
    <row r="308" spans="1:39">
      <c r="A308" s="55">
        <v>1</v>
      </c>
      <c r="B308" t="s">
        <v>68</v>
      </c>
      <c r="E308" s="56">
        <v>172000</v>
      </c>
      <c r="H308" s="55" t="s">
        <v>95</v>
      </c>
      <c r="I308" t="s">
        <v>96</v>
      </c>
      <c r="K308" t="s">
        <v>95</v>
      </c>
      <c r="L308" t="s">
        <v>96</v>
      </c>
      <c r="N308" t="s">
        <v>95</v>
      </c>
      <c r="O308" t="s">
        <v>96</v>
      </c>
      <c r="Q308" t="s">
        <v>95</v>
      </c>
      <c r="R308" t="s">
        <v>96</v>
      </c>
      <c r="T308" t="s">
        <v>95</v>
      </c>
      <c r="U308" t="s">
        <v>96</v>
      </c>
      <c r="W308" t="s">
        <v>95</v>
      </c>
      <c r="X308" t="s">
        <v>96</v>
      </c>
      <c r="Z308" t="s">
        <v>95</v>
      </c>
      <c r="AA308" t="s">
        <v>96</v>
      </c>
      <c r="AC308" t="s">
        <v>95</v>
      </c>
      <c r="AD308" t="s">
        <v>96</v>
      </c>
      <c r="AF308" t="s">
        <v>95</v>
      </c>
      <c r="AG308" t="s">
        <v>96</v>
      </c>
      <c r="AI308" t="s">
        <v>95</v>
      </c>
      <c r="AJ308" t="s">
        <v>96</v>
      </c>
      <c r="AL308" t="s">
        <v>95</v>
      </c>
      <c r="AM308" s="56" t="s">
        <v>96</v>
      </c>
    </row>
    <row r="309" spans="1:39">
      <c r="A309" s="55"/>
      <c r="B309" t="s">
        <v>28</v>
      </c>
      <c r="D309">
        <v>150000</v>
      </c>
      <c r="E309" s="56"/>
      <c r="H309" s="55">
        <v>150000</v>
      </c>
      <c r="K309">
        <v>7500</v>
      </c>
      <c r="N309">
        <v>1200</v>
      </c>
      <c r="O309"/>
      <c r="Q309">
        <v>5000</v>
      </c>
      <c r="T309">
        <v>6000</v>
      </c>
      <c r="W309">
        <v>22000</v>
      </c>
      <c r="AA309">
        <v>4200</v>
      </c>
      <c r="AD309">
        <v>172000</v>
      </c>
      <c r="AF309">
        <v>5100</v>
      </c>
      <c r="AJ309">
        <v>4000</v>
      </c>
      <c r="AL309">
        <v>200</v>
      </c>
      <c r="AM309" s="56"/>
    </row>
    <row r="310" spans="1:39">
      <c r="A310" s="55"/>
      <c r="B310" t="s">
        <v>64</v>
      </c>
      <c r="D310">
        <v>22000</v>
      </c>
      <c r="E310" s="56"/>
      <c r="H310" s="55"/>
      <c r="I310">
        <v>6000</v>
      </c>
      <c r="L310">
        <v>3500</v>
      </c>
      <c r="N310">
        <v>600</v>
      </c>
      <c r="W310">
        <v>3000</v>
      </c>
      <c r="Z310">
        <v>4200</v>
      </c>
      <c r="AJ310">
        <v>7500</v>
      </c>
      <c r="AM310" s="56"/>
    </row>
    <row r="311" spans="1:39">
      <c r="A311" s="55">
        <v>2</v>
      </c>
      <c r="B311" t="s">
        <v>104</v>
      </c>
      <c r="D311">
        <v>6000</v>
      </c>
      <c r="E311" s="56"/>
      <c r="H311" s="55">
        <v>4000</v>
      </c>
      <c r="K311">
        <v>3820</v>
      </c>
      <c r="AA311">
        <v>600</v>
      </c>
      <c r="AJ311">
        <v>3820</v>
      </c>
      <c r="AM311" s="56"/>
    </row>
    <row r="312" spans="1:39">
      <c r="A312" s="55"/>
      <c r="B312" t="s">
        <v>28</v>
      </c>
      <c r="E312" s="56">
        <v>6000</v>
      </c>
      <c r="H312" s="55"/>
      <c r="I312">
        <v>4200</v>
      </c>
      <c r="AM312" s="56"/>
    </row>
    <row r="313" spans="1:39">
      <c r="A313" s="55">
        <v>3</v>
      </c>
      <c r="B313" t="s">
        <v>64</v>
      </c>
      <c r="D313">
        <v>3000</v>
      </c>
      <c r="E313" s="56"/>
      <c r="H313" s="55"/>
      <c r="I313">
        <v>5000</v>
      </c>
      <c r="AM313" s="56"/>
    </row>
    <row r="314" spans="1:39">
      <c r="A314" s="55"/>
      <c r="B314" t="s">
        <v>63</v>
      </c>
      <c r="D314">
        <v>1200</v>
      </c>
      <c r="E314" s="56"/>
      <c r="H314" s="55">
        <v>3500</v>
      </c>
      <c r="AM314" s="56"/>
    </row>
    <row r="315" spans="1:39">
      <c r="A315" s="55"/>
      <c r="B315" t="s">
        <v>131</v>
      </c>
      <c r="E315" s="56">
        <v>4200</v>
      </c>
      <c r="H315" s="55"/>
      <c r="I315">
        <v>5100</v>
      </c>
      <c r="AM315" s="56"/>
    </row>
    <row r="316" spans="1:39">
      <c r="A316" s="55">
        <v>6</v>
      </c>
      <c r="B316" t="s">
        <v>28</v>
      </c>
      <c r="D316">
        <v>4000</v>
      </c>
      <c r="E316" s="56"/>
      <c r="H316" s="55"/>
      <c r="I316">
        <v>200</v>
      </c>
      <c r="AM316" s="56"/>
    </row>
    <row r="317" spans="1:39">
      <c r="A317" s="55"/>
      <c r="B317" t="s">
        <v>154</v>
      </c>
      <c r="E317" s="56">
        <v>4000</v>
      </c>
      <c r="H317" s="57">
        <f>SUM(H309:H316)</f>
        <v>157500</v>
      </c>
      <c r="I317" s="42">
        <f t="shared" ref="I317:AM317" si="4">SUM(I309:I316)</f>
        <v>20500</v>
      </c>
      <c r="J317" s="42">
        <f t="shared" si="4"/>
        <v>0</v>
      </c>
      <c r="K317" s="42">
        <f t="shared" si="4"/>
        <v>11320</v>
      </c>
      <c r="L317" s="42">
        <f t="shared" si="4"/>
        <v>3500</v>
      </c>
      <c r="M317" s="42">
        <f t="shared" si="4"/>
        <v>0</v>
      </c>
      <c r="N317" s="42">
        <f t="shared" si="4"/>
        <v>1800</v>
      </c>
      <c r="O317" s="42">
        <f t="shared" si="4"/>
        <v>0</v>
      </c>
      <c r="P317" s="42">
        <f t="shared" si="4"/>
        <v>0</v>
      </c>
      <c r="Q317" s="42">
        <f t="shared" si="4"/>
        <v>5000</v>
      </c>
      <c r="R317" s="42">
        <f t="shared" si="4"/>
        <v>0</v>
      </c>
      <c r="S317" s="42">
        <f t="shared" si="4"/>
        <v>0</v>
      </c>
      <c r="T317" s="42">
        <f t="shared" si="4"/>
        <v>6000</v>
      </c>
      <c r="U317" s="42">
        <f t="shared" si="4"/>
        <v>0</v>
      </c>
      <c r="V317" s="42">
        <f t="shared" si="4"/>
        <v>0</v>
      </c>
      <c r="W317" s="42">
        <f t="shared" si="4"/>
        <v>25000</v>
      </c>
      <c r="X317" s="42">
        <f t="shared" si="4"/>
        <v>0</v>
      </c>
      <c r="Y317" s="42">
        <f t="shared" si="4"/>
        <v>0</v>
      </c>
      <c r="Z317" s="42">
        <f t="shared" si="4"/>
        <v>4200</v>
      </c>
      <c r="AA317" s="42">
        <f t="shared" si="4"/>
        <v>4800</v>
      </c>
      <c r="AB317" s="42">
        <f t="shared" si="4"/>
        <v>0</v>
      </c>
      <c r="AC317" s="42">
        <f t="shared" si="4"/>
        <v>0</v>
      </c>
      <c r="AD317" s="42">
        <f t="shared" si="4"/>
        <v>172000</v>
      </c>
      <c r="AE317" s="42">
        <f t="shared" si="4"/>
        <v>0</v>
      </c>
      <c r="AF317" s="42">
        <f t="shared" si="4"/>
        <v>5100</v>
      </c>
      <c r="AG317" s="42">
        <f t="shared" si="4"/>
        <v>0</v>
      </c>
      <c r="AH317" s="42">
        <f t="shared" si="4"/>
        <v>0</v>
      </c>
      <c r="AI317" s="42">
        <f t="shared" si="4"/>
        <v>0</v>
      </c>
      <c r="AJ317" s="42">
        <f t="shared" si="4"/>
        <v>15320</v>
      </c>
      <c r="AK317" s="42">
        <f t="shared" si="4"/>
        <v>0</v>
      </c>
      <c r="AL317" s="42">
        <f t="shared" si="4"/>
        <v>200</v>
      </c>
      <c r="AM317" s="62">
        <f t="shared" si="4"/>
        <v>0</v>
      </c>
    </row>
    <row r="318" ht="15.75" spans="1:39">
      <c r="A318" s="55">
        <v>9</v>
      </c>
      <c r="B318" t="s">
        <v>154</v>
      </c>
      <c r="E318" s="56">
        <v>7500</v>
      </c>
      <c r="H318" s="58">
        <f>H317-I317</f>
        <v>137000</v>
      </c>
      <c r="I318" s="59"/>
      <c r="J318" s="59"/>
      <c r="K318" s="59">
        <f>K317-L317</f>
        <v>7820</v>
      </c>
      <c r="L318" s="59"/>
      <c r="M318" s="59"/>
      <c r="N318" s="61">
        <v>1800</v>
      </c>
      <c r="O318" s="59"/>
      <c r="P318" s="59"/>
      <c r="Q318" s="61">
        <f>SUM(Q310:Q317)</f>
        <v>5000</v>
      </c>
      <c r="R318" s="59"/>
      <c r="S318" s="59"/>
      <c r="T318" s="61">
        <f>SUM(T310:T317)</f>
        <v>6000</v>
      </c>
      <c r="U318" s="59"/>
      <c r="V318" s="59"/>
      <c r="W318" s="61">
        <v>25000</v>
      </c>
      <c r="X318" s="59"/>
      <c r="Y318" s="59"/>
      <c r="Z318" s="59"/>
      <c r="AA318" s="59">
        <f>AA317-Z317</f>
        <v>600</v>
      </c>
      <c r="AB318" s="59"/>
      <c r="AC318" s="59"/>
      <c r="AD318" s="61">
        <f>SUM(AD310:AD317)</f>
        <v>172000</v>
      </c>
      <c r="AE318" s="59"/>
      <c r="AF318" s="61">
        <f>SUM(AF310:AF317)</f>
        <v>5100</v>
      </c>
      <c r="AG318" s="59"/>
      <c r="AH318" s="59"/>
      <c r="AI318" s="59"/>
      <c r="AJ318" s="61">
        <v>15320</v>
      </c>
      <c r="AK318" s="59"/>
      <c r="AL318" s="61">
        <f>SUM(AL310:AL317)</f>
        <v>200</v>
      </c>
      <c r="AM318" s="60"/>
    </row>
    <row r="319" spans="1:5">
      <c r="A319" s="55"/>
      <c r="B319" t="s">
        <v>98</v>
      </c>
      <c r="D319">
        <v>7500</v>
      </c>
      <c r="E319" s="56"/>
    </row>
    <row r="320" spans="1:5">
      <c r="A320" s="55">
        <v>13</v>
      </c>
      <c r="B320" t="s">
        <v>28</v>
      </c>
      <c r="E320" s="56">
        <v>4200</v>
      </c>
    </row>
    <row r="321" spans="1:11">
      <c r="A321" s="55"/>
      <c r="B321" t="s">
        <v>131</v>
      </c>
      <c r="D321">
        <v>4200</v>
      </c>
      <c r="E321" s="56"/>
      <c r="H321" s="63" t="s">
        <v>107</v>
      </c>
      <c r="I321" s="65"/>
      <c r="J321" s="65"/>
      <c r="K321" s="66"/>
    </row>
    <row r="322" spans="1:11">
      <c r="A322" s="55">
        <v>19</v>
      </c>
      <c r="B322" t="s">
        <v>28</v>
      </c>
      <c r="E322" s="56">
        <v>5000</v>
      </c>
      <c r="H322" s="55" t="s">
        <v>97</v>
      </c>
      <c r="J322">
        <v>137000</v>
      </c>
      <c r="K322" s="56"/>
    </row>
    <row r="323" spans="1:11">
      <c r="A323" s="55"/>
      <c r="B323" t="s">
        <v>108</v>
      </c>
      <c r="D323">
        <v>5000</v>
      </c>
      <c r="E323" s="56"/>
      <c r="H323" s="55"/>
      <c r="K323" s="56"/>
    </row>
    <row r="324" spans="1:11">
      <c r="A324" s="55">
        <v>22</v>
      </c>
      <c r="B324" t="s">
        <v>97</v>
      </c>
      <c r="D324">
        <v>3500</v>
      </c>
      <c r="E324" s="56"/>
      <c r="H324" s="55"/>
      <c r="K324" s="56"/>
    </row>
    <row r="325" spans="1:11">
      <c r="A325" s="55"/>
      <c r="B325" t="s">
        <v>98</v>
      </c>
      <c r="E325" s="56">
        <v>3500</v>
      </c>
      <c r="H325" s="55" t="s">
        <v>98</v>
      </c>
      <c r="J325">
        <v>7820</v>
      </c>
      <c r="K325" s="56"/>
    </row>
    <row r="326" spans="1:11">
      <c r="A326" s="55">
        <v>25</v>
      </c>
      <c r="B326" t="s">
        <v>154</v>
      </c>
      <c r="E326" s="56">
        <v>3820</v>
      </c>
      <c r="H326" s="55"/>
      <c r="K326" s="56"/>
    </row>
    <row r="327" spans="1:11">
      <c r="A327" s="55"/>
      <c r="B327" t="s">
        <v>98</v>
      </c>
      <c r="D327">
        <v>3820</v>
      </c>
      <c r="E327" s="56"/>
      <c r="H327" s="55"/>
      <c r="K327" s="56"/>
    </row>
    <row r="328" spans="1:11">
      <c r="A328" s="55">
        <v>29</v>
      </c>
      <c r="B328" t="s">
        <v>97</v>
      </c>
      <c r="E328" s="56">
        <v>5100</v>
      </c>
      <c r="H328" s="55" t="s">
        <v>63</v>
      </c>
      <c r="J328">
        <v>1800</v>
      </c>
      <c r="K328" s="56"/>
    </row>
    <row r="329" spans="1:11">
      <c r="A329" s="55"/>
      <c r="B329" t="s">
        <v>69</v>
      </c>
      <c r="D329">
        <v>5100</v>
      </c>
      <c r="E329" s="56"/>
      <c r="H329" s="55"/>
      <c r="K329" s="56"/>
    </row>
    <row r="330" spans="1:11">
      <c r="A330" s="55">
        <v>30</v>
      </c>
      <c r="B330" t="s">
        <v>63</v>
      </c>
      <c r="D330">
        <v>600</v>
      </c>
      <c r="E330" s="56"/>
      <c r="H330" s="55"/>
      <c r="K330" s="56"/>
    </row>
    <row r="331" spans="1:11">
      <c r="A331" s="55"/>
      <c r="B331" t="s">
        <v>131</v>
      </c>
      <c r="E331" s="56">
        <v>600</v>
      </c>
      <c r="H331" s="55" t="s">
        <v>99</v>
      </c>
      <c r="J331">
        <v>5000</v>
      </c>
      <c r="K331" s="56"/>
    </row>
    <row r="332" spans="1:11">
      <c r="A332" s="55">
        <v>31</v>
      </c>
      <c r="B332" t="s">
        <v>155</v>
      </c>
      <c r="D332">
        <v>200</v>
      </c>
      <c r="E332" s="56"/>
      <c r="H332" s="55"/>
      <c r="K332" s="56"/>
    </row>
    <row r="333" spans="1:11">
      <c r="A333" s="55"/>
      <c r="B333" t="s">
        <v>28</v>
      </c>
      <c r="E333" s="56">
        <v>200</v>
      </c>
      <c r="H333" s="55"/>
      <c r="K333" s="56"/>
    </row>
    <row r="334" ht="15.75" spans="1:11">
      <c r="A334" s="58"/>
      <c r="B334" s="59"/>
      <c r="C334" s="59"/>
      <c r="D334" s="61">
        <f>SUM(D308:D333)</f>
        <v>216120</v>
      </c>
      <c r="E334" s="64">
        <f>SUM(E308:E333)</f>
        <v>216120</v>
      </c>
      <c r="H334" s="55" t="s">
        <v>100</v>
      </c>
      <c r="J334">
        <v>6000</v>
      </c>
      <c r="K334" s="56"/>
    </row>
    <row r="335" spans="8:11">
      <c r="H335" s="55"/>
      <c r="K335" s="56"/>
    </row>
    <row r="336" spans="8:11">
      <c r="H336" s="55"/>
      <c r="K336" s="56"/>
    </row>
    <row r="337" spans="8:11">
      <c r="H337" s="55" t="s">
        <v>101</v>
      </c>
      <c r="J337">
        <v>25000</v>
      </c>
      <c r="K337" s="56"/>
    </row>
    <row r="338" spans="8:11">
      <c r="H338" s="55"/>
      <c r="K338" s="56"/>
    </row>
    <row r="339" spans="8:11">
      <c r="H339" s="55"/>
      <c r="K339" s="56"/>
    </row>
    <row r="340" spans="8:11">
      <c r="H340" s="55" t="s">
        <v>31</v>
      </c>
      <c r="K340" s="56"/>
    </row>
    <row r="341" spans="8:11">
      <c r="H341" s="55"/>
      <c r="K341" s="56">
        <v>600</v>
      </c>
    </row>
    <row r="342" spans="8:11">
      <c r="H342" s="55"/>
      <c r="K342" s="56"/>
    </row>
    <row r="343" spans="8:11">
      <c r="H343" s="55" t="s">
        <v>15</v>
      </c>
      <c r="K343" s="56"/>
    </row>
    <row r="344" spans="8:11">
      <c r="H344" s="55"/>
      <c r="K344" s="56">
        <v>172000</v>
      </c>
    </row>
    <row r="345" spans="8:11">
      <c r="H345" s="55"/>
      <c r="K345" s="56"/>
    </row>
    <row r="346" spans="8:11">
      <c r="H346" s="55" t="s">
        <v>16</v>
      </c>
      <c r="J346">
        <v>5100</v>
      </c>
      <c r="K346" s="56"/>
    </row>
    <row r="347" spans="8:11">
      <c r="H347" s="55"/>
      <c r="K347" s="56"/>
    </row>
    <row r="348" spans="8:11">
      <c r="H348" s="55"/>
      <c r="K348" s="56"/>
    </row>
    <row r="349" spans="8:11">
      <c r="H349" s="55" t="s">
        <v>102</v>
      </c>
      <c r="K349" s="56"/>
    </row>
    <row r="350" spans="8:11">
      <c r="H350" s="55"/>
      <c r="K350" s="56">
        <v>15320</v>
      </c>
    </row>
    <row r="351" spans="8:11">
      <c r="H351" s="55"/>
      <c r="K351" s="56"/>
    </row>
    <row r="352" spans="8:11">
      <c r="H352" s="55" t="s">
        <v>103</v>
      </c>
      <c r="J352">
        <v>200</v>
      </c>
      <c r="K352" s="56"/>
    </row>
    <row r="353" ht="15.75" spans="8:11">
      <c r="H353" s="58"/>
      <c r="I353" s="59"/>
      <c r="J353" s="61">
        <f>SUM(J322:J352)</f>
        <v>187920</v>
      </c>
      <c r="K353" s="64">
        <f>SUM(K322:K352)</f>
        <v>187920</v>
      </c>
    </row>
    <row r="355" ht="19.5" spans="1:1">
      <c r="A355" s="2" t="s">
        <v>156</v>
      </c>
    </row>
    <row r="356" spans="1:48">
      <c r="A356" s="52"/>
      <c r="B356" s="53"/>
      <c r="C356" s="53"/>
      <c r="D356" s="53" t="s">
        <v>95</v>
      </c>
      <c r="E356" s="54" t="s">
        <v>96</v>
      </c>
      <c r="H356" s="52" t="s">
        <v>97</v>
      </c>
      <c r="I356" s="53"/>
      <c r="J356" s="53"/>
      <c r="K356" s="53" t="s">
        <v>98</v>
      </c>
      <c r="L356" s="53"/>
      <c r="M356" s="53"/>
      <c r="N356" s="53" t="s">
        <v>63</v>
      </c>
      <c r="O356" s="53"/>
      <c r="P356" s="53"/>
      <c r="Q356" s="53" t="s">
        <v>64</v>
      </c>
      <c r="R356" s="53"/>
      <c r="S356" s="53"/>
      <c r="T356" s="53" t="s">
        <v>157</v>
      </c>
      <c r="U356" s="53"/>
      <c r="V356" s="53"/>
      <c r="W356" s="53" t="s">
        <v>113</v>
      </c>
      <c r="X356" s="53"/>
      <c r="Y356" s="53"/>
      <c r="Z356" s="53" t="s">
        <v>114</v>
      </c>
      <c r="AA356" s="53"/>
      <c r="AB356" s="53"/>
      <c r="AC356" s="53" t="s">
        <v>115</v>
      </c>
      <c r="AD356" s="53"/>
      <c r="AE356" s="53"/>
      <c r="AF356" s="53" t="s">
        <v>116</v>
      </c>
      <c r="AG356" s="53"/>
      <c r="AH356" s="53"/>
      <c r="AI356" s="53" t="s">
        <v>68</v>
      </c>
      <c r="AJ356" s="53"/>
      <c r="AK356" s="53"/>
      <c r="AL356" s="53" t="s">
        <v>69</v>
      </c>
      <c r="AM356" s="53"/>
      <c r="AN356" s="53"/>
      <c r="AO356" s="53" t="s">
        <v>158</v>
      </c>
      <c r="AP356" s="53"/>
      <c r="AQ356" s="53"/>
      <c r="AR356" s="53" t="s">
        <v>159</v>
      </c>
      <c r="AS356" s="53"/>
      <c r="AT356" s="53"/>
      <c r="AU356" s="53" t="s">
        <v>155</v>
      </c>
      <c r="AV356" s="54"/>
    </row>
    <row r="357" spans="1:48">
      <c r="A357" s="55" t="s">
        <v>122</v>
      </c>
      <c r="B357" t="s">
        <v>28</v>
      </c>
      <c r="D357">
        <v>23000</v>
      </c>
      <c r="E357" s="56"/>
      <c r="H357" s="55" t="s">
        <v>95</v>
      </c>
      <c r="I357" t="s">
        <v>96</v>
      </c>
      <c r="K357" t="s">
        <v>95</v>
      </c>
      <c r="L357" t="s">
        <v>96</v>
      </c>
      <c r="N357" t="s">
        <v>95</v>
      </c>
      <c r="O357" t="s">
        <v>96</v>
      </c>
      <c r="Q357" t="s">
        <v>95</v>
      </c>
      <c r="R357" t="s">
        <v>96</v>
      </c>
      <c r="T357" t="s">
        <v>95</v>
      </c>
      <c r="U357" t="s">
        <v>96</v>
      </c>
      <c r="W357" t="s">
        <v>95</v>
      </c>
      <c r="X357" t="s">
        <v>96</v>
      </c>
      <c r="Z357" t="s">
        <v>95</v>
      </c>
      <c r="AA357" t="s">
        <v>96</v>
      </c>
      <c r="AC357" t="s">
        <v>95</v>
      </c>
      <c r="AD357" t="s">
        <v>96</v>
      </c>
      <c r="AF357" t="s">
        <v>95</v>
      </c>
      <c r="AG357" t="s">
        <v>96</v>
      </c>
      <c r="AI357" t="s">
        <v>95</v>
      </c>
      <c r="AJ357" t="s">
        <v>96</v>
      </c>
      <c r="AL357" t="s">
        <v>95</v>
      </c>
      <c r="AM357" t="s">
        <v>96</v>
      </c>
      <c r="AO357" t="s">
        <v>95</v>
      </c>
      <c r="AP357" t="s">
        <v>96</v>
      </c>
      <c r="AR357" t="s">
        <v>95</v>
      </c>
      <c r="AS357" t="s">
        <v>96</v>
      </c>
      <c r="AU357" t="s">
        <v>95</v>
      </c>
      <c r="AV357" s="56" t="s">
        <v>96</v>
      </c>
    </row>
    <row r="358" spans="1:48">
      <c r="A358" s="55"/>
      <c r="B358" t="s">
        <v>64</v>
      </c>
      <c r="D358">
        <v>12000</v>
      </c>
      <c r="E358" s="56"/>
      <c r="H358" s="55">
        <v>23000</v>
      </c>
      <c r="K358">
        <v>2400</v>
      </c>
      <c r="N358">
        <v>600</v>
      </c>
      <c r="Q358">
        <v>12000</v>
      </c>
      <c r="T358">
        <v>7000</v>
      </c>
      <c r="W358">
        <v>33000</v>
      </c>
      <c r="Z358">
        <v>8000</v>
      </c>
      <c r="AD358">
        <v>600</v>
      </c>
      <c r="AG358">
        <v>26000</v>
      </c>
      <c r="AJ358">
        <v>35000</v>
      </c>
      <c r="AL358">
        <v>1050</v>
      </c>
      <c r="AP358">
        <v>2700</v>
      </c>
      <c r="AR358">
        <v>800</v>
      </c>
      <c r="AU358">
        <v>430</v>
      </c>
      <c r="AV358" s="56"/>
    </row>
    <row r="359" spans="1:48">
      <c r="A359" s="55"/>
      <c r="B359" t="s">
        <v>68</v>
      </c>
      <c r="E359" s="56">
        <v>35000</v>
      </c>
      <c r="H359" s="55"/>
      <c r="I359">
        <v>15000</v>
      </c>
      <c r="L359">
        <v>1000</v>
      </c>
      <c r="Q359">
        <v>1100</v>
      </c>
      <c r="AD359">
        <v>1100</v>
      </c>
      <c r="AJ359">
        <v>7000</v>
      </c>
      <c r="AP359">
        <v>2400</v>
      </c>
      <c r="AR359">
        <v>800</v>
      </c>
      <c r="AV359" s="56"/>
    </row>
    <row r="360" spans="1:48">
      <c r="A360" s="55" t="s">
        <v>123</v>
      </c>
      <c r="B360" t="s">
        <v>114</v>
      </c>
      <c r="D360">
        <v>8000</v>
      </c>
      <c r="E360" s="56"/>
      <c r="H360" s="55"/>
      <c r="I360">
        <v>800</v>
      </c>
      <c r="Q360">
        <v>4000</v>
      </c>
      <c r="AC360">
        <v>600</v>
      </c>
      <c r="AV360" s="56"/>
    </row>
    <row r="361" spans="1:48">
      <c r="A361" s="55"/>
      <c r="B361" t="s">
        <v>113</v>
      </c>
      <c r="D361">
        <v>33000</v>
      </c>
      <c r="E361" s="56"/>
      <c r="H361" s="55">
        <v>2700</v>
      </c>
      <c r="AV361" s="56"/>
    </row>
    <row r="362" spans="1:48">
      <c r="A362" s="55"/>
      <c r="B362" t="s">
        <v>28</v>
      </c>
      <c r="E362" s="56">
        <v>15000</v>
      </c>
      <c r="H362" s="55"/>
      <c r="I362">
        <v>430</v>
      </c>
      <c r="AV362" s="56"/>
    </row>
    <row r="363" spans="1:48">
      <c r="A363" s="55"/>
      <c r="B363" t="s">
        <v>124</v>
      </c>
      <c r="E363" s="56">
        <v>26000</v>
      </c>
      <c r="H363" s="55"/>
      <c r="I363">
        <v>600</v>
      </c>
      <c r="AV363" s="56"/>
    </row>
    <row r="364" spans="1:48">
      <c r="A364" s="55" t="s">
        <v>125</v>
      </c>
      <c r="B364" t="s">
        <v>63</v>
      </c>
      <c r="D364">
        <v>600</v>
      </c>
      <c r="E364" s="56"/>
      <c r="H364" s="55"/>
      <c r="I364">
        <v>4000</v>
      </c>
      <c r="AV364" s="56"/>
    </row>
    <row r="365" spans="1:48">
      <c r="A365" s="55"/>
      <c r="B365" t="s">
        <v>131</v>
      </c>
      <c r="E365" s="56">
        <v>600</v>
      </c>
      <c r="H365" s="55"/>
      <c r="I365">
        <v>800</v>
      </c>
      <c r="AV365" s="56"/>
    </row>
    <row r="366" spans="1:48">
      <c r="A366" s="55" t="s">
        <v>126</v>
      </c>
      <c r="B366" t="s">
        <v>157</v>
      </c>
      <c r="D366">
        <v>7000</v>
      </c>
      <c r="E366" s="56"/>
      <c r="H366" s="55">
        <v>1000</v>
      </c>
      <c r="AV366" s="56"/>
    </row>
    <row r="367" spans="1:48">
      <c r="A367" s="55"/>
      <c r="B367" t="s">
        <v>68</v>
      </c>
      <c r="E367" s="56">
        <v>7000</v>
      </c>
      <c r="H367" s="55"/>
      <c r="I367">
        <v>1050</v>
      </c>
      <c r="AV367" s="56"/>
    </row>
    <row r="368" spans="1:48">
      <c r="A368" s="55" t="s">
        <v>127</v>
      </c>
      <c r="B368" t="s">
        <v>64</v>
      </c>
      <c r="D368">
        <v>1100</v>
      </c>
      <c r="E368" s="56"/>
      <c r="H368" s="57">
        <f>SUM(H358:H367)</f>
        <v>26700</v>
      </c>
      <c r="I368" s="42">
        <f t="shared" ref="I368:AV368" si="5">SUM(I358:I367)</f>
        <v>22680</v>
      </c>
      <c r="J368" s="42">
        <f t="shared" si="5"/>
        <v>0</v>
      </c>
      <c r="K368" s="42">
        <f t="shared" si="5"/>
        <v>2400</v>
      </c>
      <c r="L368" s="42">
        <f t="shared" si="5"/>
        <v>1000</v>
      </c>
      <c r="M368" s="42">
        <f t="shared" si="5"/>
        <v>0</v>
      </c>
      <c r="N368" s="42">
        <f t="shared" si="5"/>
        <v>600</v>
      </c>
      <c r="O368" s="42">
        <f t="shared" si="5"/>
        <v>0</v>
      </c>
      <c r="P368" s="42">
        <f t="shared" si="5"/>
        <v>0</v>
      </c>
      <c r="Q368" s="42">
        <f t="shared" si="5"/>
        <v>17100</v>
      </c>
      <c r="R368" s="42">
        <f t="shared" si="5"/>
        <v>0</v>
      </c>
      <c r="S368" s="42">
        <f t="shared" si="5"/>
        <v>0</v>
      </c>
      <c r="T368" s="42">
        <f t="shared" si="5"/>
        <v>7000</v>
      </c>
      <c r="U368" s="42">
        <f t="shared" si="5"/>
        <v>0</v>
      </c>
      <c r="V368" s="42">
        <f t="shared" si="5"/>
        <v>0</v>
      </c>
      <c r="W368" s="42">
        <f t="shared" si="5"/>
        <v>33000</v>
      </c>
      <c r="X368" s="42">
        <f t="shared" si="5"/>
        <v>0</v>
      </c>
      <c r="Y368" s="42">
        <f t="shared" si="5"/>
        <v>0</v>
      </c>
      <c r="Z368" s="42">
        <f t="shared" si="5"/>
        <v>8000</v>
      </c>
      <c r="AA368" s="42">
        <f t="shared" si="5"/>
        <v>0</v>
      </c>
      <c r="AB368" s="42">
        <f t="shared" si="5"/>
        <v>0</v>
      </c>
      <c r="AC368" s="42">
        <f t="shared" si="5"/>
        <v>600</v>
      </c>
      <c r="AD368" s="42">
        <f t="shared" si="5"/>
        <v>1700</v>
      </c>
      <c r="AE368" s="42">
        <f t="shared" si="5"/>
        <v>0</v>
      </c>
      <c r="AF368" s="42">
        <f t="shared" si="5"/>
        <v>0</v>
      </c>
      <c r="AG368" s="42">
        <f t="shared" si="5"/>
        <v>26000</v>
      </c>
      <c r="AH368" s="42">
        <f t="shared" si="5"/>
        <v>0</v>
      </c>
      <c r="AI368" s="42">
        <f t="shared" si="5"/>
        <v>0</v>
      </c>
      <c r="AJ368" s="42">
        <f t="shared" si="5"/>
        <v>42000</v>
      </c>
      <c r="AK368" s="42">
        <f t="shared" si="5"/>
        <v>0</v>
      </c>
      <c r="AL368" s="42">
        <f t="shared" si="5"/>
        <v>1050</v>
      </c>
      <c r="AM368" s="42">
        <f t="shared" si="5"/>
        <v>0</v>
      </c>
      <c r="AN368" s="42">
        <f t="shared" si="5"/>
        <v>0</v>
      </c>
      <c r="AO368" s="42">
        <f t="shared" si="5"/>
        <v>0</v>
      </c>
      <c r="AP368" s="42">
        <f t="shared" si="5"/>
        <v>5100</v>
      </c>
      <c r="AQ368" s="42">
        <f t="shared" si="5"/>
        <v>0</v>
      </c>
      <c r="AR368" s="42">
        <f t="shared" si="5"/>
        <v>1600</v>
      </c>
      <c r="AS368" s="42">
        <f t="shared" si="5"/>
        <v>0</v>
      </c>
      <c r="AT368" s="42">
        <f t="shared" si="5"/>
        <v>0</v>
      </c>
      <c r="AU368" s="42">
        <f t="shared" si="5"/>
        <v>430</v>
      </c>
      <c r="AV368" s="62">
        <f t="shared" si="5"/>
        <v>0</v>
      </c>
    </row>
    <row r="369" ht="15.75" spans="1:48">
      <c r="A369" s="55"/>
      <c r="B369" t="s">
        <v>131</v>
      </c>
      <c r="E369" s="56">
        <v>1100</v>
      </c>
      <c r="H369" s="58">
        <f>H368-I368</f>
        <v>4020</v>
      </c>
      <c r="I369" s="59"/>
      <c r="J369" s="59"/>
      <c r="K369" s="59">
        <v>1400</v>
      </c>
      <c r="L369" s="59"/>
      <c r="M369" s="59"/>
      <c r="N369" s="59">
        <v>600</v>
      </c>
      <c r="O369" s="59"/>
      <c r="P369" s="59"/>
      <c r="Q369" s="59">
        <v>17100</v>
      </c>
      <c r="R369" s="59"/>
      <c r="S369" s="59"/>
      <c r="T369" s="59">
        <v>7000</v>
      </c>
      <c r="U369" s="59"/>
      <c r="V369" s="59"/>
      <c r="W369" s="59">
        <v>33000</v>
      </c>
      <c r="X369" s="59"/>
      <c r="Y369" s="59"/>
      <c r="Z369" s="59">
        <v>8000</v>
      </c>
      <c r="AA369" s="59"/>
      <c r="AB369" s="59"/>
      <c r="AC369" s="59"/>
      <c r="AD369" s="59">
        <v>1100</v>
      </c>
      <c r="AE369" s="59"/>
      <c r="AF369" s="59"/>
      <c r="AG369" s="59">
        <v>26000</v>
      </c>
      <c r="AH369" s="59"/>
      <c r="AI369" s="59"/>
      <c r="AJ369" s="59">
        <v>42000</v>
      </c>
      <c r="AK369" s="59"/>
      <c r="AL369" s="59">
        <v>1050</v>
      </c>
      <c r="AM369" s="59"/>
      <c r="AN369" s="59"/>
      <c r="AO369" s="59"/>
      <c r="AP369" s="59">
        <v>5100</v>
      </c>
      <c r="AQ369" s="59"/>
      <c r="AR369" s="59">
        <v>1600</v>
      </c>
      <c r="AS369" s="59"/>
      <c r="AT369" s="59"/>
      <c r="AU369" s="59">
        <v>430</v>
      </c>
      <c r="AV369" s="60"/>
    </row>
    <row r="370" spans="1:5">
      <c r="A370" s="55" t="s">
        <v>128</v>
      </c>
      <c r="B370" t="s">
        <v>159</v>
      </c>
      <c r="D370">
        <v>800</v>
      </c>
      <c r="E370" s="56"/>
    </row>
    <row r="371" spans="1:5">
      <c r="A371" s="55"/>
      <c r="B371" t="s">
        <v>28</v>
      </c>
      <c r="E371" s="56">
        <v>800</v>
      </c>
    </row>
    <row r="372" spans="1:11">
      <c r="A372" s="55" t="s">
        <v>129</v>
      </c>
      <c r="B372" t="s">
        <v>158</v>
      </c>
      <c r="E372" s="56">
        <v>2700</v>
      </c>
      <c r="H372" s="63" t="s">
        <v>107</v>
      </c>
      <c r="I372" s="65"/>
      <c r="J372" s="65"/>
      <c r="K372" s="66"/>
    </row>
    <row r="373" spans="1:11">
      <c r="A373" s="55"/>
      <c r="B373" t="s">
        <v>28</v>
      </c>
      <c r="D373">
        <v>2700</v>
      </c>
      <c r="E373" s="56"/>
      <c r="H373" s="55" t="s">
        <v>97</v>
      </c>
      <c r="J373">
        <v>4020</v>
      </c>
      <c r="K373" s="56"/>
    </row>
    <row r="374" spans="1:11">
      <c r="A374" s="55" t="s">
        <v>130</v>
      </c>
      <c r="B374" t="s">
        <v>155</v>
      </c>
      <c r="D374">
        <v>430</v>
      </c>
      <c r="E374" s="56"/>
      <c r="H374" s="55"/>
      <c r="K374" s="56"/>
    </row>
    <row r="375" spans="1:11">
      <c r="A375" s="55"/>
      <c r="B375" t="s">
        <v>28</v>
      </c>
      <c r="E375" s="56">
        <v>430</v>
      </c>
      <c r="H375" s="55"/>
      <c r="K375" s="56"/>
    </row>
    <row r="376" spans="1:11">
      <c r="A376" s="55" t="s">
        <v>132</v>
      </c>
      <c r="B376" t="s">
        <v>28</v>
      </c>
      <c r="E376" s="56">
        <v>600</v>
      </c>
      <c r="H376" s="55" t="s">
        <v>98</v>
      </c>
      <c r="J376">
        <v>1400</v>
      </c>
      <c r="K376" s="56"/>
    </row>
    <row r="377" spans="1:11">
      <c r="A377" s="55"/>
      <c r="B377" t="s">
        <v>131</v>
      </c>
      <c r="D377">
        <v>600</v>
      </c>
      <c r="E377" s="56"/>
      <c r="H377" s="55"/>
      <c r="K377" s="56"/>
    </row>
    <row r="378" spans="1:11">
      <c r="A378" s="55" t="s">
        <v>133</v>
      </c>
      <c r="B378" t="s">
        <v>64</v>
      </c>
      <c r="D378">
        <v>4000</v>
      </c>
      <c r="E378" s="56"/>
      <c r="H378" s="55"/>
      <c r="K378" s="56"/>
    </row>
    <row r="379" spans="1:11">
      <c r="A379" s="55"/>
      <c r="B379" t="s">
        <v>28</v>
      </c>
      <c r="E379" s="56">
        <v>4000</v>
      </c>
      <c r="H379" s="55" t="s">
        <v>63</v>
      </c>
      <c r="J379">
        <v>600</v>
      </c>
      <c r="K379" s="56"/>
    </row>
    <row r="380" spans="1:11">
      <c r="A380" s="55" t="s">
        <v>134</v>
      </c>
      <c r="B380" t="s">
        <v>158</v>
      </c>
      <c r="D380">
        <v>2400</v>
      </c>
      <c r="E380" s="56"/>
      <c r="H380" s="55"/>
      <c r="K380" s="56"/>
    </row>
    <row r="381" spans="1:11">
      <c r="A381" s="55"/>
      <c r="B381" t="s">
        <v>98</v>
      </c>
      <c r="E381" s="56">
        <v>2400</v>
      </c>
      <c r="H381" s="55"/>
      <c r="K381" s="56"/>
    </row>
    <row r="382" spans="1:11">
      <c r="A382" s="55" t="s">
        <v>135</v>
      </c>
      <c r="B382" t="s">
        <v>159</v>
      </c>
      <c r="D382">
        <v>800</v>
      </c>
      <c r="E382" s="56"/>
      <c r="H382" s="55" t="s">
        <v>64</v>
      </c>
      <c r="J382">
        <v>17100</v>
      </c>
      <c r="K382" s="56"/>
    </row>
    <row r="383" spans="1:11">
      <c r="A383" s="55"/>
      <c r="B383" t="s">
        <v>28</v>
      </c>
      <c r="E383" s="56">
        <v>800</v>
      </c>
      <c r="H383" s="55"/>
      <c r="K383" s="56"/>
    </row>
    <row r="384" spans="1:13">
      <c r="A384" s="55" t="s">
        <v>136</v>
      </c>
      <c r="B384" t="s">
        <v>28</v>
      </c>
      <c r="D384">
        <v>1000</v>
      </c>
      <c r="E384" s="56"/>
      <c r="H384" s="55"/>
      <c r="K384" s="56"/>
      <c r="M384" t="s">
        <v>160</v>
      </c>
    </row>
    <row r="385" spans="1:11">
      <c r="A385" s="55"/>
      <c r="B385" t="s">
        <v>98</v>
      </c>
      <c r="E385" s="56">
        <v>1000</v>
      </c>
      <c r="H385" s="55" t="s">
        <v>157</v>
      </c>
      <c r="J385">
        <v>7000</v>
      </c>
      <c r="K385" s="56"/>
    </row>
    <row r="386" spans="1:11">
      <c r="A386" s="55" t="s">
        <v>137</v>
      </c>
      <c r="B386" t="s">
        <v>69</v>
      </c>
      <c r="D386">
        <v>1050</v>
      </c>
      <c r="E386" s="56"/>
      <c r="H386" s="55"/>
      <c r="K386" s="56"/>
    </row>
    <row r="387" spans="1:11">
      <c r="A387" s="55"/>
      <c r="B387" t="s">
        <v>28</v>
      </c>
      <c r="E387" s="56">
        <v>1050</v>
      </c>
      <c r="H387" s="55"/>
      <c r="K387" s="56"/>
    </row>
    <row r="388" ht="15.75" spans="1:11">
      <c r="A388" s="58"/>
      <c r="B388" s="59"/>
      <c r="C388" s="59"/>
      <c r="D388" s="61">
        <f>SUM(D357:D387)</f>
        <v>98480</v>
      </c>
      <c r="E388" s="64">
        <f>SUM(E357:E387)</f>
        <v>98480</v>
      </c>
      <c r="H388" s="55" t="s">
        <v>113</v>
      </c>
      <c r="J388">
        <v>33000</v>
      </c>
      <c r="K388" s="56"/>
    </row>
    <row r="389" spans="8:11">
      <c r="H389" s="55"/>
      <c r="K389" s="56"/>
    </row>
    <row r="390" spans="8:11">
      <c r="H390" s="55"/>
      <c r="K390" s="56"/>
    </row>
    <row r="391" spans="8:11">
      <c r="H391" s="55" t="s">
        <v>114</v>
      </c>
      <c r="J391">
        <v>8000</v>
      </c>
      <c r="K391" s="56"/>
    </row>
    <row r="392" spans="8:11">
      <c r="H392" s="55"/>
      <c r="K392" s="56"/>
    </row>
    <row r="393" spans="8:11">
      <c r="H393" s="55"/>
      <c r="K393" s="56"/>
    </row>
    <row r="394" spans="8:11">
      <c r="H394" s="55" t="s">
        <v>115</v>
      </c>
      <c r="K394" s="56"/>
    </row>
    <row r="395" spans="8:11">
      <c r="H395" s="55"/>
      <c r="K395" s="56">
        <v>1100</v>
      </c>
    </row>
    <row r="396" spans="8:11">
      <c r="H396" s="55"/>
      <c r="K396" s="56"/>
    </row>
    <row r="397" spans="8:11">
      <c r="H397" s="55" t="s">
        <v>116</v>
      </c>
      <c r="K397" s="56"/>
    </row>
    <row r="398" spans="8:11">
      <c r="H398" s="55"/>
      <c r="K398" s="56">
        <v>26000</v>
      </c>
    </row>
    <row r="399" spans="8:11">
      <c r="H399" s="55"/>
      <c r="K399" s="56"/>
    </row>
    <row r="400" spans="8:11">
      <c r="H400" s="55" t="s">
        <v>68</v>
      </c>
      <c r="K400" s="56"/>
    </row>
    <row r="401" spans="8:11">
      <c r="H401" s="55"/>
      <c r="K401" s="56">
        <v>42000</v>
      </c>
    </row>
    <row r="402" spans="8:11">
      <c r="H402" s="55"/>
      <c r="K402" s="56"/>
    </row>
    <row r="403" spans="8:11">
      <c r="H403" s="55" t="s">
        <v>69</v>
      </c>
      <c r="J403">
        <v>1050</v>
      </c>
      <c r="K403" s="56"/>
    </row>
    <row r="404" spans="8:11">
      <c r="H404" s="55"/>
      <c r="K404" s="56"/>
    </row>
    <row r="405" spans="8:11">
      <c r="H405" s="55"/>
      <c r="K405" s="56"/>
    </row>
    <row r="406" spans="8:11">
      <c r="H406" s="55" t="s">
        <v>158</v>
      </c>
      <c r="K406" s="56"/>
    </row>
    <row r="407" spans="8:11">
      <c r="H407" s="55"/>
      <c r="K407" s="56">
        <v>5100</v>
      </c>
    </row>
    <row r="408" spans="8:11">
      <c r="H408" s="55"/>
      <c r="K408" s="56"/>
    </row>
    <row r="409" spans="8:11">
      <c r="H409" s="55" t="s">
        <v>159</v>
      </c>
      <c r="J409">
        <v>1600</v>
      </c>
      <c r="K409" s="56"/>
    </row>
    <row r="410" spans="8:11">
      <c r="H410" s="55"/>
      <c r="K410" s="56"/>
    </row>
    <row r="411" spans="8:11">
      <c r="H411" s="55"/>
      <c r="K411" s="56"/>
    </row>
    <row r="412" spans="8:11">
      <c r="H412" s="55" t="s">
        <v>155</v>
      </c>
      <c r="J412">
        <v>430</v>
      </c>
      <c r="K412" s="56"/>
    </row>
    <row r="413" ht="15.75" spans="8:11">
      <c r="H413" s="58"/>
      <c r="I413" s="59"/>
      <c r="J413" s="61">
        <f>SUM(J373:J412)</f>
        <v>74200</v>
      </c>
      <c r="K413" s="64">
        <f>SUM(K373:K412)</f>
        <v>74200</v>
      </c>
    </row>
    <row r="416" ht="18.75" spans="1:1">
      <c r="A416" s="2"/>
    </row>
    <row r="417" spans="8:8">
      <c r="H417" t="s">
        <v>125</v>
      </c>
    </row>
  </sheetData>
  <mergeCells count="43">
    <mergeCell ref="A15:C15"/>
    <mergeCell ref="A16:B16"/>
    <mergeCell ref="A17:B17"/>
    <mergeCell ref="A18:B18"/>
    <mergeCell ref="A19:B19"/>
    <mergeCell ref="A22:D22"/>
    <mergeCell ref="A23:C23"/>
    <mergeCell ref="A24:C24"/>
    <mergeCell ref="A25:C25"/>
    <mergeCell ref="A26:C26"/>
    <mergeCell ref="A27:C27"/>
    <mergeCell ref="A28:C28"/>
    <mergeCell ref="A51:B51"/>
    <mergeCell ref="D51:F51"/>
    <mergeCell ref="D52:E52"/>
    <mergeCell ref="D53:E53"/>
    <mergeCell ref="D54:E54"/>
    <mergeCell ref="D55:E55"/>
    <mergeCell ref="A61:E61"/>
    <mergeCell ref="D95:F95"/>
    <mergeCell ref="H95:L95"/>
    <mergeCell ref="N95:Q95"/>
    <mergeCell ref="A113:G113"/>
    <mergeCell ref="A114:G114"/>
    <mergeCell ref="A115:G115"/>
    <mergeCell ref="A116:G116"/>
    <mergeCell ref="A120:H120"/>
    <mergeCell ref="A121:H121"/>
    <mergeCell ref="A122:H122"/>
    <mergeCell ref="H237:K237"/>
    <mergeCell ref="A290:D290"/>
    <mergeCell ref="F290:I290"/>
    <mergeCell ref="H321:K321"/>
    <mergeCell ref="H372:K37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Tuanhuym</cp:lastModifiedBy>
  <dcterms:created xsi:type="dcterms:W3CDTF">2024-09-12T01:43:00Z</dcterms:created>
  <dcterms:modified xsi:type="dcterms:W3CDTF">2024-09-15T06:46:28Z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032E81D5784A4B18AAF34967547BA499_11</vt:lpwstr>
  </property>
  <property fmtid="{D5CDD505-2E9C-101B-9397-08002B2CF9AE}" pid="3" name="KSOProductBuildVer">
    <vt:lpwstr>1033-12.2.0.18165</vt:lpwstr>
  </property>
</Properties>
</file>