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<sst xmlns="http://schemas.openxmlformats.org/spreadsheetml/2006/main" count="221" uniqueCount="92">
  <si>
    <t>Chapter 5</t>
  </si>
  <si>
    <t>5-1A</t>
  </si>
  <si>
    <t>Debit</t>
  </si>
  <si>
    <t>Credit</t>
  </si>
  <si>
    <t>MI</t>
  </si>
  <si>
    <t>Account payable - Abil</t>
  </si>
  <si>
    <t>destination</t>
  </si>
  <si>
    <t>Cash</t>
  </si>
  <si>
    <t>Account Receivable - Lux</t>
  </si>
  <si>
    <t>Sales</t>
  </si>
  <si>
    <t>COGS</t>
  </si>
  <si>
    <t>2/10, n/60 destination</t>
  </si>
  <si>
    <t>Account payable - Welch</t>
  </si>
  <si>
    <t>1/10,n/45, shipping point</t>
  </si>
  <si>
    <t>Shipping Expense</t>
  </si>
  <si>
    <t>Sales return and allowance</t>
  </si>
  <si>
    <t>Sales Discount</t>
  </si>
  <si>
    <t>Account Receivable - Trax</t>
  </si>
  <si>
    <t>5-2A</t>
  </si>
  <si>
    <t>Account payable - Black</t>
  </si>
  <si>
    <t>Account Receivable - Coke</t>
  </si>
  <si>
    <t>Account payable - Lane</t>
  </si>
  <si>
    <t>Account Receivable - AKP</t>
  </si>
  <si>
    <t>11 đã -200</t>
  </si>
  <si>
    <t>21   -150</t>
  </si>
  <si>
    <t>5-3A</t>
  </si>
  <si>
    <t>multiple-step income statement</t>
  </si>
  <si>
    <t>single-step income statement</t>
  </si>
  <si>
    <t>a</t>
  </si>
  <si>
    <t>Store supplies</t>
  </si>
  <si>
    <t>Net sale</t>
  </si>
  <si>
    <t>Store supplies expense</t>
  </si>
  <si>
    <t>Total revenues</t>
  </si>
  <si>
    <t>b</t>
  </si>
  <si>
    <t>Prepaid insurance</t>
  </si>
  <si>
    <t>Cost of goods sold</t>
  </si>
  <si>
    <t>Insurance expense</t>
  </si>
  <si>
    <t>Selling expenses:</t>
  </si>
  <si>
    <t>c</t>
  </si>
  <si>
    <t>Depreciation expense—Store equipment</t>
  </si>
  <si>
    <t>General and administrative expenses:</t>
  </si>
  <si>
    <t>Accumulated depreciation—Store equipment</t>
  </si>
  <si>
    <t>Gross profit</t>
  </si>
  <si>
    <t>Total expense</t>
  </si>
  <si>
    <t>d</t>
  </si>
  <si>
    <t>Merchandise inventory</t>
  </si>
  <si>
    <t>Operating expenses:</t>
  </si>
  <si>
    <t>Net income</t>
  </si>
  <si>
    <t>Advertising expense</t>
  </si>
  <si>
    <t>current ratio</t>
  </si>
  <si>
    <t>acid-test ratio</t>
  </si>
  <si>
    <t>Salaries expense</t>
  </si>
  <si>
    <t>gross margin ratio</t>
  </si>
  <si>
    <t>Rent expense</t>
  </si>
  <si>
    <t>Total operating expenses:</t>
  </si>
  <si>
    <t>Net income from operations</t>
  </si>
  <si>
    <t>Other revenues and expenses</t>
  </si>
  <si>
    <t>5-4A</t>
  </si>
  <si>
    <t>Sales discounts</t>
  </si>
  <si>
    <t>Sales returns and allowances</t>
  </si>
  <si>
    <t>Net sales</t>
  </si>
  <si>
    <t>Invoice cost of merchandise purchases</t>
  </si>
  <si>
    <t>Costs of transportation-in</t>
  </si>
  <si>
    <t>Purchase discounts received</t>
  </si>
  <si>
    <t>Purchase returns and allowances</t>
  </si>
  <si>
    <t>Sales salaries expense</t>
  </si>
  <si>
    <t>total cost of merchandise</t>
  </si>
  <si>
    <t>Rent expense—Selling space</t>
  </si>
  <si>
    <t>Office salaries expense</t>
  </si>
  <si>
    <t>Rent expense—Office space</t>
  </si>
  <si>
    <t>Office supplies expense</t>
  </si>
  <si>
    <t>5-5A</t>
  </si>
  <si>
    <t>1. Close revenues to Income Summary</t>
  </si>
  <si>
    <t>revenues</t>
  </si>
  <si>
    <t>Income Summary</t>
  </si>
  <si>
    <t>2. Close expense to Income Sunmmary</t>
  </si>
  <si>
    <t>expense</t>
  </si>
  <si>
    <t>3.Close Income Sunmmary to Capital</t>
  </si>
  <si>
    <t>Capital</t>
  </si>
  <si>
    <t>4. Close Withdrawals to Capital</t>
  </si>
  <si>
    <t>Withdrawals</t>
  </si>
  <si>
    <t>5-6A</t>
  </si>
  <si>
    <t>Unadjusted trial balance</t>
  </si>
  <si>
    <t>Adjustment</t>
  </si>
  <si>
    <t>Adjusted trial balance</t>
  </si>
  <si>
    <t>Income Statement</t>
  </si>
  <si>
    <t>Balance Sheet</t>
  </si>
  <si>
    <t>Store equipment</t>
  </si>
  <si>
    <t>Accounts payable</t>
  </si>
  <si>
    <t>T. Rex, Capital</t>
  </si>
  <si>
    <t>T. Rex, Withdrawals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</si>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</sst>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231F2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7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NumberFormat="1" applyFo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4" fillId="0" borderId="0" xfId="0" applyNumberFormat="1" applyFont="1">
      <alignment vertical="center"/>
    </xf>
    <xf numFmtId="0" fontId="0" fillId="0" borderId="0" xfId="0" applyBorder="1">
      <alignment vertical="center"/>
    </xf>
    <xf numFmtId="0" fontId="3" fillId="0" borderId="11" xfId="0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6"/>
  <sheetViews>
    <sheetView tabSelected="1" topLeftCell="A136" workbookViewId="0">
      <selection activeCell="I154" sqref="I154"/>
    </sheetView>
  </sheetViews>
  <sheetFormatPr defaultColWidth="9.02857142857143" defaultRowHeight="15"/>
  <cols>
    <col min="15" max="15" width="12.8571428571429"/>
  </cols>
  <sheetData>
    <row r="1" ht="26.25" spans="1:1">
      <c r="A1" s="1" t="s">
        <v>0</v>
      </c>
    </row>
    <row r="3" ht="18.75" spans="1:1">
      <c r="A3" s="2" t="s">
        <v>1</v>
      </c>
    </row>
    <row r="5" spans="1:5">
      <c r="A5" s="3"/>
      <c r="B5" s="4"/>
      <c r="C5" s="4"/>
      <c r="D5" s="4" t="s">
        <v>2</v>
      </c>
      <c r="E5" s="5" t="s">
        <v>3</v>
      </c>
    </row>
    <row r="6" spans="1:5">
      <c r="A6" s="6">
        <v>1</v>
      </c>
      <c r="B6" t="s">
        <v>4</v>
      </c>
      <c r="D6">
        <v>6000</v>
      </c>
      <c r="E6" s="7"/>
    </row>
    <row r="7" spans="1:5">
      <c r="A7" s="6"/>
      <c r="B7" t="s">
        <v>5</v>
      </c>
      <c r="E7" s="7">
        <v>6000</v>
      </c>
    </row>
    <row r="8" spans="1:5">
      <c r="A8" s="6"/>
      <c r="B8" t="s">
        <v>6</v>
      </c>
      <c r="E8" s="7"/>
    </row>
    <row r="9" spans="1:5">
      <c r="A9" s="6">
        <v>4</v>
      </c>
      <c r="B9" t="s">
        <v>5</v>
      </c>
      <c r="D9">
        <v>100</v>
      </c>
      <c r="E9" s="7"/>
    </row>
    <row r="10" spans="1:5">
      <c r="A10" s="6"/>
      <c r="B10" t="s">
        <v>7</v>
      </c>
      <c r="E10" s="7">
        <v>100</v>
      </c>
    </row>
    <row r="11" spans="1:5">
      <c r="A11" s="6">
        <v>5</v>
      </c>
      <c r="B11" t="s">
        <v>8</v>
      </c>
      <c r="D11">
        <v>4200</v>
      </c>
      <c r="E11" s="7"/>
    </row>
    <row r="12" spans="1:5">
      <c r="A12" s="6"/>
      <c r="B12" t="s">
        <v>9</v>
      </c>
      <c r="E12" s="7">
        <v>4200</v>
      </c>
    </row>
    <row r="13" spans="1:5">
      <c r="A13" s="6"/>
      <c r="B13" t="s">
        <v>10</v>
      </c>
      <c r="D13">
        <v>3000</v>
      </c>
      <c r="E13" s="7"/>
    </row>
    <row r="14" spans="1:5">
      <c r="A14" s="6"/>
      <c r="B14" t="s">
        <v>4</v>
      </c>
      <c r="E14" s="7">
        <v>3000</v>
      </c>
    </row>
    <row r="15" spans="1:5">
      <c r="A15" s="6"/>
      <c r="B15" t="s">
        <v>11</v>
      </c>
      <c r="E15" s="7"/>
    </row>
    <row r="16" spans="1:5">
      <c r="A16" s="6">
        <v>8</v>
      </c>
      <c r="B16" t="s">
        <v>4</v>
      </c>
      <c r="D16">
        <v>5540</v>
      </c>
      <c r="E16" s="7"/>
    </row>
    <row r="17" spans="1:5">
      <c r="A17" s="6"/>
      <c r="B17" t="s">
        <v>12</v>
      </c>
      <c r="E17" s="7">
        <v>5540</v>
      </c>
    </row>
    <row r="18" spans="1:5">
      <c r="A18" s="6"/>
      <c r="B18" t="s">
        <v>13</v>
      </c>
      <c r="E18" s="7"/>
    </row>
    <row r="19" spans="1:5">
      <c r="A19" s="6">
        <v>9</v>
      </c>
      <c r="B19" t="s">
        <v>14</v>
      </c>
      <c r="D19">
        <v>120</v>
      </c>
      <c r="E19" s="7"/>
    </row>
    <row r="20" spans="1:5">
      <c r="A20" s="6"/>
      <c r="B20" t="s">
        <v>7</v>
      </c>
      <c r="E20" s="7">
        <v>120</v>
      </c>
    </row>
    <row r="21" spans="1:5">
      <c r="A21" s="6">
        <v>10</v>
      </c>
      <c r="B21" t="s">
        <v>15</v>
      </c>
      <c r="D21">
        <v>700</v>
      </c>
      <c r="E21" s="7"/>
    </row>
    <row r="22" spans="1:5">
      <c r="A22" s="6"/>
      <c r="B22" t="s">
        <v>8</v>
      </c>
      <c r="E22" s="7">
        <v>700</v>
      </c>
    </row>
    <row r="23" spans="1:5">
      <c r="A23" s="6"/>
      <c r="B23" t="s">
        <v>4</v>
      </c>
      <c r="D23">
        <v>500</v>
      </c>
      <c r="E23" s="7"/>
    </row>
    <row r="24" spans="1:5">
      <c r="A24" s="6"/>
      <c r="B24" t="s">
        <v>10</v>
      </c>
      <c r="E24" s="7">
        <v>500</v>
      </c>
    </row>
    <row r="25" spans="1:5">
      <c r="A25" s="6">
        <v>12</v>
      </c>
      <c r="B25" t="s">
        <v>12</v>
      </c>
      <c r="D25">
        <v>800</v>
      </c>
      <c r="E25" s="7"/>
    </row>
    <row r="26" spans="1:5">
      <c r="A26" s="6"/>
      <c r="B26" t="s">
        <v>4</v>
      </c>
      <c r="E26" s="7">
        <v>800</v>
      </c>
    </row>
    <row r="27" spans="1:5">
      <c r="A27" s="6">
        <v>15</v>
      </c>
      <c r="B27" t="s">
        <v>16</v>
      </c>
      <c r="D27">
        <v>70</v>
      </c>
      <c r="E27" s="7"/>
    </row>
    <row r="28" spans="1:5">
      <c r="A28" s="6"/>
      <c r="B28" t="s">
        <v>7</v>
      </c>
      <c r="D28">
        <v>3430</v>
      </c>
      <c r="E28" s="7"/>
    </row>
    <row r="29" spans="1:5">
      <c r="A29" s="6"/>
      <c r="B29" t="s">
        <v>8</v>
      </c>
      <c r="E29" s="7">
        <v>3500</v>
      </c>
    </row>
    <row r="30" spans="1:5">
      <c r="A30" s="6">
        <v>18</v>
      </c>
      <c r="B30" t="s">
        <v>12</v>
      </c>
      <c r="D30">
        <v>4740</v>
      </c>
      <c r="E30" s="7"/>
    </row>
    <row r="31" spans="1:5">
      <c r="A31" s="6"/>
      <c r="B31" t="s">
        <v>4</v>
      </c>
      <c r="E31" s="7">
        <v>45</v>
      </c>
    </row>
    <row r="32" spans="1:5">
      <c r="A32" s="6"/>
      <c r="B32" t="s">
        <v>7</v>
      </c>
      <c r="E32" s="7">
        <f>D30-E31</f>
        <v>4695</v>
      </c>
    </row>
    <row r="33" spans="1:5">
      <c r="A33" s="6">
        <v>19</v>
      </c>
      <c r="B33" t="s">
        <v>17</v>
      </c>
      <c r="D33">
        <v>3600</v>
      </c>
      <c r="E33" s="7"/>
    </row>
    <row r="34" spans="1:5">
      <c r="A34" s="6"/>
      <c r="B34" t="s">
        <v>9</v>
      </c>
      <c r="E34" s="7">
        <v>3600</v>
      </c>
    </row>
    <row r="35" spans="1:5">
      <c r="A35" s="6"/>
      <c r="B35" t="s">
        <v>4</v>
      </c>
      <c r="E35" s="7">
        <v>2500</v>
      </c>
    </row>
    <row r="36" spans="1:5">
      <c r="A36" s="6"/>
      <c r="B36" t="s">
        <v>10</v>
      </c>
      <c r="D36">
        <v>2500</v>
      </c>
      <c r="E36" s="7"/>
    </row>
    <row r="37" spans="1:5">
      <c r="A37" s="6">
        <v>22</v>
      </c>
      <c r="B37" t="s">
        <v>15</v>
      </c>
      <c r="D37">
        <v>600</v>
      </c>
      <c r="E37" s="7"/>
    </row>
    <row r="38" spans="1:5">
      <c r="A38" s="6"/>
      <c r="B38" t="s">
        <v>17</v>
      </c>
      <c r="E38" s="7">
        <v>600</v>
      </c>
    </row>
    <row r="39" spans="1:5">
      <c r="A39" s="6">
        <v>29</v>
      </c>
      <c r="B39" t="s">
        <v>7</v>
      </c>
      <c r="D39">
        <v>2970</v>
      </c>
      <c r="E39" s="7"/>
    </row>
    <row r="40" spans="1:5">
      <c r="A40" s="6"/>
      <c r="B40" t="s">
        <v>16</v>
      </c>
      <c r="D40">
        <v>30</v>
      </c>
      <c r="E40" s="7"/>
    </row>
    <row r="41" spans="1:5">
      <c r="A41" s="6"/>
      <c r="B41" t="s">
        <v>17</v>
      </c>
      <c r="E41" s="7">
        <v>3000</v>
      </c>
    </row>
    <row r="42" spans="1:5">
      <c r="A42" s="6">
        <v>30</v>
      </c>
      <c r="B42" t="s">
        <v>5</v>
      </c>
      <c r="D42">
        <v>6000</v>
      </c>
      <c r="E42" s="7"/>
    </row>
    <row r="43" spans="1:5">
      <c r="A43" s="6"/>
      <c r="B43" t="s">
        <v>7</v>
      </c>
      <c r="E43" s="7">
        <v>6000</v>
      </c>
    </row>
    <row r="44" ht="15.75" spans="1:5">
      <c r="A44" s="8"/>
      <c r="B44" s="9"/>
      <c r="C44" s="9"/>
      <c r="D44" s="10">
        <f>SUM(D6:D43)</f>
        <v>44900</v>
      </c>
      <c r="E44" s="11">
        <f>SUM(E6:E43)</f>
        <v>44900</v>
      </c>
    </row>
    <row r="47" ht="19.5" spans="1:1">
      <c r="A47" s="2" t="s">
        <v>18</v>
      </c>
    </row>
    <row r="48" spans="1:5">
      <c r="A48" s="3"/>
      <c r="B48" s="4"/>
      <c r="C48" s="4"/>
      <c r="D48" s="4" t="s">
        <v>2</v>
      </c>
      <c r="E48" s="5" t="s">
        <v>3</v>
      </c>
    </row>
    <row r="49" spans="1:5">
      <c r="A49" s="6">
        <v>1</v>
      </c>
      <c r="B49" t="s">
        <v>19</v>
      </c>
      <c r="E49" s="7">
        <v>6000</v>
      </c>
    </row>
    <row r="50" spans="1:5">
      <c r="A50" s="6"/>
      <c r="B50" t="s">
        <v>4</v>
      </c>
      <c r="D50">
        <v>6000</v>
      </c>
      <c r="E50" s="7"/>
    </row>
    <row r="51" spans="1:5">
      <c r="A51" s="6">
        <v>2</v>
      </c>
      <c r="B51" t="s">
        <v>20</v>
      </c>
      <c r="D51">
        <v>800</v>
      </c>
      <c r="E51" s="7"/>
    </row>
    <row r="52" spans="1:5">
      <c r="A52" s="6"/>
      <c r="B52" t="s">
        <v>9</v>
      </c>
      <c r="E52" s="7">
        <v>800</v>
      </c>
    </row>
    <row r="53" spans="1:5">
      <c r="A53" s="6"/>
      <c r="B53" t="s">
        <v>4</v>
      </c>
      <c r="E53" s="7">
        <v>500</v>
      </c>
    </row>
    <row r="54" spans="1:5">
      <c r="A54" s="6"/>
      <c r="B54" t="s">
        <v>10</v>
      </c>
      <c r="D54">
        <v>500</v>
      </c>
      <c r="E54" s="7"/>
    </row>
    <row r="55" spans="1:5">
      <c r="A55" s="6">
        <v>3</v>
      </c>
      <c r="B55" t="s">
        <v>4</v>
      </c>
      <c r="D55">
        <v>100</v>
      </c>
      <c r="E55" s="7"/>
    </row>
    <row r="56" spans="1:5">
      <c r="A56" s="6"/>
      <c r="B56" t="s">
        <v>7</v>
      </c>
      <c r="E56" s="7">
        <v>100</v>
      </c>
    </row>
    <row r="57" spans="1:5">
      <c r="A57" s="6">
        <v>8</v>
      </c>
      <c r="B57" t="s">
        <v>7</v>
      </c>
      <c r="D57">
        <v>1600</v>
      </c>
      <c r="E57" s="7"/>
    </row>
    <row r="58" spans="1:5">
      <c r="A58" s="6"/>
      <c r="B58" t="s">
        <v>9</v>
      </c>
      <c r="E58" s="7">
        <v>1600</v>
      </c>
    </row>
    <row r="59" spans="1:5">
      <c r="A59" s="6"/>
      <c r="B59" t="s">
        <v>4</v>
      </c>
      <c r="E59" s="7">
        <v>1200</v>
      </c>
    </row>
    <row r="60" spans="1:5">
      <c r="A60" s="6"/>
      <c r="B60" t="s">
        <v>10</v>
      </c>
      <c r="D60">
        <v>1200</v>
      </c>
      <c r="E60" s="7"/>
    </row>
    <row r="61" spans="1:5">
      <c r="A61" s="6">
        <v>9</v>
      </c>
      <c r="B61" t="s">
        <v>21</v>
      </c>
      <c r="E61" s="7">
        <v>2300</v>
      </c>
    </row>
    <row r="62" spans="1:5">
      <c r="A62" s="6"/>
      <c r="B62" t="s">
        <v>4</v>
      </c>
      <c r="D62">
        <v>2300</v>
      </c>
      <c r="E62" s="7"/>
    </row>
    <row r="63" spans="1:5">
      <c r="A63" s="6">
        <v>11</v>
      </c>
      <c r="B63" t="s">
        <v>21</v>
      </c>
      <c r="D63">
        <v>200</v>
      </c>
      <c r="E63" s="7"/>
    </row>
    <row r="64" spans="1:5">
      <c r="A64" s="6"/>
      <c r="B64" t="s">
        <v>4</v>
      </c>
      <c r="E64" s="7">
        <v>200</v>
      </c>
    </row>
    <row r="65" spans="1:5">
      <c r="A65" s="6">
        <v>12</v>
      </c>
      <c r="B65" t="s">
        <v>7</v>
      </c>
      <c r="D65">
        <v>784</v>
      </c>
      <c r="E65" s="7"/>
    </row>
    <row r="66" spans="1:5">
      <c r="A66" s="6"/>
      <c r="B66" t="s">
        <v>16</v>
      </c>
      <c r="D66">
        <v>16</v>
      </c>
      <c r="E66" s="7"/>
    </row>
    <row r="67" spans="1:5">
      <c r="A67" s="6"/>
      <c r="B67" t="s">
        <v>20</v>
      </c>
      <c r="E67" s="7">
        <v>800</v>
      </c>
    </row>
    <row r="68" spans="1:5">
      <c r="A68" s="6">
        <v>16</v>
      </c>
      <c r="B68" t="s">
        <v>19</v>
      </c>
      <c r="D68">
        <v>6000</v>
      </c>
      <c r="E68" s="7"/>
    </row>
    <row r="69" spans="1:5">
      <c r="A69" s="6"/>
      <c r="B69" t="s">
        <v>4</v>
      </c>
      <c r="E69" s="7">
        <v>60</v>
      </c>
    </row>
    <row r="70" spans="1:5">
      <c r="A70" s="6"/>
      <c r="B70" t="s">
        <v>7</v>
      </c>
      <c r="E70" s="7">
        <v>5940</v>
      </c>
    </row>
    <row r="71" spans="1:5">
      <c r="A71" s="6">
        <v>19</v>
      </c>
      <c r="B71" t="s">
        <v>22</v>
      </c>
      <c r="D71">
        <v>1250</v>
      </c>
      <c r="E71" s="7"/>
    </row>
    <row r="72" spans="1:5">
      <c r="A72" s="6"/>
      <c r="B72" t="s">
        <v>9</v>
      </c>
      <c r="E72" s="7">
        <v>1250</v>
      </c>
    </row>
    <row r="73" spans="1:5">
      <c r="A73" s="6"/>
      <c r="B73" t="s">
        <v>4</v>
      </c>
      <c r="E73" s="7">
        <v>900</v>
      </c>
    </row>
    <row r="74" spans="1:5">
      <c r="A74" s="6"/>
      <c r="B74" t="s">
        <v>10</v>
      </c>
      <c r="D74">
        <v>900</v>
      </c>
      <c r="E74" s="7"/>
    </row>
    <row r="75" spans="1:5">
      <c r="A75" s="6">
        <v>21</v>
      </c>
      <c r="B75" t="s">
        <v>15</v>
      </c>
      <c r="D75">
        <v>150</v>
      </c>
      <c r="E75" s="7"/>
    </row>
    <row r="76" spans="1:5">
      <c r="A76" s="6"/>
      <c r="B76" t="s">
        <v>22</v>
      </c>
      <c r="E76" s="7">
        <v>150</v>
      </c>
    </row>
    <row r="77" spans="1:6">
      <c r="A77" s="6">
        <v>24</v>
      </c>
      <c r="B77" t="s">
        <v>21</v>
      </c>
      <c r="D77">
        <v>2100</v>
      </c>
      <c r="E77" s="7"/>
      <c r="F77" t="s">
        <v>23</v>
      </c>
    </row>
    <row r="78" spans="1:5">
      <c r="A78" s="6"/>
      <c r="B78" t="s">
        <v>4</v>
      </c>
      <c r="E78" s="7">
        <v>42</v>
      </c>
    </row>
    <row r="79" spans="1:5">
      <c r="A79" s="6"/>
      <c r="B79" t="s">
        <v>7</v>
      </c>
      <c r="E79" s="7">
        <v>2058</v>
      </c>
    </row>
    <row r="80" spans="1:5">
      <c r="A80" s="6">
        <v>30</v>
      </c>
      <c r="B80" t="s">
        <v>7</v>
      </c>
      <c r="D80">
        <v>1078</v>
      </c>
      <c r="E80" s="7"/>
    </row>
    <row r="81" spans="1:5">
      <c r="A81" s="6"/>
      <c r="B81" t="s">
        <v>16</v>
      </c>
      <c r="D81">
        <v>22</v>
      </c>
      <c r="E81" s="7"/>
    </row>
    <row r="82" spans="1:6">
      <c r="A82" s="6"/>
      <c r="B82" t="s">
        <v>22</v>
      </c>
      <c r="E82" s="7">
        <v>1100</v>
      </c>
      <c r="F82" t="s">
        <v>24</v>
      </c>
    </row>
    <row r="83" spans="1:5">
      <c r="A83" s="6">
        <v>31</v>
      </c>
      <c r="B83" t="s">
        <v>20</v>
      </c>
      <c r="D83">
        <v>5000</v>
      </c>
      <c r="E83" s="7"/>
    </row>
    <row r="84" spans="1:5">
      <c r="A84" s="6"/>
      <c r="B84" t="s">
        <v>9</v>
      </c>
      <c r="E84" s="7">
        <v>5000</v>
      </c>
    </row>
    <row r="85" spans="1:5">
      <c r="A85" s="6"/>
      <c r="B85" t="s">
        <v>4</v>
      </c>
      <c r="E85" s="7">
        <v>3200</v>
      </c>
    </row>
    <row r="86" spans="1:5">
      <c r="A86" s="6"/>
      <c r="B86" t="s">
        <v>10</v>
      </c>
      <c r="D86">
        <v>3200</v>
      </c>
      <c r="E86" s="7"/>
    </row>
    <row r="87" ht="15.75" spans="1:5">
      <c r="A87" s="8"/>
      <c r="B87" s="9"/>
      <c r="C87" s="9"/>
      <c r="D87" s="10">
        <f>SUM(D49:D86)</f>
        <v>33200</v>
      </c>
      <c r="E87" s="11">
        <f>SUM(E49:E86)</f>
        <v>33200</v>
      </c>
    </row>
    <row r="89" ht="18.75" spans="1:1">
      <c r="A89" s="2" t="s">
        <v>25</v>
      </c>
    </row>
    <row r="90" ht="15.75" spans="1:3">
      <c r="A90" s="12"/>
      <c r="B90" s="12"/>
      <c r="C90" s="12"/>
    </row>
    <row r="91" spans="1:16">
      <c r="A91" s="3"/>
      <c r="B91" s="4"/>
      <c r="C91" s="4"/>
      <c r="D91" s="4" t="s">
        <v>2</v>
      </c>
      <c r="E91" s="5" t="s">
        <v>3</v>
      </c>
      <c r="G91" s="13" t="s">
        <v>26</v>
      </c>
      <c r="H91" s="14"/>
      <c r="I91" s="14"/>
      <c r="J91" s="14"/>
      <c r="K91" s="25"/>
      <c r="M91" s="26" t="s">
        <v>27</v>
      </c>
      <c r="N91" s="27"/>
      <c r="O91" s="27"/>
      <c r="P91" s="28"/>
    </row>
    <row r="92" spans="1:16">
      <c r="A92" s="6" t="s">
        <v>28</v>
      </c>
      <c r="B92" t="s">
        <v>29</v>
      </c>
      <c r="E92" s="7">
        <f>4800-1650</f>
        <v>3150</v>
      </c>
      <c r="G92" s="6" t="s">
        <v>9</v>
      </c>
      <c r="K92" s="7">
        <v>104000</v>
      </c>
      <c r="M92" s="29" t="s">
        <v>30</v>
      </c>
      <c r="N92" s="30"/>
      <c r="O92" s="30"/>
      <c r="P92" s="31">
        <v>101000</v>
      </c>
    </row>
    <row r="93" spans="1:16">
      <c r="A93" s="6"/>
      <c r="B93" t="s">
        <v>31</v>
      </c>
      <c r="D93">
        <v>3150</v>
      </c>
      <c r="E93" s="7"/>
      <c r="G93" s="6" t="s">
        <v>16</v>
      </c>
      <c r="J93">
        <v>1000</v>
      </c>
      <c r="K93" s="7"/>
      <c r="M93" s="29" t="s">
        <v>32</v>
      </c>
      <c r="N93" s="30"/>
      <c r="O93" s="30"/>
      <c r="P93" s="31">
        <v>101000</v>
      </c>
    </row>
    <row r="94" spans="1:16">
      <c r="A94" s="6" t="s">
        <v>33</v>
      </c>
      <c r="B94" t="s">
        <v>34</v>
      </c>
      <c r="E94" s="7">
        <v>1500</v>
      </c>
      <c r="G94" s="6" t="s">
        <v>15</v>
      </c>
      <c r="J94">
        <v>2000</v>
      </c>
      <c r="K94" s="22">
        <v>3000</v>
      </c>
      <c r="M94" s="29" t="s">
        <v>35</v>
      </c>
      <c r="N94" s="30"/>
      <c r="O94" s="32">
        <v>37800</v>
      </c>
      <c r="P94" s="31"/>
    </row>
    <row r="95" spans="1:16">
      <c r="A95" s="6"/>
      <c r="B95" t="s">
        <v>36</v>
      </c>
      <c r="D95">
        <v>1500</v>
      </c>
      <c r="E95" s="7"/>
      <c r="G95" s="6" t="s">
        <v>30</v>
      </c>
      <c r="K95" s="7">
        <f>K92-K94</f>
        <v>101000</v>
      </c>
      <c r="M95" s="29" t="s">
        <v>37</v>
      </c>
      <c r="N95" s="30"/>
      <c r="O95" s="30">
        <v>4550</v>
      </c>
      <c r="P95" s="31"/>
    </row>
    <row r="96" spans="1:16">
      <c r="A96" s="6" t="s">
        <v>38</v>
      </c>
      <c r="B96" t="s">
        <v>39</v>
      </c>
      <c r="D96">
        <v>1400</v>
      </c>
      <c r="E96" s="7"/>
      <c r="G96" s="6" t="s">
        <v>35</v>
      </c>
      <c r="K96" s="22">
        <v>37800</v>
      </c>
      <c r="M96" s="29" t="s">
        <v>40</v>
      </c>
      <c r="N96" s="30"/>
      <c r="O96" s="30">
        <v>56400</v>
      </c>
      <c r="P96" s="31"/>
    </row>
    <row r="97" spans="1:16">
      <c r="A97" s="6"/>
      <c r="B97" s="15" t="s">
        <v>41</v>
      </c>
      <c r="C97" s="15"/>
      <c r="E97" s="7">
        <v>1400</v>
      </c>
      <c r="G97" s="6" t="s">
        <v>42</v>
      </c>
      <c r="K97" s="7">
        <f>K95-K96</f>
        <v>63200</v>
      </c>
      <c r="M97" s="29" t="s">
        <v>43</v>
      </c>
      <c r="N97" s="30"/>
      <c r="O97" s="30"/>
      <c r="P97" s="33">
        <f>SUM(O94:O96)</f>
        <v>98750</v>
      </c>
    </row>
    <row r="98" ht="15.75" spans="1:16">
      <c r="A98" s="6" t="s">
        <v>44</v>
      </c>
      <c r="B98" t="s">
        <v>45</v>
      </c>
      <c r="E98" s="7">
        <v>400</v>
      </c>
      <c r="G98" s="6" t="s">
        <v>46</v>
      </c>
      <c r="K98" s="7"/>
      <c r="M98" s="8" t="s">
        <v>47</v>
      </c>
      <c r="N98" s="9"/>
      <c r="O98" s="9"/>
      <c r="P98" s="16">
        <f>P93-P97</f>
        <v>2250</v>
      </c>
    </row>
    <row r="99" ht="15.75" spans="1:11">
      <c r="A99" s="8"/>
      <c r="B99" s="9" t="s">
        <v>35</v>
      </c>
      <c r="C99" s="9"/>
      <c r="D99" s="9">
        <v>400</v>
      </c>
      <c r="E99" s="16"/>
      <c r="G99" s="6"/>
      <c r="H99" t="s">
        <v>37</v>
      </c>
      <c r="K99" s="7"/>
    </row>
    <row r="100" spans="2:11">
      <c r="B100" s="12"/>
      <c r="C100" s="12"/>
      <c r="G100" s="6"/>
      <c r="H100" t="s">
        <v>39</v>
      </c>
      <c r="J100">
        <v>1400</v>
      </c>
      <c r="K100" s="7"/>
    </row>
    <row r="101" spans="2:11">
      <c r="B101" s="12"/>
      <c r="C101" s="12"/>
      <c r="G101" s="6"/>
      <c r="H101" t="s">
        <v>31</v>
      </c>
      <c r="J101">
        <v>3150</v>
      </c>
      <c r="K101" s="7"/>
    </row>
    <row r="102" spans="2:15">
      <c r="B102" s="12"/>
      <c r="C102" s="12"/>
      <c r="G102" s="6"/>
      <c r="H102" t="s">
        <v>48</v>
      </c>
      <c r="J102">
        <v>9900</v>
      </c>
      <c r="K102" s="34">
        <f>SUM(J100:J102)</f>
        <v>14450</v>
      </c>
      <c r="M102" t="s">
        <v>49</v>
      </c>
      <c r="O102">
        <f>(2200+11500+800)/(9000)</f>
        <v>1.61111111111111</v>
      </c>
    </row>
    <row r="103" spans="2:15">
      <c r="B103" s="12"/>
      <c r="C103" s="12"/>
      <c r="G103" s="6"/>
      <c r="H103" t="s">
        <v>40</v>
      </c>
      <c r="K103" s="7"/>
      <c r="M103" t="s">
        <v>50</v>
      </c>
      <c r="O103">
        <f>(2200+11500+800)/(9000)</f>
        <v>1.61111111111111</v>
      </c>
    </row>
    <row r="104" spans="2:15">
      <c r="B104" s="12"/>
      <c r="C104" s="12"/>
      <c r="G104" s="6"/>
      <c r="H104" t="s">
        <v>51</v>
      </c>
      <c r="J104">
        <v>31000</v>
      </c>
      <c r="K104" s="7"/>
      <c r="M104" t="s">
        <v>52</v>
      </c>
      <c r="O104">
        <f>K97/K95</f>
        <v>0.625742574257426</v>
      </c>
    </row>
    <row r="105" spans="2:11">
      <c r="B105" s="12"/>
      <c r="C105" s="12"/>
      <c r="G105" s="6"/>
      <c r="H105" t="s">
        <v>36</v>
      </c>
      <c r="J105">
        <v>1500</v>
      </c>
      <c r="K105" s="7"/>
    </row>
    <row r="106" spans="2:11">
      <c r="B106" s="17"/>
      <c r="C106" s="17"/>
      <c r="G106" s="6"/>
      <c r="H106" t="s">
        <v>53</v>
      </c>
      <c r="J106">
        <v>14000</v>
      </c>
      <c r="K106" s="7"/>
    </row>
    <row r="107" spans="2:11">
      <c r="B107" s="17"/>
      <c r="C107" s="17"/>
      <c r="G107" s="6"/>
      <c r="K107" s="34">
        <f>SUM(J104:J107)</f>
        <v>46500</v>
      </c>
    </row>
    <row r="108" spans="2:11">
      <c r="B108" s="17"/>
      <c r="C108" s="17"/>
      <c r="G108" s="6" t="s">
        <v>54</v>
      </c>
      <c r="K108" s="22">
        <f>K107+K102</f>
        <v>60950</v>
      </c>
    </row>
    <row r="109" spans="2:11">
      <c r="B109" s="17"/>
      <c r="C109" s="17"/>
      <c r="G109" s="6" t="s">
        <v>55</v>
      </c>
      <c r="K109" s="7">
        <f>K97-K108</f>
        <v>2250</v>
      </c>
    </row>
    <row r="110" spans="7:11">
      <c r="G110" s="6" t="s">
        <v>56</v>
      </c>
      <c r="K110" s="22">
        <v>0</v>
      </c>
    </row>
    <row r="111" ht="15.75" spans="7:11">
      <c r="G111" s="8" t="s">
        <v>47</v>
      </c>
      <c r="H111" s="9"/>
      <c r="I111" s="9"/>
      <c r="J111" s="9"/>
      <c r="K111" s="16">
        <v>2250</v>
      </c>
    </row>
    <row r="114" ht="18.75" spans="1:1">
      <c r="A114" s="2" t="s">
        <v>57</v>
      </c>
    </row>
    <row r="115" ht="15.75"/>
    <row r="116" spans="1:14">
      <c r="A116" s="3" t="s">
        <v>9</v>
      </c>
      <c r="B116" s="4"/>
      <c r="C116" s="5">
        <v>212000</v>
      </c>
      <c r="E116" s="18" t="s">
        <v>26</v>
      </c>
      <c r="F116" s="19"/>
      <c r="G116" s="19"/>
      <c r="H116" s="19"/>
      <c r="I116" s="35"/>
      <c r="K116" s="26" t="s">
        <v>27</v>
      </c>
      <c r="L116" s="27"/>
      <c r="M116" s="27"/>
      <c r="N116" s="28"/>
    </row>
    <row r="117" spans="1:14">
      <c r="A117" s="6" t="s">
        <v>58</v>
      </c>
      <c r="C117" s="7">
        <v>3250</v>
      </c>
      <c r="E117" s="20" t="s">
        <v>9</v>
      </c>
      <c r="F117" s="21"/>
      <c r="G117" s="21"/>
      <c r="H117" s="21"/>
      <c r="I117" s="36">
        <v>212000</v>
      </c>
      <c r="K117" s="29" t="s">
        <v>30</v>
      </c>
      <c r="L117" s="30"/>
      <c r="M117" s="30"/>
      <c r="N117" s="31">
        <v>194750</v>
      </c>
    </row>
    <row r="118" spans="1:14">
      <c r="A118" s="6" t="s">
        <v>59</v>
      </c>
      <c r="C118" s="22">
        <v>14000</v>
      </c>
      <c r="E118" s="20" t="s">
        <v>16</v>
      </c>
      <c r="F118" s="21"/>
      <c r="G118" s="21"/>
      <c r="H118" s="23">
        <v>3250</v>
      </c>
      <c r="I118" s="37"/>
      <c r="K118" s="29" t="s">
        <v>32</v>
      </c>
      <c r="L118" s="30"/>
      <c r="M118" s="30"/>
      <c r="N118" s="31">
        <v>194750</v>
      </c>
    </row>
    <row r="119" ht="15.75" spans="1:14">
      <c r="A119" s="8" t="s">
        <v>60</v>
      </c>
      <c r="B119" s="9"/>
      <c r="C119" s="16">
        <f>C116-C117-C118</f>
        <v>194750</v>
      </c>
      <c r="E119" s="20" t="s">
        <v>15</v>
      </c>
      <c r="F119" s="21"/>
      <c r="G119" s="21"/>
      <c r="H119" s="24">
        <v>14000</v>
      </c>
      <c r="I119" s="38">
        <f>SUM(H118:H119)</f>
        <v>17250</v>
      </c>
      <c r="K119" s="29" t="s">
        <v>35</v>
      </c>
      <c r="L119" s="30"/>
      <c r="M119" s="24">
        <v>82600</v>
      </c>
      <c r="N119" s="31"/>
    </row>
    <row r="120" spans="5:14">
      <c r="E120" s="20" t="s">
        <v>30</v>
      </c>
      <c r="F120" s="21"/>
      <c r="G120" s="21"/>
      <c r="H120" s="21"/>
      <c r="I120" s="37">
        <f>I117-I119</f>
        <v>194750</v>
      </c>
      <c r="K120" s="29" t="s">
        <v>37</v>
      </c>
      <c r="L120" s="30"/>
      <c r="M120" s="30">
        <v>59500</v>
      </c>
      <c r="N120" s="31"/>
    </row>
    <row r="121" spans="5:14">
      <c r="E121" s="20" t="s">
        <v>35</v>
      </c>
      <c r="F121" s="21"/>
      <c r="G121" s="21"/>
      <c r="H121" s="21"/>
      <c r="I121" s="39">
        <v>82600</v>
      </c>
      <c r="K121" s="29" t="s">
        <v>40</v>
      </c>
      <c r="L121" s="30"/>
      <c r="M121" s="30">
        <v>29900</v>
      </c>
      <c r="N121" s="31"/>
    </row>
    <row r="122" spans="1:14">
      <c r="A122" s="3" t="s">
        <v>61</v>
      </c>
      <c r="B122" s="4"/>
      <c r="C122" s="5">
        <v>91000</v>
      </c>
      <c r="E122" s="20" t="s">
        <v>42</v>
      </c>
      <c r="F122" s="21"/>
      <c r="G122" s="21"/>
      <c r="H122" s="21"/>
      <c r="I122" s="37">
        <f>I120-I121</f>
        <v>112150</v>
      </c>
      <c r="K122" s="29" t="s">
        <v>43</v>
      </c>
      <c r="L122" s="30"/>
      <c r="M122" s="30"/>
      <c r="N122" s="33">
        <f>SUM(M119:M121)</f>
        <v>172000</v>
      </c>
    </row>
    <row r="123" ht="15.75" spans="1:14">
      <c r="A123" s="6" t="s">
        <v>62</v>
      </c>
      <c r="C123" s="7">
        <v>3900</v>
      </c>
      <c r="E123" s="20" t="s">
        <v>46</v>
      </c>
      <c r="F123" s="21"/>
      <c r="G123" s="21"/>
      <c r="H123" s="21"/>
      <c r="I123" s="37"/>
      <c r="K123" s="8" t="s">
        <v>47</v>
      </c>
      <c r="L123" s="9"/>
      <c r="M123" s="9"/>
      <c r="N123" s="16">
        <f>N118-N122</f>
        <v>22750</v>
      </c>
    </row>
    <row r="124" spans="1:9">
      <c r="A124" s="6" t="s">
        <v>63</v>
      </c>
      <c r="C124" s="7">
        <v>4400</v>
      </c>
      <c r="E124" s="20"/>
      <c r="F124" s="21" t="s">
        <v>37</v>
      </c>
      <c r="G124" s="21"/>
      <c r="H124" s="21"/>
      <c r="I124" s="37"/>
    </row>
    <row r="125" spans="1:9">
      <c r="A125" s="6" t="s">
        <v>64</v>
      </c>
      <c r="C125" s="7">
        <v>1900</v>
      </c>
      <c r="E125" s="20"/>
      <c r="F125" s="21" t="s">
        <v>65</v>
      </c>
      <c r="G125" s="21"/>
      <c r="H125" s="21">
        <v>29000</v>
      </c>
      <c r="I125" s="37"/>
    </row>
    <row r="126" ht="15.75" spans="1:9">
      <c r="A126" s="8" t="s">
        <v>66</v>
      </c>
      <c r="B126" s="9"/>
      <c r="C126" s="16">
        <f>C122+C123-C124-C125</f>
        <v>88600</v>
      </c>
      <c r="E126" s="20"/>
      <c r="F126" s="21" t="s">
        <v>67</v>
      </c>
      <c r="G126" s="21"/>
      <c r="H126" s="21">
        <v>10000</v>
      </c>
      <c r="I126" s="40"/>
    </row>
    <row r="127" spans="5:9">
      <c r="E127" s="20"/>
      <c r="F127" s="21" t="s">
        <v>31</v>
      </c>
      <c r="G127" s="21"/>
      <c r="H127" s="21">
        <v>2500</v>
      </c>
      <c r="I127" s="37"/>
    </row>
    <row r="128" spans="5:9">
      <c r="E128" s="20"/>
      <c r="F128" s="21" t="s">
        <v>48</v>
      </c>
      <c r="G128" s="21"/>
      <c r="H128" s="21">
        <v>18000</v>
      </c>
      <c r="I128" s="40">
        <f>SUM(H125:H128)</f>
        <v>59500</v>
      </c>
    </row>
    <row r="129" spans="5:9">
      <c r="E129" s="20"/>
      <c r="F129" s="21" t="s">
        <v>40</v>
      </c>
      <c r="G129" s="21"/>
      <c r="H129" s="21"/>
      <c r="I129" s="37"/>
    </row>
    <row r="130" spans="5:9">
      <c r="E130" s="20"/>
      <c r="F130" s="21" t="s">
        <v>68</v>
      </c>
      <c r="G130" s="21"/>
      <c r="H130" s="21">
        <v>26500</v>
      </c>
      <c r="I130" s="37"/>
    </row>
    <row r="131" spans="5:9">
      <c r="E131" s="20"/>
      <c r="F131" s="21" t="s">
        <v>69</v>
      </c>
      <c r="G131" s="21"/>
      <c r="H131" s="21">
        <v>2600</v>
      </c>
      <c r="I131" s="37"/>
    </row>
    <row r="132" spans="5:9">
      <c r="E132" s="20"/>
      <c r="F132" s="21" t="s">
        <v>70</v>
      </c>
      <c r="G132" s="21"/>
      <c r="H132" s="21">
        <v>800</v>
      </c>
      <c r="I132" s="40">
        <f>SUM(H130:H132)</f>
        <v>29900</v>
      </c>
    </row>
    <row r="133" spans="5:9">
      <c r="E133" s="20" t="s">
        <v>54</v>
      </c>
      <c r="F133" s="21"/>
      <c r="G133" s="21"/>
      <c r="H133" s="21"/>
      <c r="I133" s="39">
        <f>I128+I132</f>
        <v>89400</v>
      </c>
    </row>
    <row r="134" spans="5:9">
      <c r="E134" s="20" t="s">
        <v>55</v>
      </c>
      <c r="F134" s="21"/>
      <c r="G134" s="21"/>
      <c r="H134" s="21"/>
      <c r="I134" s="37">
        <f>I122-I133</f>
        <v>22750</v>
      </c>
    </row>
    <row r="135" spans="5:9">
      <c r="E135" s="20" t="s">
        <v>56</v>
      </c>
      <c r="F135" s="21"/>
      <c r="G135" s="21"/>
      <c r="H135" s="21"/>
      <c r="I135" s="39">
        <v>0</v>
      </c>
    </row>
    <row r="136" ht="15.75" spans="5:9">
      <c r="E136" s="41" t="s">
        <v>47</v>
      </c>
      <c r="F136" s="42"/>
      <c r="G136" s="42"/>
      <c r="H136" s="42"/>
      <c r="I136" s="67">
        <v>22750</v>
      </c>
    </row>
    <row r="139" ht="18.75" spans="1:1">
      <c r="A139" s="2" t="s">
        <v>71</v>
      </c>
    </row>
    <row r="141" spans="1:1">
      <c r="A141" t="s">
        <v>72</v>
      </c>
    </row>
    <row r="142" spans="3:4">
      <c r="C142" t="s">
        <v>2</v>
      </c>
      <c r="D142" t="s">
        <v>3</v>
      </c>
    </row>
    <row r="143" spans="1:3">
      <c r="A143" t="s">
        <v>73</v>
      </c>
      <c r="C143" s="43">
        <v>194750</v>
      </c>
    </row>
    <row r="144" spans="1:4">
      <c r="A144" t="s">
        <v>74</v>
      </c>
      <c r="D144" s="43">
        <v>194750</v>
      </c>
    </row>
    <row r="146" spans="1:1">
      <c r="A146" t="s">
        <v>75</v>
      </c>
    </row>
    <row r="147" spans="1:4">
      <c r="A147" t="s">
        <v>76</v>
      </c>
      <c r="D147">
        <v>172000</v>
      </c>
    </row>
    <row r="148" spans="1:3">
      <c r="A148" t="s">
        <v>74</v>
      </c>
      <c r="C148">
        <v>172000</v>
      </c>
    </row>
    <row r="150" spans="1:1">
      <c r="A150" t="s">
        <v>77</v>
      </c>
    </row>
    <row r="151" spans="1:3">
      <c r="A151" t="s">
        <v>74</v>
      </c>
      <c r="C151">
        <f>D144-C148</f>
        <v>22750</v>
      </c>
    </row>
    <row r="152" spans="1:4">
      <c r="A152" t="s">
        <v>78</v>
      </c>
      <c r="D152">
        <v>22750</v>
      </c>
    </row>
    <row r="154" spans="1:1">
      <c r="A154" t="s">
        <v>79</v>
      </c>
    </row>
    <row r="155" spans="1:4">
      <c r="A155" t="s">
        <v>80</v>
      </c>
      <c r="D155">
        <v>8000</v>
      </c>
    </row>
    <row r="156" spans="1:3">
      <c r="A156" t="s">
        <v>78</v>
      </c>
      <c r="C156">
        <v>8000</v>
      </c>
    </row>
    <row r="159" ht="18.75" spans="1:1">
      <c r="A159" s="2" t="s">
        <v>81</v>
      </c>
    </row>
    <row r="161" spans="1:12">
      <c r="A161" s="44"/>
      <c r="B161" s="45"/>
      <c r="C161" s="46" t="s">
        <v>82</v>
      </c>
      <c r="D161" s="46"/>
      <c r="E161" s="47" t="s">
        <v>83</v>
      </c>
      <c r="F161" s="47"/>
      <c r="G161" s="46" t="s">
        <v>84</v>
      </c>
      <c r="H161" s="46"/>
      <c r="I161" s="46" t="s">
        <v>85</v>
      </c>
      <c r="J161" s="46"/>
      <c r="K161" s="46" t="s">
        <v>86</v>
      </c>
      <c r="L161" s="68"/>
    </row>
    <row r="162" spans="1:12">
      <c r="A162" s="48"/>
      <c r="B162" s="21"/>
      <c r="C162" s="49"/>
      <c r="D162" s="49"/>
      <c r="E162" s="50"/>
      <c r="F162" s="50"/>
      <c r="G162" s="49"/>
      <c r="H162" s="49"/>
      <c r="I162" s="49"/>
      <c r="J162" s="49"/>
      <c r="K162" s="49"/>
      <c r="L162" s="69"/>
    </row>
    <row r="163" spans="1:12">
      <c r="A163" s="48"/>
      <c r="B163" s="21"/>
      <c r="C163" s="21" t="s">
        <v>2</v>
      </c>
      <c r="D163" s="21" t="s">
        <v>3</v>
      </c>
      <c r="E163" s="21" t="s">
        <v>2</v>
      </c>
      <c r="F163" s="21" t="s">
        <v>3</v>
      </c>
      <c r="G163" s="21" t="s">
        <v>2</v>
      </c>
      <c r="H163" s="21" t="s">
        <v>3</v>
      </c>
      <c r="I163" s="21" t="s">
        <v>2</v>
      </c>
      <c r="J163" s="21" t="s">
        <v>3</v>
      </c>
      <c r="K163" s="21" t="s">
        <v>2</v>
      </c>
      <c r="L163" s="70" t="s">
        <v>3</v>
      </c>
    </row>
    <row r="164" spans="1:12">
      <c r="A164" s="51" t="s">
        <v>7</v>
      </c>
      <c r="B164" s="12"/>
      <c r="C164" s="52">
        <v>2200</v>
      </c>
      <c r="D164" s="53"/>
      <c r="E164" s="21"/>
      <c r="F164" s="54"/>
      <c r="G164" s="52">
        <v>2200</v>
      </c>
      <c r="H164" s="53"/>
      <c r="J164" s="53"/>
      <c r="K164">
        <v>2200</v>
      </c>
      <c r="L164" s="7"/>
    </row>
    <row r="165" spans="1:12">
      <c r="A165" s="51" t="s">
        <v>45</v>
      </c>
      <c r="B165" s="12"/>
      <c r="C165" s="52">
        <v>11500</v>
      </c>
      <c r="D165" s="53"/>
      <c r="E165" s="21"/>
      <c r="F165" s="55">
        <v>400</v>
      </c>
      <c r="G165">
        <f>C165-F165</f>
        <v>11100</v>
      </c>
      <c r="H165" s="53"/>
      <c r="J165" s="53"/>
      <c r="K165">
        <v>11100</v>
      </c>
      <c r="L165" s="7"/>
    </row>
    <row r="166" spans="1:12">
      <c r="A166" s="51" t="s">
        <v>29</v>
      </c>
      <c r="B166" s="12"/>
      <c r="C166" s="52">
        <v>4800</v>
      </c>
      <c r="D166" s="53"/>
      <c r="E166" s="21"/>
      <c r="F166" s="54">
        <v>3150</v>
      </c>
      <c r="G166">
        <f>C166-F166</f>
        <v>1650</v>
      </c>
      <c r="H166" s="53"/>
      <c r="J166" s="53"/>
      <c r="K166">
        <v>1650</v>
      </c>
      <c r="L166" s="7"/>
    </row>
    <row r="167" spans="1:12">
      <c r="A167" s="51" t="s">
        <v>34</v>
      </c>
      <c r="B167" s="12"/>
      <c r="C167" s="52">
        <v>2300</v>
      </c>
      <c r="D167" s="53"/>
      <c r="E167" s="21"/>
      <c r="F167" s="54">
        <v>1500</v>
      </c>
      <c r="G167">
        <f>C167-F167</f>
        <v>800</v>
      </c>
      <c r="H167" s="53"/>
      <c r="J167" s="53"/>
      <c r="K167">
        <v>800</v>
      </c>
      <c r="L167" s="7"/>
    </row>
    <row r="168" spans="1:12">
      <c r="A168" s="51" t="s">
        <v>87</v>
      </c>
      <c r="B168" s="12"/>
      <c r="C168" s="52">
        <v>41900</v>
      </c>
      <c r="D168" s="53"/>
      <c r="E168" s="21"/>
      <c r="F168" s="54"/>
      <c r="G168" s="52">
        <v>41900</v>
      </c>
      <c r="H168" s="53"/>
      <c r="J168" s="53"/>
      <c r="K168">
        <v>41900</v>
      </c>
      <c r="L168" s="7"/>
    </row>
    <row r="169" spans="1:12">
      <c r="A169" s="51" t="s">
        <v>41</v>
      </c>
      <c r="B169" s="12"/>
      <c r="C169" s="56"/>
      <c r="D169" s="53">
        <v>15000</v>
      </c>
      <c r="E169" s="21"/>
      <c r="F169" s="54">
        <v>1400</v>
      </c>
      <c r="H169" s="53">
        <f>D169+F169</f>
        <v>16400</v>
      </c>
      <c r="J169" s="53"/>
      <c r="L169" s="7">
        <v>16400</v>
      </c>
    </row>
    <row r="170" spans="1:12">
      <c r="A170" s="51" t="s">
        <v>88</v>
      </c>
      <c r="B170" s="12"/>
      <c r="C170" s="56"/>
      <c r="D170" s="53">
        <v>9000</v>
      </c>
      <c r="E170" s="21"/>
      <c r="F170" s="54"/>
      <c r="H170" s="53">
        <v>9000</v>
      </c>
      <c r="J170" s="53"/>
      <c r="L170" s="7">
        <v>9000</v>
      </c>
    </row>
    <row r="171" spans="1:12">
      <c r="A171" s="51" t="s">
        <v>89</v>
      </c>
      <c r="B171" s="12"/>
      <c r="C171" s="56"/>
      <c r="D171" s="53">
        <v>32000</v>
      </c>
      <c r="E171" s="21"/>
      <c r="F171" s="54"/>
      <c r="H171" s="53">
        <v>32000</v>
      </c>
      <c r="J171" s="53"/>
      <c r="L171" s="7">
        <v>32000</v>
      </c>
    </row>
    <row r="172" spans="1:12">
      <c r="A172" s="51" t="s">
        <v>90</v>
      </c>
      <c r="B172" s="12"/>
      <c r="C172" s="52">
        <v>2000</v>
      </c>
      <c r="D172" s="53"/>
      <c r="E172" s="21"/>
      <c r="F172" s="54"/>
      <c r="G172" s="52">
        <v>2000</v>
      </c>
      <c r="H172" s="53"/>
      <c r="J172" s="53"/>
      <c r="K172" s="52">
        <v>2000</v>
      </c>
      <c r="L172" s="7"/>
    </row>
    <row r="173" spans="1:12">
      <c r="A173" s="51" t="s">
        <v>9</v>
      </c>
      <c r="B173" s="12"/>
      <c r="C173" s="56"/>
      <c r="D173" s="53">
        <v>104000</v>
      </c>
      <c r="E173" s="21"/>
      <c r="F173" s="54"/>
      <c r="H173" s="53">
        <v>104000</v>
      </c>
      <c r="J173" s="53">
        <v>104000</v>
      </c>
      <c r="L173" s="7"/>
    </row>
    <row r="174" spans="1:12">
      <c r="A174" s="51" t="s">
        <v>58</v>
      </c>
      <c r="B174" s="12"/>
      <c r="C174" s="52">
        <v>1000</v>
      </c>
      <c r="D174" s="53"/>
      <c r="E174" s="21"/>
      <c r="F174" s="54"/>
      <c r="G174" s="52">
        <v>1000</v>
      </c>
      <c r="H174" s="53"/>
      <c r="I174" s="52">
        <v>1000</v>
      </c>
      <c r="J174" s="53"/>
      <c r="L174" s="7"/>
    </row>
    <row r="175" spans="1:12">
      <c r="A175" s="51" t="s">
        <v>59</v>
      </c>
      <c r="B175" s="12"/>
      <c r="C175" s="52">
        <v>2000</v>
      </c>
      <c r="D175" s="53"/>
      <c r="E175" s="21"/>
      <c r="F175" s="54"/>
      <c r="G175" s="52">
        <v>2000</v>
      </c>
      <c r="H175" s="53"/>
      <c r="I175" s="52">
        <v>2000</v>
      </c>
      <c r="J175" s="53"/>
      <c r="L175" s="7"/>
    </row>
    <row r="176" spans="1:12">
      <c r="A176" s="51" t="s">
        <v>35</v>
      </c>
      <c r="B176" s="12"/>
      <c r="C176" s="52">
        <v>37400</v>
      </c>
      <c r="D176" s="53"/>
      <c r="E176" s="57">
        <v>400</v>
      </c>
      <c r="F176" s="54"/>
      <c r="G176">
        <f>C176+E176</f>
        <v>37800</v>
      </c>
      <c r="H176" s="53"/>
      <c r="I176">
        <f>E176+G176</f>
        <v>38200</v>
      </c>
      <c r="J176" s="53"/>
      <c r="L176" s="7"/>
    </row>
    <row r="177" spans="1:12">
      <c r="A177" s="51" t="s">
        <v>39</v>
      </c>
      <c r="B177" s="12"/>
      <c r="C177" s="52">
        <v>0</v>
      </c>
      <c r="D177" s="53"/>
      <c r="E177">
        <v>1400</v>
      </c>
      <c r="F177" s="53"/>
      <c r="G177">
        <v>1400</v>
      </c>
      <c r="H177" s="53"/>
      <c r="I177">
        <v>1400</v>
      </c>
      <c r="J177" s="53"/>
      <c r="L177" s="7"/>
    </row>
    <row r="178" spans="1:12">
      <c r="A178" s="51" t="s">
        <v>51</v>
      </c>
      <c r="B178" s="12"/>
      <c r="C178" s="52">
        <v>31000</v>
      </c>
      <c r="D178" s="53"/>
      <c r="F178" s="53"/>
      <c r="G178" s="52">
        <v>31000</v>
      </c>
      <c r="H178" s="53"/>
      <c r="I178" s="52">
        <v>31000</v>
      </c>
      <c r="J178" s="53"/>
      <c r="L178" s="7"/>
    </row>
    <row r="179" spans="1:12">
      <c r="A179" s="51" t="s">
        <v>36</v>
      </c>
      <c r="B179" s="12"/>
      <c r="C179" s="52">
        <v>0</v>
      </c>
      <c r="D179" s="53"/>
      <c r="E179">
        <v>1500</v>
      </c>
      <c r="F179" s="53"/>
      <c r="G179">
        <v>1500</v>
      </c>
      <c r="H179" s="53"/>
      <c r="I179">
        <v>1500</v>
      </c>
      <c r="J179" s="53"/>
      <c r="L179" s="7"/>
    </row>
    <row r="180" spans="1:12">
      <c r="A180" s="51" t="s">
        <v>53</v>
      </c>
      <c r="B180" s="12"/>
      <c r="C180" s="52">
        <v>14000</v>
      </c>
      <c r="D180" s="53"/>
      <c r="F180" s="53"/>
      <c r="G180" s="52">
        <v>14000</v>
      </c>
      <c r="H180" s="53"/>
      <c r="I180" s="52">
        <v>14000</v>
      </c>
      <c r="J180" s="53"/>
      <c r="L180" s="7"/>
    </row>
    <row r="181" spans="1:12">
      <c r="A181" s="51" t="s">
        <v>31</v>
      </c>
      <c r="B181" s="12"/>
      <c r="C181" s="52">
        <v>0</v>
      </c>
      <c r="D181" s="53"/>
      <c r="E181">
        <v>3150</v>
      </c>
      <c r="F181" s="53"/>
      <c r="G181">
        <v>3150</v>
      </c>
      <c r="H181" s="53"/>
      <c r="I181">
        <v>3150</v>
      </c>
      <c r="J181" s="53"/>
      <c r="L181" s="7"/>
    </row>
    <row r="182" spans="1:12">
      <c r="A182" s="51" t="s">
        <v>48</v>
      </c>
      <c r="B182" s="12"/>
      <c r="C182" s="58">
        <v>9900</v>
      </c>
      <c r="D182" s="59"/>
      <c r="E182" s="60"/>
      <c r="F182" s="59"/>
      <c r="G182" s="58">
        <v>9900</v>
      </c>
      <c r="H182" s="59"/>
      <c r="I182" s="58">
        <v>9900</v>
      </c>
      <c r="J182" s="59"/>
      <c r="K182" s="60"/>
      <c r="L182" s="22"/>
    </row>
    <row r="183" spans="1:12">
      <c r="A183" s="51" t="s">
        <v>91</v>
      </c>
      <c r="B183" s="12"/>
      <c r="C183" s="61">
        <f>SUM(C164:C182)</f>
        <v>160000</v>
      </c>
      <c r="D183" s="62">
        <f>SUM(D164:D182)</f>
        <v>160000</v>
      </c>
      <c r="E183" s="61"/>
      <c r="F183" s="62"/>
      <c r="G183" s="61">
        <f>SUM(G164:G182)</f>
        <v>161400</v>
      </c>
      <c r="H183" s="62">
        <f>SUM(H164:H182)</f>
        <v>161400</v>
      </c>
      <c r="I183" s="61">
        <f>SUM(I174:I182)</f>
        <v>102150</v>
      </c>
      <c r="J183" s="53">
        <v>104000</v>
      </c>
      <c r="K183" s="61">
        <f>SUM(K164:K172)</f>
        <v>59650</v>
      </c>
      <c r="L183" s="34">
        <f>SUM(L164:L172)</f>
        <v>57400</v>
      </c>
    </row>
    <row r="184" spans="1:12">
      <c r="A184" s="6"/>
      <c r="D184" s="53"/>
      <c r="F184" s="53"/>
      <c r="G184"/>
      <c r="H184" s="53"/>
      <c r="I184">
        <f>J183-I183</f>
        <v>1850</v>
      </c>
      <c r="J184" s="53"/>
      <c r="L184" s="7">
        <f>K183-L183</f>
        <v>2250</v>
      </c>
    </row>
    <row r="185" ht="15.75" spans="1:12">
      <c r="A185" s="8"/>
      <c r="B185" s="9"/>
      <c r="C185" s="9"/>
      <c r="D185" s="63"/>
      <c r="E185" s="9"/>
      <c r="F185" s="63"/>
      <c r="G185" s="9"/>
      <c r="H185" s="63"/>
      <c r="I185" s="10">
        <f>SUM(I183:I184)</f>
        <v>104000</v>
      </c>
      <c r="J185" s="63">
        <v>104000</v>
      </c>
      <c r="K185" s="10">
        <f>SUM(K183:K184)</f>
        <v>59650</v>
      </c>
      <c r="L185" s="11">
        <f>SUM(L183:L184)</f>
        <v>59650</v>
      </c>
    </row>
    <row r="188" spans="6:10">
      <c r="F188" s="64"/>
      <c r="G188" s="65"/>
      <c r="H188" s="65"/>
      <c r="I188" s="65"/>
      <c r="J188" s="71"/>
    </row>
    <row r="189" spans="6:10">
      <c r="F189" s="66"/>
      <c r="G189" s="21"/>
      <c r="H189" s="21"/>
      <c r="I189" s="21"/>
      <c r="J189" s="23"/>
    </row>
    <row r="190" spans="6:10">
      <c r="F190" s="66"/>
      <c r="G190" s="21"/>
      <c r="H190" s="21"/>
      <c r="I190" s="21"/>
      <c r="J190" s="23"/>
    </row>
    <row r="191" spans="6:10">
      <c r="F191" s="66"/>
      <c r="G191" s="21"/>
      <c r="H191" s="21"/>
      <c r="I191" s="21"/>
      <c r="J191" s="23"/>
    </row>
    <row r="192" spans="6:10">
      <c r="F192" s="66"/>
      <c r="G192" s="21"/>
      <c r="H192" s="21"/>
      <c r="I192" s="21"/>
      <c r="J192" s="23"/>
    </row>
    <row r="193" spans="6:10">
      <c r="F193" s="66"/>
      <c r="G193" s="21"/>
      <c r="H193" s="21"/>
      <c r="I193" s="21"/>
      <c r="J193" s="23"/>
    </row>
    <row r="194" spans="6:10">
      <c r="F194" s="66"/>
      <c r="G194" s="72"/>
      <c r="H194" s="72"/>
      <c r="I194" s="21"/>
      <c r="J194" s="23"/>
    </row>
    <row r="195" spans="6:10">
      <c r="F195" s="66"/>
      <c r="G195" s="21"/>
      <c r="H195" s="21"/>
      <c r="I195" s="21"/>
      <c r="J195" s="23"/>
    </row>
    <row r="196" spans="6:10">
      <c r="F196" s="73"/>
      <c r="G196" s="57"/>
      <c r="H196" s="57"/>
      <c r="I196" s="57"/>
      <c r="J196" s="24"/>
    </row>
  </sheetData>
  <mergeCells count="31">
    <mergeCell ref="G91:K91"/>
    <mergeCell ref="M91:P91"/>
    <mergeCell ref="B97:C97"/>
    <mergeCell ref="E116:I116"/>
    <mergeCell ref="K116:N116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G194:H194"/>
    <mergeCell ref="C161:D162"/>
    <mergeCell ref="E161:F162"/>
    <mergeCell ref="G161:H162"/>
    <mergeCell ref="I161:J162"/>
    <mergeCell ref="K161:L16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Tuanhuym</cp:lastModifiedBy>
  <dcterms:created xsi:type="dcterms:W3CDTF">2024-09-30T01:59:00Z</dcterms:created>
  <dcterms:modified xsi:type="dcterms:W3CDTF">2024-10-02T16:17:26Z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7CC66CAAD8A14D458B1FCCA485E6C459_11</vt:lpwstr>
  </property>
  <property fmtid="{D5CDD505-2E9C-101B-9397-08002B2CF9AE}" pid="3" name="KSOProductBuildVer">
    <vt:lpwstr>1033-12.2.0.18283</vt:lpwstr>
  </property>
</Properties>
</file>