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AN\Project\github_clone\Techlink-TLMS\WindowsFormsApplication1\UploadDataToDatabase\Resources\"/>
    </mc:Choice>
  </mc:AlternateContent>
  <xr:revisionPtr revIDLastSave="0" documentId="13_ncr:1_{18B62FBB-61A8-4F5B-875E-0618B7AA6D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il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36" i="1" l="1"/>
  <c r="AU36" i="1"/>
  <c r="AQ36" i="1"/>
  <c r="AP36" i="1"/>
  <c r="AO36" i="1"/>
  <c r="AN36" i="1"/>
  <c r="AM36" i="1"/>
  <c r="AL36" i="1"/>
  <c r="AK36" i="1"/>
  <c r="AJ36" i="1"/>
  <c r="AI36" i="1"/>
  <c r="AH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P36" i="1"/>
  <c r="M36" i="1"/>
  <c r="K36" i="1"/>
  <c r="J36" i="1"/>
  <c r="H36" i="1"/>
  <c r="E36" i="1"/>
  <c r="AR35" i="1"/>
  <c r="AF35" i="1"/>
  <c r="F35" i="1"/>
  <c r="AR34" i="1"/>
  <c r="AF34" i="1"/>
  <c r="F34" i="1"/>
  <c r="AR33" i="1"/>
  <c r="AF33" i="1"/>
  <c r="F33" i="1"/>
  <c r="AR32" i="1"/>
  <c r="AF32" i="1"/>
  <c r="F32" i="1"/>
  <c r="AR31" i="1"/>
  <c r="AF31" i="1"/>
  <c r="F31" i="1"/>
  <c r="AR30" i="1"/>
  <c r="AF30" i="1"/>
  <c r="F30" i="1"/>
  <c r="AR29" i="1"/>
  <c r="AF29" i="1"/>
  <c r="G29" i="1" s="1"/>
  <c r="L29" i="1" s="1"/>
  <c r="Q29" i="1" s="1"/>
  <c r="F29" i="1"/>
  <c r="AR28" i="1"/>
  <c r="AF28" i="1"/>
  <c r="F28" i="1"/>
  <c r="AR27" i="1"/>
  <c r="AF27" i="1"/>
  <c r="F27" i="1"/>
  <c r="AR26" i="1"/>
  <c r="AF26" i="1"/>
  <c r="F26" i="1"/>
  <c r="AR25" i="1"/>
  <c r="AF25" i="1"/>
  <c r="F25" i="1"/>
  <c r="AR24" i="1"/>
  <c r="AF24" i="1"/>
  <c r="F24" i="1"/>
  <c r="AR23" i="1"/>
  <c r="AF23" i="1"/>
  <c r="F23" i="1"/>
  <c r="AR22" i="1"/>
  <c r="AF22" i="1"/>
  <c r="F22" i="1"/>
  <c r="AR21" i="1"/>
  <c r="AF21" i="1"/>
  <c r="F21" i="1"/>
  <c r="AR20" i="1"/>
  <c r="AF20" i="1"/>
  <c r="G20" i="1" s="1"/>
  <c r="L20" i="1" s="1"/>
  <c r="Q20" i="1" s="1"/>
  <c r="F20" i="1"/>
  <c r="AR19" i="1"/>
  <c r="AF19" i="1"/>
  <c r="F19" i="1"/>
  <c r="AR18" i="1"/>
  <c r="AF18" i="1"/>
  <c r="G18" i="1" s="1"/>
  <c r="F18" i="1"/>
  <c r="AR17" i="1"/>
  <c r="AF17" i="1"/>
  <c r="F17" i="1"/>
  <c r="AR16" i="1"/>
  <c r="AF16" i="1"/>
  <c r="F16" i="1"/>
  <c r="AR15" i="1"/>
  <c r="AF15" i="1"/>
  <c r="F15" i="1"/>
  <c r="AR14" i="1"/>
  <c r="AF14" i="1"/>
  <c r="F14" i="1"/>
  <c r="AR13" i="1"/>
  <c r="AF13" i="1"/>
  <c r="F13" i="1"/>
  <c r="AR12" i="1"/>
  <c r="AF12" i="1"/>
  <c r="F12" i="1"/>
  <c r="AR11" i="1"/>
  <c r="AF11" i="1"/>
  <c r="F11" i="1"/>
  <c r="AR10" i="1"/>
  <c r="AF10" i="1"/>
  <c r="G10" i="1" s="1"/>
  <c r="L10" i="1" s="1"/>
  <c r="Q10" i="1" s="1"/>
  <c r="F10" i="1"/>
  <c r="AR9" i="1"/>
  <c r="AF9" i="1"/>
  <c r="F9" i="1"/>
  <c r="AR8" i="1"/>
  <c r="AF8" i="1"/>
  <c r="F8" i="1"/>
  <c r="AR7" i="1"/>
  <c r="AF7" i="1"/>
  <c r="F7" i="1"/>
  <c r="AR6" i="1"/>
  <c r="AF6" i="1"/>
  <c r="F6" i="1"/>
  <c r="AR5" i="1"/>
  <c r="AF5" i="1"/>
  <c r="F5" i="1"/>
  <c r="AR4" i="1"/>
  <c r="AF4" i="1"/>
  <c r="F4" i="1"/>
  <c r="G5" i="1" l="1"/>
  <c r="L5" i="1" s="1"/>
  <c r="Q5" i="1" s="1"/>
  <c r="G34" i="1"/>
  <c r="G9" i="1"/>
  <c r="L9" i="1" s="1"/>
  <c r="Q9" i="1" s="1"/>
  <c r="G26" i="1"/>
  <c r="I29" i="1"/>
  <c r="G4" i="1"/>
  <c r="L4" i="1" s="1"/>
  <c r="AS9" i="1"/>
  <c r="AV9" i="1"/>
  <c r="G17" i="1"/>
  <c r="AT17" i="1" s="1"/>
  <c r="AS29" i="1"/>
  <c r="AS5" i="1"/>
  <c r="AG5" i="1"/>
  <c r="AV29" i="1"/>
  <c r="G13" i="1"/>
  <c r="L13" i="1" s="1"/>
  <c r="Q13" i="1" s="1"/>
  <c r="G33" i="1"/>
  <c r="AT33" i="1" s="1"/>
  <c r="L17" i="1"/>
  <c r="Q17" i="1" s="1"/>
  <c r="I9" i="1"/>
  <c r="AV5" i="1"/>
  <c r="I5" i="1"/>
  <c r="G25" i="1"/>
  <c r="AS25" i="1" s="1"/>
  <c r="AT9" i="1"/>
  <c r="AT29" i="1"/>
  <c r="AG9" i="1"/>
  <c r="AG29" i="1"/>
  <c r="AT5" i="1"/>
  <c r="G21" i="1"/>
  <c r="AT21" i="1" s="1"/>
  <c r="AV18" i="1"/>
  <c r="I18" i="1"/>
  <c r="L18" i="1"/>
  <c r="Q18" i="1" s="1"/>
  <c r="L34" i="1"/>
  <c r="Q34" i="1" s="1"/>
  <c r="AV34" i="1"/>
  <c r="I34" i="1"/>
  <c r="AT34" i="1"/>
  <c r="G8" i="1"/>
  <c r="AT8" i="1" s="1"/>
  <c r="AS18" i="1"/>
  <c r="AT18" i="1"/>
  <c r="AG20" i="1"/>
  <c r="AG26" i="1"/>
  <c r="G28" i="1"/>
  <c r="AG28" i="1" s="1"/>
  <c r="AV10" i="1"/>
  <c r="I10" i="1"/>
  <c r="AT10" i="1"/>
  <c r="AG18" i="1"/>
  <c r="AV20" i="1"/>
  <c r="I20" i="1"/>
  <c r="AT20" i="1"/>
  <c r="AV26" i="1"/>
  <c r="I26" i="1"/>
  <c r="AT26" i="1"/>
  <c r="G32" i="1"/>
  <c r="AG32" i="1" s="1"/>
  <c r="AS34" i="1"/>
  <c r="G14" i="1"/>
  <c r="AS14" i="1" s="1"/>
  <c r="G24" i="1"/>
  <c r="AG24" i="1" s="1"/>
  <c r="L26" i="1"/>
  <c r="Q26" i="1" s="1"/>
  <c r="AF36" i="1"/>
  <c r="AG10" i="1"/>
  <c r="G12" i="1"/>
  <c r="AG12" i="1" s="1"/>
  <c r="F36" i="1"/>
  <c r="AR36" i="1"/>
  <c r="G6" i="1"/>
  <c r="AG6" i="1" s="1"/>
  <c r="AS10" i="1"/>
  <c r="G16" i="1"/>
  <c r="AS16" i="1" s="1"/>
  <c r="AT16" i="1"/>
  <c r="AS20" i="1"/>
  <c r="G22" i="1"/>
  <c r="AG22" i="1" s="1"/>
  <c r="AS26" i="1"/>
  <c r="G30" i="1"/>
  <c r="AT30" i="1" s="1"/>
  <c r="AG34" i="1"/>
  <c r="G7" i="1"/>
  <c r="G11" i="1"/>
  <c r="AT11" i="1" s="1"/>
  <c r="G15" i="1"/>
  <c r="G19" i="1"/>
  <c r="G23" i="1"/>
  <c r="G27" i="1"/>
  <c r="G31" i="1"/>
  <c r="G35" i="1"/>
  <c r="AV4" i="1" l="1"/>
  <c r="AG13" i="1"/>
  <c r="AG4" i="1"/>
  <c r="AT4" i="1"/>
  <c r="AS4" i="1"/>
  <c r="I13" i="1"/>
  <c r="I4" i="1"/>
  <c r="AT13" i="1"/>
  <c r="AS13" i="1"/>
  <c r="AG17" i="1"/>
  <c r="I21" i="1"/>
  <c r="AV17" i="1"/>
  <c r="AS17" i="1"/>
  <c r="L33" i="1"/>
  <c r="Q33" i="1" s="1"/>
  <c r="AV33" i="1"/>
  <c r="I17" i="1"/>
  <c r="AG8" i="1"/>
  <c r="AV13" i="1"/>
  <c r="I33" i="1"/>
  <c r="AG33" i="1"/>
  <c r="AS33" i="1"/>
  <c r="AT22" i="1"/>
  <c r="AT24" i="1"/>
  <c r="L25" i="1"/>
  <c r="Q25" i="1" s="1"/>
  <c r="AV25" i="1"/>
  <c r="I25" i="1"/>
  <c r="AS6" i="1"/>
  <c r="L21" i="1"/>
  <c r="Q21" i="1" s="1"/>
  <c r="AV21" i="1"/>
  <c r="AG25" i="1"/>
  <c r="AG16" i="1"/>
  <c r="AT14" i="1"/>
  <c r="AT25" i="1"/>
  <c r="AS21" i="1"/>
  <c r="AT6" i="1"/>
  <c r="AG21" i="1"/>
  <c r="L11" i="1"/>
  <c r="Q11" i="1" s="1"/>
  <c r="AS11" i="1"/>
  <c r="AG11" i="1"/>
  <c r="AV11" i="1"/>
  <c r="I11" i="1"/>
  <c r="AV8" i="1"/>
  <c r="I8" i="1"/>
  <c r="L8" i="1"/>
  <c r="Q8" i="1" s="1"/>
  <c r="L30" i="1"/>
  <c r="Q30" i="1" s="1"/>
  <c r="AV30" i="1"/>
  <c r="I30" i="1"/>
  <c r="AV24" i="1"/>
  <c r="I24" i="1"/>
  <c r="L24" i="1"/>
  <c r="Q24" i="1" s="1"/>
  <c r="AV14" i="1"/>
  <c r="I14" i="1"/>
  <c r="L14" i="1"/>
  <c r="Q14" i="1" s="1"/>
  <c r="AG30" i="1"/>
  <c r="AS24" i="1"/>
  <c r="AS30" i="1"/>
  <c r="AS8" i="1"/>
  <c r="AS31" i="1"/>
  <c r="L31" i="1"/>
  <c r="Q31" i="1" s="1"/>
  <c r="I31" i="1"/>
  <c r="AG31" i="1"/>
  <c r="AV31" i="1"/>
  <c r="L15" i="1"/>
  <c r="Q15" i="1" s="1"/>
  <c r="I15" i="1"/>
  <c r="AG15" i="1"/>
  <c r="AS15" i="1"/>
  <c r="AV15" i="1"/>
  <c r="AV32" i="1"/>
  <c r="I32" i="1"/>
  <c r="L32" i="1"/>
  <c r="Q32" i="1" s="1"/>
  <c r="AV28" i="1"/>
  <c r="I28" i="1"/>
  <c r="L28" i="1"/>
  <c r="Q28" i="1" s="1"/>
  <c r="AT28" i="1"/>
  <c r="L27" i="1"/>
  <c r="Q27" i="1" s="1"/>
  <c r="AS27" i="1"/>
  <c r="AG27" i="1"/>
  <c r="AV27" i="1"/>
  <c r="I27" i="1"/>
  <c r="AT31" i="1"/>
  <c r="AV16" i="1"/>
  <c r="I16" i="1"/>
  <c r="L16" i="1"/>
  <c r="Q16" i="1" s="1"/>
  <c r="Q4" i="1"/>
  <c r="AT32" i="1"/>
  <c r="AT27" i="1"/>
  <c r="G36" i="1"/>
  <c r="AT36" i="1" s="1"/>
  <c r="L23" i="1"/>
  <c r="Q23" i="1" s="1"/>
  <c r="AV23" i="1"/>
  <c r="I23" i="1"/>
  <c r="AG23" i="1"/>
  <c r="AS23" i="1"/>
  <c r="L7" i="1"/>
  <c r="Q7" i="1" s="1"/>
  <c r="AV7" i="1"/>
  <c r="AG7" i="1"/>
  <c r="AS7" i="1"/>
  <c r="I7" i="1"/>
  <c r="AV22" i="1"/>
  <c r="I22" i="1"/>
  <c r="L22" i="1"/>
  <c r="Q22" i="1" s="1"/>
  <c r="AT15" i="1"/>
  <c r="AS35" i="1"/>
  <c r="L35" i="1"/>
  <c r="Q35" i="1" s="1"/>
  <c r="AV35" i="1"/>
  <c r="I35" i="1"/>
  <c r="AG35" i="1"/>
  <c r="L19" i="1"/>
  <c r="Q19" i="1" s="1"/>
  <c r="AG19" i="1"/>
  <c r="AS19" i="1"/>
  <c r="I19" i="1"/>
  <c r="AV19" i="1"/>
  <c r="AG14" i="1"/>
  <c r="AV6" i="1"/>
  <c r="I6" i="1"/>
  <c r="L6" i="1"/>
  <c r="Q6" i="1" s="1"/>
  <c r="AV12" i="1"/>
  <c r="I12" i="1"/>
  <c r="L12" i="1"/>
  <c r="Q12" i="1" s="1"/>
  <c r="AT23" i="1"/>
  <c r="AT7" i="1"/>
  <c r="AS32" i="1"/>
  <c r="AT35" i="1"/>
  <c r="AS22" i="1"/>
  <c r="AT12" i="1"/>
  <c r="AS28" i="1"/>
  <c r="AS12" i="1"/>
  <c r="AT19" i="1"/>
  <c r="L36" i="1" l="1"/>
  <c r="Q36" i="1" s="1"/>
  <c r="AV36" i="1"/>
  <c r="I36" i="1"/>
  <c r="BC36" i="1"/>
  <c r="AG36" i="1"/>
  <c r="AS36" i="1"/>
</calcChain>
</file>

<file path=xl/sharedStrings.xml><?xml version="1.0" encoding="utf-8"?>
<sst xmlns="http://schemas.openxmlformats.org/spreadsheetml/2006/main" count="56" uniqueCount="47">
  <si>
    <t>大管十月19不良情况改善</t>
  </si>
  <si>
    <t>目标产能
Mục tiêu</t>
  </si>
  <si>
    <t>实际产能
Thực tế</t>
  </si>
  <si>
    <t>良品数
Số lượng OK</t>
  </si>
  <si>
    <t>达成率
Tỉ lệ đạt thành</t>
  </si>
  <si>
    <t>MQC</t>
  </si>
  <si>
    <t>PQC</t>
    <phoneticPr fontId="7" type="noConversion"/>
  </si>
  <si>
    <t>待重工
品数量</t>
  </si>
  <si>
    <t>待重工
不良率</t>
  </si>
  <si>
    <t>称重实际投料G/pcs</t>
    <phoneticPr fontId="7" type="noConversion"/>
  </si>
  <si>
    <t>实际投料重量KG</t>
    <phoneticPr fontId="7" type="noConversion"/>
  </si>
  <si>
    <t>胶头报废重量
KG</t>
    <phoneticPr fontId="7" type="noConversion"/>
  </si>
  <si>
    <t>胶头报废标准比率
%</t>
    <phoneticPr fontId="7" type="noConversion"/>
  </si>
  <si>
    <t>实际胶头报废比率
%</t>
    <phoneticPr fontId="7" type="noConversion"/>
  </si>
  <si>
    <t>报废称重量KG(不良+胶头)</t>
    <phoneticPr fontId="7" type="noConversion"/>
  </si>
  <si>
    <t>原料绩效</t>
  </si>
  <si>
    <t>合计</t>
  </si>
  <si>
    <t>本月不良目标2%</t>
  </si>
  <si>
    <t>实际用人
Số NV</t>
  </si>
  <si>
    <t>少层数
số tầng ít</t>
  </si>
  <si>
    <t>白线
chỉ trắng</t>
  </si>
  <si>
    <t>分层
tách lớp</t>
  </si>
  <si>
    <t>色差
khác màu</t>
  </si>
  <si>
    <t>未熟
chưa chín</t>
  </si>
  <si>
    <t>壁厚
quá dày</t>
  </si>
  <si>
    <t>壁薄
quá mỏng</t>
  </si>
  <si>
    <t>破洞
Lớp lót FVMQ bị hư</t>
  </si>
  <si>
    <t>内折
nếp gấp trong</t>
  </si>
  <si>
    <t>缺胶
Lõm bên trong</t>
  </si>
  <si>
    <t>气泡
Bọt khí</t>
  </si>
  <si>
    <t>切短
Cắt bề ngắn</t>
  </si>
  <si>
    <t>变形
biến dạng</t>
  </si>
  <si>
    <t>其他
Khác</t>
  </si>
  <si>
    <t>MQC
不良数
SL NG MQC</t>
  </si>
  <si>
    <t>MQC
不良率
Tỉ lệ NG MQC</t>
  </si>
  <si>
    <t>气泡
bọt khí</t>
  </si>
  <si>
    <t>PQC
不良数
SL NG PQC</t>
  </si>
  <si>
    <t>PQC
不良率
Tỉ lệ NG PQC</t>
  </si>
  <si>
    <t>总报废性
不良率
tỉ lệ NG - tổng báo phế</t>
  </si>
  <si>
    <t>待重工
品数量
SL đợi rework</t>
  </si>
  <si>
    <t>待重工
不良率
tỉ lệ đợi rework</t>
  </si>
  <si>
    <t>不良前三以上品名改善对策
Chính sách cải thiện 3 mã SP  NG nhiều nhất</t>
  </si>
  <si>
    <t>Model</t>
  </si>
  <si>
    <t>Lot</t>
  </si>
  <si>
    <t>Date</t>
  </si>
  <si>
    <t>标准投料G/pcs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</si>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</sst>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_);[Red]\(0.0\)"/>
    <numFmt numFmtId="165" formatCode="0.00_);[Red]\(0.00\)"/>
    <numFmt numFmtId="166" formatCode="0.0%"/>
    <numFmt numFmtId="167" formatCode="_ * #,##0.00_ ;_ * \-#,##0.00_ ;_ * &quot;-&quot;??_ ;_ @_ "/>
    <numFmt numFmtId="168" formatCode="0.0000000000000%"/>
    <numFmt numFmtId="169" formatCode="0.000%"/>
    <numFmt numFmtId="170" formatCode="0.000000000000000%"/>
  </numFmts>
  <fonts count="14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name val="Calibri"/>
      <family val="2"/>
      <scheme val="minor"/>
    </font>
    <font>
      <sz val="15"/>
      <color rgb="FFFF0000"/>
      <name val="Calibri"/>
      <family val="2"/>
      <scheme val="minor"/>
    </font>
    <font>
      <sz val="12"/>
      <name val="宋体"/>
      <charset val="134"/>
    </font>
    <font>
      <sz val="15"/>
      <name val="Calibri"/>
      <family val="2"/>
      <scheme val="minor"/>
    </font>
    <font>
      <sz val="15"/>
      <color indexed="8"/>
      <name val="宋体"/>
      <charset val="134"/>
    </font>
    <font>
      <sz val="12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7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" fillId="0" borderId="0"/>
    <xf numFmtId="0" fontId="2" fillId="0" borderId="0"/>
  </cellStyleXfs>
  <cellXfs count="93">
    <xf numFmtId="0" fontId="0" fillId="0" borderId="0" xfId="0"/>
    <xf numFmtId="0" fontId="2" fillId="0" borderId="0" xfId="3"/>
    <xf numFmtId="0" fontId="5" fillId="0" borderId="6" xfId="3" applyFont="1" applyBorder="1" applyAlignment="1">
      <alignment horizontal="center" vertical="center"/>
    </xf>
    <xf numFmtId="0" fontId="5" fillId="5" borderId="4" xfId="3" applyFont="1" applyFill="1" applyBorder="1" applyAlignment="1">
      <alignment horizontal="center" vertical="center" wrapText="1" shrinkToFit="1"/>
    </xf>
    <xf numFmtId="0" fontId="6" fillId="5" borderId="4" xfId="3" applyFont="1" applyFill="1" applyBorder="1" applyAlignment="1">
      <alignment horizontal="center" vertical="center" wrapText="1" shrinkToFit="1"/>
    </xf>
    <xf numFmtId="0" fontId="4" fillId="0" borderId="4" xfId="3" applyFont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/>
    </xf>
    <xf numFmtId="0" fontId="4" fillId="6" borderId="4" xfId="4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 wrapText="1"/>
    </xf>
    <xf numFmtId="10" fontId="6" fillId="0" borderId="4" xfId="3" applyNumberFormat="1" applyFont="1" applyBorder="1" applyAlignment="1">
      <alignment horizontal="center" vertical="center"/>
    </xf>
    <xf numFmtId="164" fontId="5" fillId="5" borderId="4" xfId="3" applyNumberFormat="1" applyFont="1" applyFill="1" applyBorder="1" applyAlignment="1">
      <alignment horizontal="center" vertical="center"/>
    </xf>
    <xf numFmtId="164" fontId="5" fillId="6" borderId="4" xfId="3" applyNumberFormat="1" applyFont="1" applyFill="1" applyBorder="1" applyAlignment="1">
      <alignment horizontal="center" vertical="center"/>
    </xf>
    <xf numFmtId="164" fontId="8" fillId="6" borderId="4" xfId="3" applyNumberFormat="1" applyFont="1" applyFill="1" applyBorder="1" applyAlignment="1">
      <alignment horizontal="center" vertical="center"/>
    </xf>
    <xf numFmtId="165" fontId="5" fillId="5" borderId="4" xfId="3" applyNumberFormat="1" applyFont="1" applyFill="1" applyBorder="1" applyAlignment="1">
      <alignment horizontal="center" vertical="center"/>
    </xf>
    <xf numFmtId="10" fontId="6" fillId="3" borderId="4" xfId="3" applyNumberFormat="1" applyFont="1" applyFill="1" applyBorder="1" applyAlignment="1">
      <alignment horizontal="center" vertical="center"/>
    </xf>
    <xf numFmtId="10" fontId="9" fillId="0" borderId="4" xfId="3" applyNumberFormat="1" applyFont="1" applyBorder="1" applyAlignment="1">
      <alignment horizontal="center" vertical="center"/>
    </xf>
    <xf numFmtId="166" fontId="11" fillId="6" borderId="4" xfId="2" applyNumberFormat="1" applyFont="1" applyFill="1" applyBorder="1" applyAlignment="1">
      <alignment horizontal="center" vertical="center"/>
    </xf>
    <xf numFmtId="0" fontId="4" fillId="6" borderId="5" xfId="4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1" fontId="4" fillId="0" borderId="4" xfId="3" applyNumberFormat="1" applyFont="1" applyBorder="1" applyAlignment="1">
      <alignment horizontal="center" vertical="center"/>
    </xf>
    <xf numFmtId="9" fontId="11" fillId="6" borderId="4" xfId="2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1" fillId="6" borderId="0" xfId="4" applyFont="1" applyFill="1" applyBorder="1" applyAlignment="1">
      <alignment horizontal="center" vertical="center"/>
    </xf>
    <xf numFmtId="9" fontId="11" fillId="6" borderId="0" xfId="2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 wrapText="1"/>
    </xf>
    <xf numFmtId="0" fontId="11" fillId="6" borderId="4" xfId="4" applyFont="1" applyFill="1" applyBorder="1" applyAlignment="1">
      <alignment horizontal="center" vertical="center"/>
    </xf>
    <xf numFmtId="166" fontId="11" fillId="6" borderId="0" xfId="2" applyNumberFormat="1" applyFont="1" applyFill="1" applyBorder="1" applyAlignment="1">
      <alignment horizontal="center" vertical="center"/>
    </xf>
    <xf numFmtId="10" fontId="5" fillId="6" borderId="4" xfId="3" applyNumberFormat="1" applyFont="1" applyFill="1" applyBorder="1" applyAlignment="1">
      <alignment horizontal="center" vertical="center"/>
    </xf>
    <xf numFmtId="164" fontId="6" fillId="6" borderId="4" xfId="3" applyNumberFormat="1" applyFont="1" applyFill="1" applyBorder="1" applyAlignment="1">
      <alignment horizontal="center" vertical="center"/>
    </xf>
    <xf numFmtId="0" fontId="11" fillId="0" borderId="4" xfId="3" applyFont="1" applyBorder="1" applyAlignment="1">
      <alignment horizontal="center" vertical="center"/>
    </xf>
    <xf numFmtId="167" fontId="4" fillId="6" borderId="4" xfId="1" applyFont="1" applyFill="1" applyBorder="1" applyAlignment="1">
      <alignment horizontal="center" vertical="center"/>
    </xf>
    <xf numFmtId="10" fontId="6" fillId="6" borderId="4" xfId="3" applyNumberFormat="1" applyFont="1" applyFill="1" applyBorder="1" applyAlignment="1">
      <alignment horizontal="center" vertical="center"/>
    </xf>
    <xf numFmtId="10" fontId="9" fillId="6" borderId="4" xfId="3" applyNumberFormat="1" applyFont="1" applyFill="1" applyBorder="1" applyAlignment="1">
      <alignment horizontal="center" vertical="center"/>
    </xf>
    <xf numFmtId="167" fontId="1" fillId="0" borderId="0" xfId="1" applyFont="1"/>
    <xf numFmtId="0" fontId="11" fillId="6" borderId="4" xfId="3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2" fontId="4" fillId="6" borderId="4" xfId="3" applyNumberFormat="1" applyFont="1" applyFill="1" applyBorder="1" applyAlignment="1">
      <alignment horizontal="center" vertical="center"/>
    </xf>
    <xf numFmtId="0" fontId="2" fillId="0" borderId="8" xfId="3" applyBorder="1"/>
    <xf numFmtId="0" fontId="2" fillId="0" borderId="0" xfId="3" applyBorder="1"/>
    <xf numFmtId="2" fontId="4" fillId="0" borderId="4" xfId="3" applyNumberFormat="1" applyFont="1" applyBorder="1" applyAlignment="1">
      <alignment horizontal="center" vertical="center"/>
    </xf>
    <xf numFmtId="0" fontId="4" fillId="5" borderId="4" xfId="3" applyFont="1" applyFill="1" applyBorder="1" applyAlignment="1">
      <alignment horizontal="center" vertical="center"/>
    </xf>
    <xf numFmtId="10" fontId="4" fillId="2" borderId="4" xfId="3" applyNumberFormat="1" applyFont="1" applyFill="1" applyBorder="1" applyAlignment="1">
      <alignment horizontal="center" vertical="center"/>
    </xf>
    <xf numFmtId="10" fontId="9" fillId="7" borderId="4" xfId="3" applyNumberFormat="1" applyFont="1" applyFill="1" applyBorder="1" applyAlignment="1">
      <alignment horizontal="center" vertical="center"/>
    </xf>
    <xf numFmtId="166" fontId="4" fillId="6" borderId="4" xfId="2" applyNumberFormat="1" applyFont="1" applyFill="1" applyBorder="1" applyAlignment="1">
      <alignment horizontal="center" vertical="center"/>
    </xf>
    <xf numFmtId="10" fontId="2" fillId="0" borderId="0" xfId="3" applyNumberFormat="1"/>
    <xf numFmtId="10" fontId="1" fillId="0" borderId="0" xfId="2" applyNumberFormat="1" applyFont="1"/>
    <xf numFmtId="10" fontId="2" fillId="0" borderId="0" xfId="3" applyNumberFormat="1" applyBorder="1" applyAlignment="1"/>
    <xf numFmtId="0" fontId="2" fillId="0" borderId="0" xfId="3" applyBorder="1" applyAlignment="1"/>
    <xf numFmtId="10" fontId="1" fillId="0" borderId="0" xfId="3" applyNumberFormat="1" applyFont="1" applyBorder="1" applyAlignment="1"/>
    <xf numFmtId="168" fontId="1" fillId="0" borderId="0" xfId="2" applyNumberFormat="1" applyFont="1" applyBorder="1" applyAlignment="1"/>
    <xf numFmtId="169" fontId="2" fillId="0" borderId="0" xfId="3" applyNumberFormat="1" applyBorder="1" applyAlignment="1"/>
    <xf numFmtId="0" fontId="2" fillId="6" borderId="0" xfId="3" applyFill="1"/>
    <xf numFmtId="10" fontId="1" fillId="0" borderId="0" xfId="2" applyNumberFormat="1" applyFont="1" applyBorder="1" applyAlignment="1"/>
    <xf numFmtId="169" fontId="1" fillId="0" borderId="0" xfId="2" applyNumberFormat="1" applyFont="1" applyBorder="1" applyAlignment="1"/>
    <xf numFmtId="170" fontId="2" fillId="0" borderId="0" xfId="3" applyNumberFormat="1" applyBorder="1" applyAlignment="1"/>
    <xf numFmtId="10" fontId="1" fillId="0" borderId="0" xfId="3" applyNumberFormat="1" applyFont="1"/>
    <xf numFmtId="1" fontId="2" fillId="0" borderId="0" xfId="3" applyNumberFormat="1" applyBorder="1" applyAlignment="1"/>
    <xf numFmtId="166" fontId="2" fillId="0" borderId="0" xfId="3" applyNumberFormat="1" applyBorder="1" applyAlignment="1"/>
    <xf numFmtId="1" fontId="2" fillId="0" borderId="0" xfId="3" applyNumberFormat="1"/>
    <xf numFmtId="166" fontId="1" fillId="0" borderId="0" xfId="2" applyNumberFormat="1" applyFont="1"/>
    <xf numFmtId="0" fontId="4" fillId="6" borderId="4" xfId="4" applyFont="1" applyFill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 wrapText="1"/>
    </xf>
    <xf numFmtId="0" fontId="4" fillId="0" borderId="0" xfId="3" applyFont="1" applyBorder="1" applyAlignment="1">
      <alignment horizontal="center" vertical="center" wrapText="1"/>
    </xf>
    <xf numFmtId="167" fontId="4" fillId="0" borderId="4" xfId="1" applyFont="1" applyBorder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center"/>
    </xf>
    <xf numFmtId="0" fontId="4" fillId="0" borderId="0" xfId="3" applyFont="1" applyAlignment="1">
      <alignment horizontal="center" vertical="center"/>
    </xf>
    <xf numFmtId="167" fontId="4" fillId="0" borderId="4" xfId="1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0" fontId="4" fillId="4" borderId="2" xfId="3" applyFont="1" applyFill="1" applyBorder="1" applyAlignment="1">
      <alignment horizontal="center" vertical="center"/>
    </xf>
    <xf numFmtId="0" fontId="4" fillId="0" borderId="4" xfId="3" applyFont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/>
    </xf>
    <xf numFmtId="0" fontId="4" fillId="4" borderId="4" xfId="3" applyFont="1" applyFill="1" applyBorder="1" applyAlignment="1">
      <alignment horizontal="center" vertical="center" wrapText="1"/>
    </xf>
    <xf numFmtId="0" fontId="4" fillId="4" borderId="4" xfId="3" applyFont="1" applyFill="1" applyBorder="1" applyAlignment="1">
      <alignment horizontal="center" vertical="center"/>
    </xf>
    <xf numFmtId="0" fontId="4" fillId="0" borderId="5" xfId="3" applyFont="1" applyBorder="1" applyAlignment="1">
      <alignment horizontal="center" vertical="center" wrapText="1"/>
    </xf>
    <xf numFmtId="0" fontId="4" fillId="0" borderId="7" xfId="3" applyFont="1" applyBorder="1" applyAlignment="1">
      <alignment horizontal="center" vertical="center" wrapText="1"/>
    </xf>
    <xf numFmtId="0" fontId="4" fillId="2" borderId="4" xfId="3" applyFont="1" applyFill="1" applyBorder="1" applyAlignment="1">
      <alignment horizontal="center" vertical="center" wrapText="1"/>
    </xf>
    <xf numFmtId="0" fontId="4" fillId="2" borderId="4" xfId="3" applyFont="1" applyFill="1" applyBorder="1" applyAlignment="1">
      <alignment horizontal="center" vertical="center"/>
    </xf>
    <xf numFmtId="0" fontId="4" fillId="4" borderId="8" xfId="3" applyFont="1" applyFill="1" applyBorder="1" applyAlignment="1">
      <alignment horizontal="center" vertical="center" wrapText="1"/>
    </xf>
    <xf numFmtId="0" fontId="4" fillId="4" borderId="0" xfId="3" applyFont="1" applyFill="1" applyBorder="1" applyAlignment="1">
      <alignment horizontal="center" vertical="center" wrapText="1"/>
    </xf>
    <xf numFmtId="0" fontId="4" fillId="4" borderId="9" xfId="3" applyFont="1" applyFill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/>
    </xf>
    <xf numFmtId="0" fontId="4" fillId="0" borderId="6" xfId="3" applyFont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 2 2 2 3 2 2 3" xfId="3" xr:uid="{00000000-0005-0000-0000-000002000000}"/>
    <cellStyle name="Normal 2 3 2 2 3 2 2 3" xfId="4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35</xdr:row>
      <xdr:rowOff>0</xdr:rowOff>
    </xdr:from>
    <xdr:to>
      <xdr:col>2</xdr:col>
      <xdr:colOff>762000</xdr:colOff>
      <xdr:row>35</xdr:row>
      <xdr:rowOff>190500</xdr:rowOff>
    </xdr:to>
    <xdr:sp macro="" textlink="">
      <xdr:nvSpPr>
        <xdr:cNvPr id="2" name="Text Box 2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762000" y="1727835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762000</xdr:colOff>
      <xdr:row>35</xdr:row>
      <xdr:rowOff>0</xdr:rowOff>
    </xdr:from>
    <xdr:to>
      <xdr:col>2</xdr:col>
      <xdr:colOff>762000</xdr:colOff>
      <xdr:row>35</xdr:row>
      <xdr:rowOff>190500</xdr:rowOff>
    </xdr:to>
    <xdr:sp macro="" textlink="">
      <xdr:nvSpPr>
        <xdr:cNvPr id="3" name="Text Box 244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1727835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BD53"/>
  <sheetViews>
    <sheetView tabSelected="1" zoomScale="60" zoomScaleNormal="60" workbookViewId="0">
      <pane ySplit="1" topLeftCell="A2" activePane="bottomLeft" state="frozen"/>
      <selection pane="bottomLeft" activeCell="V9" sqref="V9"/>
    </sheetView>
  </sheetViews>
  <sheetFormatPr defaultColWidth="9" defaultRowHeight="19.8"/>
  <cols>
    <col min="1" max="1" width="13" style="69" customWidth="1"/>
    <col min="2" max="2" width="46.59765625" style="67" hidden="1" customWidth="1"/>
    <col min="3" max="3" width="35.5" style="1" customWidth="1"/>
    <col min="4" max="4" width="0.19921875" style="1" hidden="1" customWidth="1"/>
    <col min="5" max="5" width="6.8984375" style="1" customWidth="1"/>
    <col min="6" max="6" width="10.59765625" style="1" customWidth="1"/>
    <col min="7" max="7" width="9.3984375" style="1" customWidth="1"/>
    <col min="8" max="8" width="9.09765625" style="1" customWidth="1"/>
    <col min="9" max="9" width="11.69921875" style="1" customWidth="1"/>
    <col min="10" max="17" width="11.69921875" style="1" hidden="1" customWidth="1"/>
    <col min="18" max="18" width="5.19921875" style="1" customWidth="1"/>
    <col min="19" max="19" width="6.5" style="1" customWidth="1"/>
    <col min="20" max="20" width="6" style="1" customWidth="1"/>
    <col min="21" max="21" width="5.3984375" style="1" customWidth="1"/>
    <col min="22" max="22" width="6" style="1" customWidth="1"/>
    <col min="23" max="23" width="5.3984375" style="1" customWidth="1"/>
    <col min="24" max="24" width="5.59765625" style="1" customWidth="1"/>
    <col min="25" max="25" width="6.69921875" style="1" customWidth="1"/>
    <col min="26" max="26" width="7.09765625" style="1" customWidth="1"/>
    <col min="27" max="27" width="6.3984375" style="1" bestFit="1" customWidth="1"/>
    <col min="28" max="28" width="5.3984375" style="1" customWidth="1"/>
    <col min="29" max="29" width="8.5" style="1" customWidth="1"/>
    <col min="30" max="30" width="6.8984375" style="1" customWidth="1"/>
    <col min="31" max="31" width="6.59765625" style="1" customWidth="1"/>
    <col min="32" max="32" width="9" style="1" customWidth="1"/>
    <col min="33" max="33" width="12.59765625" style="1" customWidth="1"/>
    <col min="34" max="35" width="5.59765625" style="1" customWidth="1"/>
    <col min="36" max="36" width="6.69921875" style="1" customWidth="1"/>
    <col min="37" max="37" width="5.3984375" style="1" customWidth="1"/>
    <col min="38" max="38" width="5.59765625" style="1" customWidth="1"/>
    <col min="39" max="39" width="6.69921875" style="1" customWidth="1"/>
    <col min="40" max="43" width="5.3984375" style="1" customWidth="1"/>
    <col min="44" max="44" width="9" style="1"/>
    <col min="45" max="45" width="11.5" style="1" customWidth="1"/>
    <col min="46" max="46" width="10.09765625" style="1" bestFit="1" customWidth="1"/>
    <col min="47" max="47" width="9.69921875" style="1" customWidth="1"/>
    <col min="48" max="48" width="12" style="1" customWidth="1"/>
    <col min="49" max="51" width="11.5" style="1" customWidth="1"/>
    <col min="52" max="52" width="9" style="1" customWidth="1"/>
    <col min="53" max="53" width="9" style="1"/>
    <col min="54" max="54" width="20.59765625" style="1" hidden="1" customWidth="1"/>
    <col min="55" max="55" width="9.69921875" style="1" hidden="1" customWidth="1"/>
    <col min="56" max="56" width="15" style="1" customWidth="1"/>
    <col min="57" max="16384" width="9" style="1"/>
  </cols>
  <sheetData>
    <row r="1" spans="1:56" ht="39.75" customHeight="1">
      <c r="B1" s="65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7"/>
    </row>
    <row r="2" spans="1:56" ht="24.75" customHeight="1">
      <c r="A2" s="71" t="s">
        <v>46</v>
      </c>
      <c r="B2" s="74" t="s">
        <v>44</v>
      </c>
      <c r="C2" s="74" t="s">
        <v>42</v>
      </c>
      <c r="D2" s="79" t="s">
        <v>43</v>
      </c>
      <c r="E2" s="88" t="s">
        <v>18</v>
      </c>
      <c r="F2" s="88" t="s">
        <v>1</v>
      </c>
      <c r="G2" s="88" t="s">
        <v>2</v>
      </c>
      <c r="H2" s="90" t="s">
        <v>3</v>
      </c>
      <c r="I2" s="88" t="s">
        <v>4</v>
      </c>
      <c r="J2" s="2"/>
      <c r="K2" s="2"/>
      <c r="L2" s="2"/>
      <c r="M2" s="2"/>
      <c r="N2" s="2"/>
      <c r="O2" s="2"/>
      <c r="P2" s="2"/>
      <c r="Q2" s="2"/>
      <c r="R2" s="92" t="s">
        <v>5</v>
      </c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74" t="s">
        <v>33</v>
      </c>
      <c r="AG2" s="81" t="s">
        <v>34</v>
      </c>
      <c r="AH2" s="92" t="s">
        <v>6</v>
      </c>
      <c r="AI2" s="92"/>
      <c r="AJ2" s="92"/>
      <c r="AK2" s="92"/>
      <c r="AL2" s="92"/>
      <c r="AM2" s="92"/>
      <c r="AN2" s="92"/>
      <c r="AO2" s="92"/>
      <c r="AP2" s="92"/>
      <c r="AQ2" s="92"/>
      <c r="AR2" s="74" t="s">
        <v>36</v>
      </c>
      <c r="AS2" s="81" t="s">
        <v>37</v>
      </c>
      <c r="AT2" s="74" t="s">
        <v>38</v>
      </c>
      <c r="AU2" s="75" t="s">
        <v>39</v>
      </c>
      <c r="AV2" s="75" t="s">
        <v>40</v>
      </c>
      <c r="AW2" s="77" t="s">
        <v>41</v>
      </c>
      <c r="AX2" s="78"/>
      <c r="AY2" s="78"/>
      <c r="BB2" s="75" t="s">
        <v>7</v>
      </c>
      <c r="BC2" s="75" t="s">
        <v>8</v>
      </c>
    </row>
    <row r="3" spans="1:56" ht="177.6" customHeight="1">
      <c r="A3" s="71"/>
      <c r="B3" s="74"/>
      <c r="C3" s="74"/>
      <c r="D3" s="80"/>
      <c r="E3" s="88"/>
      <c r="F3" s="89"/>
      <c r="G3" s="89"/>
      <c r="H3" s="91"/>
      <c r="I3" s="89"/>
      <c r="J3" s="3" t="s">
        <v>45</v>
      </c>
      <c r="K3" s="4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  <c r="AA3" s="5" t="s">
        <v>28</v>
      </c>
      <c r="AB3" s="61" t="s">
        <v>29</v>
      </c>
      <c r="AC3" s="62" t="s">
        <v>30</v>
      </c>
      <c r="AD3" s="62" t="s">
        <v>31</v>
      </c>
      <c r="AE3" s="5" t="s">
        <v>32</v>
      </c>
      <c r="AF3" s="71"/>
      <c r="AG3" s="82"/>
      <c r="AH3" s="5" t="s">
        <v>20</v>
      </c>
      <c r="AI3" s="5" t="s">
        <v>21</v>
      </c>
      <c r="AJ3" s="61" t="s">
        <v>35</v>
      </c>
      <c r="AK3" s="5" t="s">
        <v>25</v>
      </c>
      <c r="AL3" s="5" t="s">
        <v>26</v>
      </c>
      <c r="AM3" s="5" t="s">
        <v>27</v>
      </c>
      <c r="AN3" s="5" t="s">
        <v>28</v>
      </c>
      <c r="AO3" s="5" t="s">
        <v>19</v>
      </c>
      <c r="AP3" s="5" t="s">
        <v>31</v>
      </c>
      <c r="AQ3" s="5" t="s">
        <v>32</v>
      </c>
      <c r="AR3" s="71"/>
      <c r="AS3" s="82"/>
      <c r="AT3" s="71"/>
      <c r="AU3" s="76"/>
      <c r="AV3" s="76"/>
      <c r="AW3" s="78"/>
      <c r="AX3" s="78"/>
      <c r="AY3" s="78"/>
      <c r="BB3" s="76"/>
      <c r="BC3" s="76"/>
    </row>
    <row r="4" spans="1:56" ht="39" customHeight="1">
      <c r="A4" s="68"/>
      <c r="B4" s="64"/>
      <c r="C4" s="8"/>
      <c r="D4" s="8"/>
      <c r="E4" s="6"/>
      <c r="F4" s="6">
        <f>E4*11*60/25</f>
        <v>0</v>
      </c>
      <c r="G4" s="7">
        <f>+H4+AF4+AR4</f>
        <v>0</v>
      </c>
      <c r="H4" s="7"/>
      <c r="I4" s="9" t="e">
        <f>G4/F4</f>
        <v>#DIV/0!</v>
      </c>
      <c r="J4" s="10">
        <v>0</v>
      </c>
      <c r="K4" s="11">
        <v>0</v>
      </c>
      <c r="L4" s="12">
        <f t="shared" ref="L4:L35" si="0">+K4*G4/1000</f>
        <v>0</v>
      </c>
      <c r="M4" s="12"/>
      <c r="N4" s="12"/>
      <c r="O4" s="12"/>
      <c r="P4" s="13">
        <v>0</v>
      </c>
      <c r="Q4" s="14" t="e">
        <f>L4/(L4-P4)</f>
        <v>#DIV/0!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6">
        <f t="shared" ref="AF4:AF33" si="1">SUM(R4:AE4)</f>
        <v>0</v>
      </c>
      <c r="AG4" s="15" t="e">
        <f>AF4/G4</f>
        <v>#DIV/0!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6">
        <f t="shared" ref="AR4:AR28" si="2">SUM(AH4:AQ4)</f>
        <v>0</v>
      </c>
      <c r="AS4" s="15" t="e">
        <f t="shared" ref="AS4:AS36" si="3">AR4/G4</f>
        <v>#DIV/0!</v>
      </c>
      <c r="AT4" s="15" t="e">
        <f t="shared" ref="AT4:AT36" si="4">(AR4+AF4)/G4</f>
        <v>#DIV/0!</v>
      </c>
      <c r="AU4" s="7"/>
      <c r="AV4" s="16" t="e">
        <f>AU4/G4</f>
        <v>#DIV/0!</v>
      </c>
      <c r="AW4" s="83"/>
      <c r="AX4" s="84"/>
      <c r="AY4" s="85"/>
      <c r="BB4" s="7"/>
      <c r="BC4" s="7"/>
    </row>
    <row r="5" spans="1:56" ht="39" customHeight="1">
      <c r="A5" s="68"/>
      <c r="B5" s="64"/>
      <c r="C5" s="8"/>
      <c r="D5" s="8"/>
      <c r="E5" s="6"/>
      <c r="F5" s="6">
        <f>E5*11*60/25</f>
        <v>0</v>
      </c>
      <c r="G5" s="7">
        <f>+H5+AF5+AR5</f>
        <v>0</v>
      </c>
      <c r="H5" s="7"/>
      <c r="I5" s="9" t="e">
        <f t="shared" ref="I5:I36" si="5">G5/F5</f>
        <v>#DIV/0!</v>
      </c>
      <c r="J5" s="10">
        <v>0</v>
      </c>
      <c r="K5" s="11">
        <v>0</v>
      </c>
      <c r="L5" s="12">
        <f t="shared" si="0"/>
        <v>0</v>
      </c>
      <c r="M5" s="12"/>
      <c r="N5" s="12"/>
      <c r="O5" s="12"/>
      <c r="P5" s="13">
        <v>0</v>
      </c>
      <c r="Q5" s="14" t="e">
        <f>L5/(L5-P5)</f>
        <v>#DIV/0!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6">
        <f t="shared" si="1"/>
        <v>0</v>
      </c>
      <c r="AG5" s="15" t="e">
        <f t="shared" ref="AG5:AG36" si="6">AF5/G5</f>
        <v>#DIV/0!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6">
        <f t="shared" si="2"/>
        <v>0</v>
      </c>
      <c r="AS5" s="15" t="e">
        <f t="shared" si="3"/>
        <v>#DIV/0!</v>
      </c>
      <c r="AT5" s="15" t="e">
        <f t="shared" si="4"/>
        <v>#DIV/0!</v>
      </c>
      <c r="AU5" s="7"/>
      <c r="AV5" s="16" t="e">
        <f>AU5/G5</f>
        <v>#DIV/0!</v>
      </c>
      <c r="AW5" s="83"/>
      <c r="AX5" s="84"/>
      <c r="AY5" s="85"/>
      <c r="BB5" s="17"/>
      <c r="BC5" s="17"/>
    </row>
    <row r="6" spans="1:56" ht="39" customHeight="1">
      <c r="A6" s="68"/>
      <c r="B6" s="64"/>
      <c r="C6" s="18"/>
      <c r="D6" s="18"/>
      <c r="E6" s="6"/>
      <c r="F6" s="6">
        <f>E6*11*60/25</f>
        <v>0</v>
      </c>
      <c r="G6" s="7">
        <f>+H6+AF6+AR6</f>
        <v>0</v>
      </c>
      <c r="H6" s="7"/>
      <c r="I6" s="9" t="e">
        <f t="shared" si="5"/>
        <v>#DIV/0!</v>
      </c>
      <c r="J6" s="10">
        <v>0</v>
      </c>
      <c r="K6" s="11">
        <v>0</v>
      </c>
      <c r="L6" s="11">
        <f t="shared" si="0"/>
        <v>0</v>
      </c>
      <c r="M6" s="11"/>
      <c r="N6" s="11"/>
      <c r="O6" s="11"/>
      <c r="P6" s="13">
        <v>0</v>
      </c>
      <c r="Q6" s="14" t="e">
        <f>L6/(L6-P6)</f>
        <v>#DIV/0!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6">
        <f t="shared" si="1"/>
        <v>0</v>
      </c>
      <c r="AG6" s="15" t="e">
        <f t="shared" si="6"/>
        <v>#DIV/0!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6">
        <f t="shared" si="2"/>
        <v>0</v>
      </c>
      <c r="AS6" s="15" t="e">
        <f t="shared" si="3"/>
        <v>#DIV/0!</v>
      </c>
      <c r="AT6" s="15" t="e">
        <f t="shared" si="4"/>
        <v>#DIV/0!</v>
      </c>
      <c r="AU6" s="7"/>
      <c r="AV6" s="16" t="e">
        <f>AU6/G6</f>
        <v>#DIV/0!</v>
      </c>
      <c r="AW6" s="83"/>
      <c r="AX6" s="84"/>
      <c r="AY6" s="84"/>
      <c r="BB6" s="17"/>
      <c r="BC6" s="17"/>
    </row>
    <row r="7" spans="1:56" ht="37.5" customHeight="1">
      <c r="A7" s="68"/>
      <c r="B7" s="64"/>
      <c r="C7" s="18"/>
      <c r="D7" s="18"/>
      <c r="E7" s="6"/>
      <c r="F7" s="19">
        <f>E7*11*60/18.9</f>
        <v>0</v>
      </c>
      <c r="G7" s="7">
        <f t="shared" ref="G7:G35" si="7">H7+AF7+AR7</f>
        <v>0</v>
      </c>
      <c r="H7" s="7"/>
      <c r="I7" s="9" t="e">
        <f t="shared" si="5"/>
        <v>#DIV/0!</v>
      </c>
      <c r="J7" s="10">
        <v>440</v>
      </c>
      <c r="K7" s="11">
        <v>435</v>
      </c>
      <c r="L7" s="11">
        <f t="shared" si="0"/>
        <v>0</v>
      </c>
      <c r="M7" s="11"/>
      <c r="N7" s="11"/>
      <c r="O7" s="11"/>
      <c r="P7" s="13">
        <v>0</v>
      </c>
      <c r="Q7" s="14" t="e">
        <f>L7/(L7-P7)</f>
        <v>#DIV/0!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6">
        <f t="shared" si="1"/>
        <v>0</v>
      </c>
      <c r="AG7" s="15" t="e">
        <f t="shared" si="6"/>
        <v>#DIV/0!</v>
      </c>
      <c r="AH7" s="7"/>
      <c r="AI7" s="7"/>
      <c r="AJ7" s="7"/>
      <c r="AK7" s="7"/>
      <c r="AL7" s="7"/>
      <c r="AM7" s="7"/>
      <c r="AN7" s="7"/>
      <c r="AO7" s="7"/>
      <c r="AP7" s="7"/>
      <c r="AQ7" s="7"/>
      <c r="AR7" s="6">
        <f t="shared" si="2"/>
        <v>0</v>
      </c>
      <c r="AS7" s="15" t="e">
        <f t="shared" si="3"/>
        <v>#DIV/0!</v>
      </c>
      <c r="AT7" s="15" t="e">
        <f t="shared" si="4"/>
        <v>#DIV/0!</v>
      </c>
      <c r="AU7" s="7"/>
      <c r="AV7" s="20" t="e">
        <f t="shared" ref="AV7:AV36" si="8">AU7/G7</f>
        <v>#DIV/0!</v>
      </c>
      <c r="AW7" s="83"/>
      <c r="AX7" s="84"/>
      <c r="AY7" s="84"/>
      <c r="AZ7" s="21"/>
      <c r="BA7" s="22"/>
      <c r="BB7" s="23"/>
      <c r="BC7" s="24"/>
      <c r="BD7" s="25"/>
    </row>
    <row r="8" spans="1:56" ht="37.5" customHeight="1">
      <c r="A8" s="68"/>
      <c r="B8" s="64"/>
      <c r="C8" s="18"/>
      <c r="D8" s="18"/>
      <c r="E8" s="6"/>
      <c r="F8" s="19">
        <f>E8*11*60/18.9</f>
        <v>0</v>
      </c>
      <c r="G8" s="7">
        <f t="shared" si="7"/>
        <v>0</v>
      </c>
      <c r="H8" s="7"/>
      <c r="I8" s="9" t="e">
        <f t="shared" si="5"/>
        <v>#DIV/0!</v>
      </c>
      <c r="J8" s="10">
        <v>0</v>
      </c>
      <c r="K8" s="11">
        <v>0</v>
      </c>
      <c r="L8" s="12">
        <f t="shared" si="0"/>
        <v>0</v>
      </c>
      <c r="M8" s="12"/>
      <c r="N8" s="12"/>
      <c r="O8" s="12"/>
      <c r="P8" s="13">
        <v>0</v>
      </c>
      <c r="Q8" s="14" t="e">
        <f t="shared" ref="Q8:Q35" si="9">L8/(L8-P8)</f>
        <v>#DIV/0!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6">
        <f t="shared" si="1"/>
        <v>0</v>
      </c>
      <c r="AG8" s="15" t="e">
        <f t="shared" si="6"/>
        <v>#DIV/0!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6">
        <f t="shared" si="2"/>
        <v>0</v>
      </c>
      <c r="AS8" s="15" t="e">
        <f t="shared" si="3"/>
        <v>#DIV/0!</v>
      </c>
      <c r="AT8" s="15" t="e">
        <f t="shared" si="4"/>
        <v>#DIV/0!</v>
      </c>
      <c r="AU8" s="7"/>
      <c r="AV8" s="20" t="e">
        <f t="shared" si="8"/>
        <v>#DIV/0!</v>
      </c>
      <c r="AW8" s="83"/>
      <c r="AX8" s="84"/>
      <c r="AY8" s="84"/>
      <c r="AZ8" s="21"/>
      <c r="BA8" s="22"/>
      <c r="BB8" s="23"/>
      <c r="BC8" s="24"/>
      <c r="BD8" s="25"/>
    </row>
    <row r="9" spans="1:56" ht="37.5" customHeight="1">
      <c r="A9" s="68"/>
      <c r="B9" s="64"/>
      <c r="C9" s="18"/>
      <c r="D9" s="18"/>
      <c r="E9" s="6"/>
      <c r="F9" s="19">
        <f>E9*11*60/18.9</f>
        <v>0</v>
      </c>
      <c r="G9" s="7">
        <f t="shared" si="7"/>
        <v>0</v>
      </c>
      <c r="H9" s="7"/>
      <c r="I9" s="9" t="e">
        <f t="shared" si="5"/>
        <v>#DIV/0!</v>
      </c>
      <c r="J9" s="10">
        <v>83</v>
      </c>
      <c r="K9" s="11">
        <v>116</v>
      </c>
      <c r="L9" s="11">
        <f t="shared" si="0"/>
        <v>0</v>
      </c>
      <c r="M9" s="11"/>
      <c r="N9" s="11"/>
      <c r="O9" s="11"/>
      <c r="P9" s="13"/>
      <c r="Q9" s="14" t="e">
        <f>L9/(L9-P9)</f>
        <v>#DIV/0!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6">
        <f t="shared" si="1"/>
        <v>0</v>
      </c>
      <c r="AG9" s="15" t="e">
        <f t="shared" si="6"/>
        <v>#DIV/0!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6">
        <f t="shared" si="2"/>
        <v>0</v>
      </c>
      <c r="AS9" s="15" t="e">
        <f t="shared" si="3"/>
        <v>#DIV/0!</v>
      </c>
      <c r="AT9" s="15" t="e">
        <f t="shared" si="4"/>
        <v>#DIV/0!</v>
      </c>
      <c r="AU9" s="26"/>
      <c r="AV9" s="20" t="e">
        <f t="shared" si="8"/>
        <v>#DIV/0!</v>
      </c>
      <c r="AW9" s="83"/>
      <c r="AX9" s="84"/>
      <c r="AY9" s="84"/>
      <c r="AZ9" s="21"/>
      <c r="BA9" s="22"/>
      <c r="BB9" s="23"/>
      <c r="BC9" s="24"/>
      <c r="BD9" s="25"/>
    </row>
    <row r="10" spans="1:56" ht="37.5" customHeight="1">
      <c r="A10" s="68"/>
      <c r="B10" s="64"/>
      <c r="C10" s="18"/>
      <c r="D10" s="18"/>
      <c r="E10" s="6"/>
      <c r="F10" s="19">
        <f>E10*11*60/25</f>
        <v>0</v>
      </c>
      <c r="G10" s="7">
        <f t="shared" si="7"/>
        <v>0</v>
      </c>
      <c r="H10" s="7"/>
      <c r="I10" s="9" t="e">
        <f t="shared" si="5"/>
        <v>#DIV/0!</v>
      </c>
      <c r="J10" s="10">
        <v>337</v>
      </c>
      <c r="K10" s="11">
        <v>360</v>
      </c>
      <c r="L10" s="11">
        <f t="shared" si="0"/>
        <v>0</v>
      </c>
      <c r="M10" s="11"/>
      <c r="N10" s="11"/>
      <c r="O10" s="11"/>
      <c r="P10" s="13"/>
      <c r="Q10" s="14" t="e">
        <f>L10/(L10-P10)</f>
        <v>#DIV/0!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6">
        <f t="shared" si="1"/>
        <v>0</v>
      </c>
      <c r="AG10" s="15" t="e">
        <f t="shared" si="6"/>
        <v>#DIV/0!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6">
        <f t="shared" si="2"/>
        <v>0</v>
      </c>
      <c r="AS10" s="15" t="e">
        <f t="shared" si="3"/>
        <v>#DIV/0!</v>
      </c>
      <c r="AT10" s="15" t="e">
        <f t="shared" si="4"/>
        <v>#DIV/0!</v>
      </c>
      <c r="AU10" s="26"/>
      <c r="AV10" s="20" t="e">
        <f t="shared" si="8"/>
        <v>#DIV/0!</v>
      </c>
      <c r="AW10" s="83"/>
      <c r="AX10" s="84"/>
      <c r="AY10" s="84"/>
      <c r="AZ10" s="21"/>
      <c r="BA10" s="22"/>
      <c r="BB10" s="23"/>
      <c r="BC10" s="24"/>
      <c r="BD10" s="25"/>
    </row>
    <row r="11" spans="1:56" ht="39" customHeight="1">
      <c r="A11" s="68"/>
      <c r="B11" s="64"/>
      <c r="C11" s="18"/>
      <c r="D11" s="18"/>
      <c r="E11" s="6"/>
      <c r="F11" s="19">
        <f>E11*11*60/15</f>
        <v>0</v>
      </c>
      <c r="G11" s="7">
        <f t="shared" si="7"/>
        <v>0</v>
      </c>
      <c r="H11" s="7"/>
      <c r="I11" s="9" t="e">
        <f t="shared" si="5"/>
        <v>#DIV/0!</v>
      </c>
      <c r="J11" s="10">
        <v>153</v>
      </c>
      <c r="K11" s="11">
        <v>139</v>
      </c>
      <c r="L11" s="11">
        <f t="shared" si="0"/>
        <v>0</v>
      </c>
      <c r="M11" s="11"/>
      <c r="N11" s="11"/>
      <c r="O11" s="11"/>
      <c r="P11" s="13">
        <v>0</v>
      </c>
      <c r="Q11" s="14" t="e">
        <f t="shared" si="9"/>
        <v>#DIV/0!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6">
        <f t="shared" si="1"/>
        <v>0</v>
      </c>
      <c r="AG11" s="15" t="e">
        <f t="shared" si="6"/>
        <v>#DIV/0!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6">
        <f t="shared" si="2"/>
        <v>0</v>
      </c>
      <c r="AS11" s="15" t="e">
        <f t="shared" si="3"/>
        <v>#DIV/0!</v>
      </c>
      <c r="AT11" s="15" t="e">
        <f t="shared" si="4"/>
        <v>#DIV/0!</v>
      </c>
      <c r="AU11" s="7"/>
      <c r="AV11" s="16" t="e">
        <f t="shared" si="8"/>
        <v>#DIV/0!</v>
      </c>
      <c r="AW11" s="83"/>
      <c r="AX11" s="84"/>
      <c r="AY11" s="84"/>
      <c r="AZ11" s="21"/>
      <c r="BA11" s="22"/>
      <c r="BB11" s="23"/>
      <c r="BC11" s="27"/>
      <c r="BD11" s="25"/>
    </row>
    <row r="12" spans="1:56" ht="39" customHeight="1">
      <c r="A12" s="68"/>
      <c r="B12" s="64"/>
      <c r="C12" s="18"/>
      <c r="D12" s="18"/>
      <c r="E12" s="6"/>
      <c r="F12" s="6">
        <f>E12*11*60/25</f>
        <v>0</v>
      </c>
      <c r="G12" s="7">
        <f t="shared" si="7"/>
        <v>0</v>
      </c>
      <c r="H12" s="7"/>
      <c r="I12" s="9" t="e">
        <f t="shared" si="5"/>
        <v>#DIV/0!</v>
      </c>
      <c r="J12" s="10">
        <v>0</v>
      </c>
      <c r="K12" s="28"/>
      <c r="L12" s="12">
        <f t="shared" si="0"/>
        <v>0</v>
      </c>
      <c r="M12" s="12"/>
      <c r="N12" s="12"/>
      <c r="O12" s="12"/>
      <c r="P12" s="13">
        <v>0</v>
      </c>
      <c r="Q12" s="14" t="e">
        <f t="shared" si="9"/>
        <v>#DIV/0!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6">
        <f t="shared" si="1"/>
        <v>0</v>
      </c>
      <c r="AG12" s="15" t="e">
        <f t="shared" si="6"/>
        <v>#DIV/0!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6">
        <f t="shared" si="2"/>
        <v>0</v>
      </c>
      <c r="AS12" s="15" t="e">
        <f t="shared" si="3"/>
        <v>#DIV/0!</v>
      </c>
      <c r="AT12" s="15" t="e">
        <f t="shared" si="4"/>
        <v>#DIV/0!</v>
      </c>
      <c r="AU12" s="7"/>
      <c r="AV12" s="16" t="e">
        <f t="shared" si="8"/>
        <v>#DIV/0!</v>
      </c>
      <c r="AW12" s="83"/>
      <c r="AX12" s="84"/>
      <c r="AY12" s="84"/>
      <c r="AZ12" s="21"/>
      <c r="BA12" s="22"/>
      <c r="BB12" s="23"/>
      <c r="BC12" s="27"/>
      <c r="BD12" s="25"/>
    </row>
    <row r="13" spans="1:56" ht="39" customHeight="1">
      <c r="A13" s="68"/>
      <c r="B13" s="64"/>
      <c r="C13" s="18"/>
      <c r="D13" s="18"/>
      <c r="E13" s="6"/>
      <c r="F13" s="6">
        <f>E13*11*60/17.8</f>
        <v>0</v>
      </c>
      <c r="G13" s="7">
        <f t="shared" si="7"/>
        <v>0</v>
      </c>
      <c r="H13" s="7"/>
      <c r="I13" s="9" t="e">
        <f t="shared" si="5"/>
        <v>#DIV/0!</v>
      </c>
      <c r="J13" s="10">
        <v>0</v>
      </c>
      <c r="K13" s="28"/>
      <c r="L13" s="12">
        <f t="shared" si="0"/>
        <v>0</v>
      </c>
      <c r="M13" s="12"/>
      <c r="N13" s="12"/>
      <c r="O13" s="12"/>
      <c r="P13" s="13">
        <v>0</v>
      </c>
      <c r="Q13" s="14" t="e">
        <f t="shared" si="9"/>
        <v>#DIV/0!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6">
        <f t="shared" si="1"/>
        <v>0</v>
      </c>
      <c r="AG13" s="15" t="e">
        <f t="shared" si="6"/>
        <v>#DIV/0!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6">
        <f t="shared" si="2"/>
        <v>0</v>
      </c>
      <c r="AS13" s="15" t="e">
        <f t="shared" si="3"/>
        <v>#DIV/0!</v>
      </c>
      <c r="AT13" s="15" t="e">
        <f t="shared" si="4"/>
        <v>#DIV/0!</v>
      </c>
      <c r="AU13" s="7"/>
      <c r="AV13" s="16" t="e">
        <f t="shared" si="8"/>
        <v>#DIV/0!</v>
      </c>
      <c r="AW13" s="83"/>
      <c r="AX13" s="84"/>
      <c r="AY13" s="84"/>
      <c r="AZ13" s="21"/>
      <c r="BA13" s="22"/>
      <c r="BB13" s="23"/>
      <c r="BC13" s="27"/>
      <c r="BD13" s="25"/>
    </row>
    <row r="14" spans="1:56" ht="39" customHeight="1">
      <c r="A14" s="68"/>
      <c r="B14" s="64"/>
      <c r="C14" s="18"/>
      <c r="D14" s="18"/>
      <c r="E14" s="6"/>
      <c r="F14" s="6">
        <f>E14*11*60/17.8</f>
        <v>0</v>
      </c>
      <c r="G14" s="7">
        <f t="shared" si="7"/>
        <v>0</v>
      </c>
      <c r="H14" s="7"/>
      <c r="I14" s="9" t="e">
        <f t="shared" si="5"/>
        <v>#DIV/0!</v>
      </c>
      <c r="J14" s="10">
        <v>297</v>
      </c>
      <c r="K14" s="11"/>
      <c r="L14" s="12">
        <f t="shared" si="0"/>
        <v>0</v>
      </c>
      <c r="M14" s="12"/>
      <c r="N14" s="12"/>
      <c r="O14" s="12"/>
      <c r="P14" s="13">
        <v>0</v>
      </c>
      <c r="Q14" s="14" t="e">
        <f t="shared" si="9"/>
        <v>#DIV/0!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6">
        <f t="shared" si="1"/>
        <v>0</v>
      </c>
      <c r="AG14" s="15" t="e">
        <f t="shared" si="6"/>
        <v>#DIV/0!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6">
        <f t="shared" si="2"/>
        <v>0</v>
      </c>
      <c r="AS14" s="15" t="e">
        <f t="shared" si="3"/>
        <v>#DIV/0!</v>
      </c>
      <c r="AT14" s="15" t="e">
        <f t="shared" si="4"/>
        <v>#DIV/0!</v>
      </c>
      <c r="AU14" s="7"/>
      <c r="AV14" s="16" t="e">
        <f t="shared" si="8"/>
        <v>#DIV/0!</v>
      </c>
      <c r="AW14" s="83"/>
      <c r="AX14" s="84"/>
      <c r="AY14" s="84"/>
      <c r="AZ14" s="21"/>
      <c r="BA14" s="22"/>
      <c r="BB14" s="23"/>
      <c r="BC14" s="27"/>
      <c r="BD14" s="25"/>
    </row>
    <row r="15" spans="1:56" ht="39" customHeight="1">
      <c r="A15" s="68"/>
      <c r="B15" s="64"/>
      <c r="C15" s="18"/>
      <c r="D15" s="18"/>
      <c r="E15" s="6"/>
      <c r="F15" s="19">
        <f>E15*11*60/21</f>
        <v>0</v>
      </c>
      <c r="G15" s="7">
        <f t="shared" si="7"/>
        <v>0</v>
      </c>
      <c r="H15" s="7"/>
      <c r="I15" s="9" t="e">
        <f t="shared" si="5"/>
        <v>#DIV/0!</v>
      </c>
      <c r="J15" s="10">
        <v>402</v>
      </c>
      <c r="K15" s="29"/>
      <c r="L15" s="12">
        <f t="shared" si="0"/>
        <v>0</v>
      </c>
      <c r="M15" s="12"/>
      <c r="N15" s="12"/>
      <c r="O15" s="12"/>
      <c r="P15" s="13">
        <v>0</v>
      </c>
      <c r="Q15" s="14" t="e">
        <f t="shared" si="9"/>
        <v>#DIV/0!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6">
        <f t="shared" si="1"/>
        <v>0</v>
      </c>
      <c r="AG15" s="15" t="e">
        <f t="shared" si="6"/>
        <v>#DIV/0!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6">
        <f t="shared" si="2"/>
        <v>0</v>
      </c>
      <c r="AS15" s="15" t="e">
        <f t="shared" si="3"/>
        <v>#DIV/0!</v>
      </c>
      <c r="AT15" s="15" t="e">
        <f t="shared" si="4"/>
        <v>#DIV/0!</v>
      </c>
      <c r="AU15" s="7"/>
      <c r="AV15" s="16" t="e">
        <f t="shared" si="8"/>
        <v>#DIV/0!</v>
      </c>
      <c r="AW15" s="83"/>
      <c r="AX15" s="84"/>
      <c r="AY15" s="84"/>
      <c r="AZ15" s="21"/>
      <c r="BA15" s="22"/>
      <c r="BB15" s="23"/>
      <c r="BC15" s="27"/>
      <c r="BD15" s="25"/>
    </row>
    <row r="16" spans="1:56" ht="40.5" customHeight="1">
      <c r="A16" s="68"/>
      <c r="B16" s="64"/>
      <c r="C16" s="18"/>
      <c r="D16" s="18"/>
      <c r="E16" s="6"/>
      <c r="F16" s="6">
        <f>E16*11*60/5</f>
        <v>0</v>
      </c>
      <c r="G16" s="7">
        <f t="shared" si="7"/>
        <v>0</v>
      </c>
      <c r="H16" s="7"/>
      <c r="I16" s="9" t="e">
        <f t="shared" si="5"/>
        <v>#DIV/0!</v>
      </c>
      <c r="J16" s="10">
        <v>104</v>
      </c>
      <c r="K16" s="29">
        <v>57</v>
      </c>
      <c r="L16" s="12">
        <f t="shared" si="0"/>
        <v>0</v>
      </c>
      <c r="M16" s="12"/>
      <c r="N16" s="12"/>
      <c r="O16" s="12"/>
      <c r="P16" s="13">
        <v>0</v>
      </c>
      <c r="Q16" s="14" t="e">
        <f t="shared" si="9"/>
        <v>#DIV/0!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6">
        <f t="shared" si="1"/>
        <v>0</v>
      </c>
      <c r="AG16" s="15" t="e">
        <f t="shared" si="6"/>
        <v>#DIV/0!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6">
        <f t="shared" si="2"/>
        <v>0</v>
      </c>
      <c r="AS16" s="15" t="e">
        <f t="shared" si="3"/>
        <v>#DIV/0!</v>
      </c>
      <c r="AT16" s="15" t="e">
        <f t="shared" si="4"/>
        <v>#DIV/0!</v>
      </c>
      <c r="AU16" s="7"/>
      <c r="AV16" s="16" t="e">
        <f t="shared" si="8"/>
        <v>#DIV/0!</v>
      </c>
      <c r="AW16" s="83"/>
      <c r="AX16" s="84"/>
      <c r="AY16" s="84"/>
      <c r="AZ16" s="21"/>
      <c r="BA16" s="22"/>
      <c r="BB16" s="23"/>
      <c r="BC16" s="27"/>
      <c r="BD16" s="25"/>
    </row>
    <row r="17" spans="1:56" ht="40.5" customHeight="1">
      <c r="A17" s="68"/>
      <c r="B17" s="64"/>
      <c r="C17" s="18"/>
      <c r="D17" s="18"/>
      <c r="E17" s="6"/>
      <c r="F17" s="6">
        <f>E17*11*60/25</f>
        <v>0</v>
      </c>
      <c r="G17" s="7">
        <f t="shared" si="7"/>
        <v>0</v>
      </c>
      <c r="H17" s="7"/>
      <c r="I17" s="9" t="e">
        <f t="shared" si="5"/>
        <v>#DIV/0!</v>
      </c>
      <c r="J17" s="10">
        <v>467</v>
      </c>
      <c r="K17" s="11">
        <v>450</v>
      </c>
      <c r="L17" s="12">
        <f t="shared" si="0"/>
        <v>0</v>
      </c>
      <c r="M17" s="12"/>
      <c r="N17" s="12"/>
      <c r="O17" s="12"/>
      <c r="P17" s="13">
        <v>0</v>
      </c>
      <c r="Q17" s="14" t="e">
        <f t="shared" si="9"/>
        <v>#DIV/0!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6">
        <f t="shared" si="1"/>
        <v>0</v>
      </c>
      <c r="AG17" s="15" t="e">
        <f t="shared" si="6"/>
        <v>#DIV/0!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6">
        <f t="shared" si="2"/>
        <v>0</v>
      </c>
      <c r="AS17" s="15" t="e">
        <f t="shared" si="3"/>
        <v>#DIV/0!</v>
      </c>
      <c r="AT17" s="15" t="e">
        <f t="shared" si="4"/>
        <v>#DIV/0!</v>
      </c>
      <c r="AU17" s="7"/>
      <c r="AV17" s="16" t="e">
        <f t="shared" si="8"/>
        <v>#DIV/0!</v>
      </c>
      <c r="AW17" s="83"/>
      <c r="AX17" s="84"/>
      <c r="AY17" s="84"/>
      <c r="AZ17" s="21"/>
      <c r="BA17" s="22"/>
      <c r="BB17" s="23"/>
      <c r="BC17" s="27"/>
      <c r="BD17" s="25"/>
    </row>
    <row r="18" spans="1:56" ht="40.5" customHeight="1">
      <c r="A18" s="68"/>
      <c r="B18" s="64"/>
      <c r="C18" s="18"/>
      <c r="D18" s="18"/>
      <c r="E18" s="6"/>
      <c r="F18" s="6">
        <f>E18*11*60/25</f>
        <v>0</v>
      </c>
      <c r="G18" s="7">
        <f>H18+AF18+AR18</f>
        <v>0</v>
      </c>
      <c r="H18" s="7"/>
      <c r="I18" s="9" t="e">
        <f>G18/F18</f>
        <v>#DIV/0!</v>
      </c>
      <c r="J18" s="10">
        <v>467</v>
      </c>
      <c r="K18" s="11">
        <v>450</v>
      </c>
      <c r="L18" s="12">
        <f>+K18*G18/1000</f>
        <v>0</v>
      </c>
      <c r="M18" s="12"/>
      <c r="N18" s="12"/>
      <c r="O18" s="12"/>
      <c r="P18" s="13">
        <v>0</v>
      </c>
      <c r="Q18" s="14" t="e">
        <f>L18/(L18-P18)</f>
        <v>#DIV/0!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6">
        <f>SUM(R18:AE18)</f>
        <v>0</v>
      </c>
      <c r="AG18" s="15" t="e">
        <f>AF18/G18</f>
        <v>#DIV/0!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6">
        <f>SUM(AH18:AQ18)</f>
        <v>0</v>
      </c>
      <c r="AS18" s="15" t="e">
        <f>AR18/G18</f>
        <v>#DIV/0!</v>
      </c>
      <c r="AT18" s="15" t="e">
        <f>(AR18+AF18)/G18</f>
        <v>#DIV/0!</v>
      </c>
      <c r="AU18" s="7"/>
      <c r="AV18" s="16" t="e">
        <f>AU18/G18</f>
        <v>#DIV/0!</v>
      </c>
      <c r="AW18" s="83"/>
      <c r="AX18" s="84"/>
      <c r="AY18" s="84"/>
      <c r="AZ18" s="21"/>
      <c r="BA18" s="22"/>
      <c r="BB18" s="23"/>
      <c r="BC18" s="27"/>
      <c r="BD18" s="25"/>
    </row>
    <row r="19" spans="1:56" ht="44.25" customHeight="1">
      <c r="A19" s="68"/>
      <c r="B19" s="64"/>
      <c r="C19" s="18"/>
      <c r="D19" s="18"/>
      <c r="E19" s="6"/>
      <c r="F19" s="6">
        <f>E19*11*60/15</f>
        <v>0</v>
      </c>
      <c r="G19" s="7">
        <f t="shared" si="7"/>
        <v>0</v>
      </c>
      <c r="H19" s="7"/>
      <c r="I19" s="9" t="e">
        <f t="shared" si="5"/>
        <v>#DIV/0!</v>
      </c>
      <c r="J19" s="10">
        <v>209</v>
      </c>
      <c r="K19" s="29"/>
      <c r="L19" s="12">
        <f t="shared" si="0"/>
        <v>0</v>
      </c>
      <c r="M19" s="12"/>
      <c r="N19" s="12"/>
      <c r="O19" s="12"/>
      <c r="P19" s="13">
        <v>0</v>
      </c>
      <c r="Q19" s="14" t="e">
        <f t="shared" si="9"/>
        <v>#DIV/0!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6">
        <f t="shared" si="1"/>
        <v>0</v>
      </c>
      <c r="AG19" s="15" t="e">
        <f t="shared" si="6"/>
        <v>#DIV/0!</v>
      </c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6">
        <f t="shared" si="2"/>
        <v>0</v>
      </c>
      <c r="AS19" s="15" t="e">
        <f t="shared" si="3"/>
        <v>#DIV/0!</v>
      </c>
      <c r="AT19" s="15" t="e">
        <f t="shared" si="4"/>
        <v>#DIV/0!</v>
      </c>
      <c r="AU19" s="7"/>
      <c r="AV19" s="16" t="e">
        <f t="shared" si="8"/>
        <v>#DIV/0!</v>
      </c>
      <c r="AW19" s="83"/>
      <c r="AX19" s="84"/>
      <c r="AY19" s="84"/>
      <c r="AZ19" s="21"/>
      <c r="BA19" s="22"/>
      <c r="BB19" s="23"/>
      <c r="BC19" s="27"/>
      <c r="BD19" s="25"/>
    </row>
    <row r="20" spans="1:56" ht="39" customHeight="1">
      <c r="A20" s="68"/>
      <c r="B20" s="64"/>
      <c r="C20" s="18"/>
      <c r="D20" s="18"/>
      <c r="E20" s="6"/>
      <c r="F20" s="30">
        <f>E20*11*60/25</f>
        <v>0</v>
      </c>
      <c r="G20" s="7">
        <f t="shared" si="7"/>
        <v>0</v>
      </c>
      <c r="H20" s="7"/>
      <c r="I20" s="9" t="e">
        <f t="shared" si="5"/>
        <v>#DIV/0!</v>
      </c>
      <c r="J20" s="10">
        <v>509</v>
      </c>
      <c r="K20" s="29"/>
      <c r="L20" s="12">
        <f t="shared" si="0"/>
        <v>0</v>
      </c>
      <c r="M20" s="12"/>
      <c r="N20" s="12"/>
      <c r="O20" s="12"/>
      <c r="P20" s="13">
        <v>0</v>
      </c>
      <c r="Q20" s="14" t="e">
        <f t="shared" si="9"/>
        <v>#DIV/0!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6">
        <f t="shared" si="1"/>
        <v>0</v>
      </c>
      <c r="AG20" s="15" t="e">
        <f t="shared" si="6"/>
        <v>#DIV/0!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6">
        <f t="shared" si="2"/>
        <v>0</v>
      </c>
      <c r="AS20" s="15" t="e">
        <f t="shared" si="3"/>
        <v>#DIV/0!</v>
      </c>
      <c r="AT20" s="15" t="e">
        <f t="shared" si="4"/>
        <v>#DIV/0!</v>
      </c>
      <c r="AU20" s="7"/>
      <c r="AV20" s="16" t="e">
        <f t="shared" si="8"/>
        <v>#DIV/0!</v>
      </c>
      <c r="AW20" s="83"/>
      <c r="AX20" s="84"/>
      <c r="AY20" s="84"/>
      <c r="AZ20" s="21"/>
      <c r="BA20" s="22"/>
      <c r="BB20" s="23"/>
      <c r="BC20" s="27"/>
      <c r="BD20" s="25"/>
    </row>
    <row r="21" spans="1:56" s="34" customFormat="1" ht="40.5" customHeight="1">
      <c r="A21" s="70"/>
      <c r="B21" s="66"/>
      <c r="C21" s="31"/>
      <c r="D21" s="31"/>
      <c r="E21" s="18"/>
      <c r="F21" s="18">
        <f>E21*11*60/22</f>
        <v>0</v>
      </c>
      <c r="G21" s="7">
        <f t="shared" si="7"/>
        <v>0</v>
      </c>
      <c r="H21" s="7"/>
      <c r="I21" s="32" t="e">
        <f t="shared" si="5"/>
        <v>#DIV/0!</v>
      </c>
      <c r="J21" s="10">
        <v>629</v>
      </c>
      <c r="K21" s="29">
        <v>500</v>
      </c>
      <c r="L21" s="12">
        <f t="shared" si="0"/>
        <v>0</v>
      </c>
      <c r="M21" s="12"/>
      <c r="N21" s="12"/>
      <c r="O21" s="12"/>
      <c r="P21" s="13">
        <v>0</v>
      </c>
      <c r="Q21" s="14" t="e">
        <f t="shared" si="9"/>
        <v>#DIV/0!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18">
        <f t="shared" si="1"/>
        <v>0</v>
      </c>
      <c r="AG21" s="33" t="e">
        <f t="shared" si="6"/>
        <v>#DIV/0!</v>
      </c>
      <c r="AH21" s="31"/>
      <c r="AI21" s="31"/>
      <c r="AJ21" s="31"/>
      <c r="AK21" s="7"/>
      <c r="AL21" s="31"/>
      <c r="AM21" s="31"/>
      <c r="AN21" s="7"/>
      <c r="AO21" s="31"/>
      <c r="AP21" s="31"/>
      <c r="AQ21" s="31"/>
      <c r="AR21" s="6">
        <f t="shared" si="2"/>
        <v>0</v>
      </c>
      <c r="AS21" s="15" t="e">
        <f t="shared" si="3"/>
        <v>#DIV/0!</v>
      </c>
      <c r="AT21" s="15" t="e">
        <f t="shared" si="4"/>
        <v>#DIV/0!</v>
      </c>
      <c r="AU21" s="7"/>
      <c r="AV21" s="16" t="e">
        <f t="shared" si="8"/>
        <v>#DIV/0!</v>
      </c>
      <c r="AW21" s="83"/>
      <c r="AX21" s="84"/>
      <c r="AY21" s="84"/>
      <c r="AZ21" s="21"/>
      <c r="BA21" s="22"/>
      <c r="BB21" s="23"/>
      <c r="BC21" s="27"/>
      <c r="BD21" s="25"/>
    </row>
    <row r="22" spans="1:56" ht="42" customHeight="1">
      <c r="A22" s="68"/>
      <c r="B22" s="64"/>
      <c r="C22" s="18"/>
      <c r="D22" s="18"/>
      <c r="E22" s="35"/>
      <c r="F22" s="18">
        <f>E22*11*60/5</f>
        <v>0</v>
      </c>
      <c r="G22" s="7">
        <f t="shared" si="7"/>
        <v>0</v>
      </c>
      <c r="H22" s="7"/>
      <c r="I22" s="32" t="e">
        <f t="shared" si="5"/>
        <v>#DIV/0!</v>
      </c>
      <c r="J22" s="10">
        <v>125</v>
      </c>
      <c r="K22" s="29">
        <v>97</v>
      </c>
      <c r="L22" s="12">
        <f t="shared" si="0"/>
        <v>0</v>
      </c>
      <c r="M22" s="12"/>
      <c r="N22" s="12"/>
      <c r="O22" s="12"/>
      <c r="P22" s="13">
        <v>0</v>
      </c>
      <c r="Q22" s="14" t="e">
        <f>L22/(L22-P22)</f>
        <v>#DIV/0!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18">
        <f t="shared" si="1"/>
        <v>0</v>
      </c>
      <c r="AG22" s="33" t="e">
        <f t="shared" si="6"/>
        <v>#DIV/0!</v>
      </c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6">
        <f t="shared" si="2"/>
        <v>0</v>
      </c>
      <c r="AS22" s="15" t="e">
        <f t="shared" si="3"/>
        <v>#DIV/0!</v>
      </c>
      <c r="AT22" s="15" t="e">
        <f t="shared" si="4"/>
        <v>#DIV/0!</v>
      </c>
      <c r="AU22" s="7"/>
      <c r="AV22" s="16" t="e">
        <f t="shared" si="8"/>
        <v>#DIV/0!</v>
      </c>
      <c r="AW22" s="83"/>
      <c r="AX22" s="84"/>
      <c r="AY22" s="84"/>
      <c r="AZ22" s="21"/>
      <c r="BA22" s="22"/>
      <c r="BB22" s="23"/>
      <c r="BC22" s="27"/>
      <c r="BD22" s="25"/>
    </row>
    <row r="23" spans="1:56" ht="42" customHeight="1">
      <c r="A23" s="68"/>
      <c r="B23" s="64"/>
      <c r="C23" s="18"/>
      <c r="D23" s="18"/>
      <c r="E23" s="35"/>
      <c r="F23" s="35">
        <f>E23*11*60/24</f>
        <v>0</v>
      </c>
      <c r="G23" s="7">
        <f t="shared" si="7"/>
        <v>0</v>
      </c>
      <c r="H23" s="7"/>
      <c r="I23" s="32" t="e">
        <f t="shared" si="5"/>
        <v>#DIV/0!</v>
      </c>
      <c r="J23" s="10">
        <v>285</v>
      </c>
      <c r="K23" s="29">
        <v>260</v>
      </c>
      <c r="L23" s="12">
        <f t="shared" si="0"/>
        <v>0</v>
      </c>
      <c r="M23" s="12"/>
      <c r="N23" s="12"/>
      <c r="O23" s="12"/>
      <c r="P23" s="13">
        <v>0</v>
      </c>
      <c r="Q23" s="14" t="e">
        <f>L23/(L23-P23)</f>
        <v>#DIV/0!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18">
        <f t="shared" si="1"/>
        <v>0</v>
      </c>
      <c r="AG23" s="33" t="e">
        <f t="shared" si="6"/>
        <v>#DIV/0!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6">
        <f t="shared" si="2"/>
        <v>0</v>
      </c>
      <c r="AS23" s="15" t="e">
        <f t="shared" si="3"/>
        <v>#DIV/0!</v>
      </c>
      <c r="AT23" s="15" t="e">
        <f t="shared" si="4"/>
        <v>#DIV/0!</v>
      </c>
      <c r="AU23" s="7"/>
      <c r="AV23" s="16" t="e">
        <f t="shared" si="8"/>
        <v>#DIV/0!</v>
      </c>
      <c r="AW23" s="83"/>
      <c r="AX23" s="84"/>
      <c r="AY23" s="84"/>
      <c r="AZ23" s="21"/>
      <c r="BA23" s="22"/>
      <c r="BB23" s="23"/>
      <c r="BC23" s="27"/>
      <c r="BD23" s="25"/>
    </row>
    <row r="24" spans="1:56" ht="38.25" customHeight="1">
      <c r="A24" s="68"/>
      <c r="B24" s="64"/>
      <c r="C24" s="35"/>
      <c r="D24" s="35"/>
      <c r="E24" s="35"/>
      <c r="F24" s="35">
        <f>E24*11*60/20</f>
        <v>0</v>
      </c>
      <c r="G24" s="7">
        <f t="shared" si="7"/>
        <v>0</v>
      </c>
      <c r="H24" s="7"/>
      <c r="I24" s="32" t="e">
        <f t="shared" si="5"/>
        <v>#DIV/0!</v>
      </c>
      <c r="J24" s="10">
        <v>423</v>
      </c>
      <c r="K24" s="29">
        <v>346</v>
      </c>
      <c r="L24" s="12">
        <f t="shared" si="0"/>
        <v>0</v>
      </c>
      <c r="M24" s="12"/>
      <c r="N24" s="12"/>
      <c r="O24" s="12"/>
      <c r="P24" s="13">
        <v>0</v>
      </c>
      <c r="Q24" s="14" t="e">
        <f t="shared" si="9"/>
        <v>#DIV/0!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35">
        <f t="shared" si="1"/>
        <v>0</v>
      </c>
      <c r="AG24" s="33" t="e">
        <f t="shared" si="6"/>
        <v>#DIV/0!</v>
      </c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6">
        <f t="shared" si="2"/>
        <v>0</v>
      </c>
      <c r="AS24" s="15" t="e">
        <f t="shared" si="3"/>
        <v>#DIV/0!</v>
      </c>
      <c r="AT24" s="15" t="e">
        <f t="shared" si="4"/>
        <v>#DIV/0!</v>
      </c>
      <c r="AU24" s="7"/>
      <c r="AV24" s="16" t="e">
        <f t="shared" si="8"/>
        <v>#DIV/0!</v>
      </c>
      <c r="AW24" s="83"/>
      <c r="AX24" s="84"/>
      <c r="AY24" s="84"/>
      <c r="AZ24" s="21"/>
      <c r="BA24" s="22"/>
      <c r="BB24" s="23"/>
      <c r="BC24" s="27"/>
      <c r="BD24" s="25"/>
    </row>
    <row r="25" spans="1:56" ht="35.25" customHeight="1">
      <c r="A25" s="68"/>
      <c r="B25" s="64"/>
      <c r="C25" s="35"/>
      <c r="D25" s="35"/>
      <c r="E25" s="35"/>
      <c r="F25" s="35">
        <f>E25*11*60/17</f>
        <v>0</v>
      </c>
      <c r="G25" s="7">
        <f t="shared" si="7"/>
        <v>0</v>
      </c>
      <c r="H25" s="7"/>
      <c r="I25" s="32" t="e">
        <f t="shared" si="5"/>
        <v>#DIV/0!</v>
      </c>
      <c r="J25" s="10">
        <v>379</v>
      </c>
      <c r="K25" s="11">
        <v>321</v>
      </c>
      <c r="L25" s="12">
        <f t="shared" si="0"/>
        <v>0</v>
      </c>
      <c r="M25" s="12"/>
      <c r="N25" s="12"/>
      <c r="O25" s="12"/>
      <c r="P25" s="13">
        <v>0</v>
      </c>
      <c r="Q25" s="14" t="e">
        <f t="shared" si="9"/>
        <v>#DIV/0!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35">
        <f t="shared" si="1"/>
        <v>0</v>
      </c>
      <c r="AG25" s="33" t="e">
        <f t="shared" si="6"/>
        <v>#DIV/0!</v>
      </c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6">
        <f t="shared" si="2"/>
        <v>0</v>
      </c>
      <c r="AS25" s="15" t="e">
        <f t="shared" si="3"/>
        <v>#DIV/0!</v>
      </c>
      <c r="AT25" s="15" t="e">
        <f t="shared" si="4"/>
        <v>#DIV/0!</v>
      </c>
      <c r="AU25" s="7"/>
      <c r="AV25" s="16" t="e">
        <f t="shared" si="8"/>
        <v>#DIV/0!</v>
      </c>
      <c r="AW25" s="83"/>
      <c r="AX25" s="84"/>
      <c r="AY25" s="84"/>
      <c r="AZ25" s="21"/>
      <c r="BA25" s="22"/>
      <c r="BB25" s="23"/>
      <c r="BC25" s="27"/>
      <c r="BD25" s="25"/>
    </row>
    <row r="26" spans="1:56" ht="35.25" customHeight="1">
      <c r="A26" s="68"/>
      <c r="B26" s="64"/>
      <c r="C26" s="35"/>
      <c r="D26" s="35"/>
      <c r="E26" s="18"/>
      <c r="F26" s="35">
        <f>E26*11*60/24</f>
        <v>0</v>
      </c>
      <c r="G26" s="7">
        <f t="shared" si="7"/>
        <v>0</v>
      </c>
      <c r="H26" s="7"/>
      <c r="I26" s="32" t="e">
        <f t="shared" si="5"/>
        <v>#DIV/0!</v>
      </c>
      <c r="J26" s="10">
        <v>413</v>
      </c>
      <c r="K26" s="29">
        <v>346</v>
      </c>
      <c r="L26" s="12">
        <f t="shared" si="0"/>
        <v>0</v>
      </c>
      <c r="M26" s="12"/>
      <c r="N26" s="12"/>
      <c r="O26" s="12"/>
      <c r="P26" s="13">
        <v>0</v>
      </c>
      <c r="Q26" s="14" t="e">
        <f t="shared" si="9"/>
        <v>#DIV/0!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35">
        <f t="shared" si="1"/>
        <v>0</v>
      </c>
      <c r="AG26" s="33" t="e">
        <f t="shared" si="6"/>
        <v>#DIV/0!</v>
      </c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6">
        <f t="shared" si="2"/>
        <v>0</v>
      </c>
      <c r="AS26" s="15" t="e">
        <f t="shared" si="3"/>
        <v>#DIV/0!</v>
      </c>
      <c r="AT26" s="15" t="e">
        <f t="shared" si="4"/>
        <v>#DIV/0!</v>
      </c>
      <c r="AU26" s="7"/>
      <c r="AV26" s="16" t="e">
        <f t="shared" si="8"/>
        <v>#DIV/0!</v>
      </c>
      <c r="AW26" s="83"/>
      <c r="AX26" s="84"/>
      <c r="AY26" s="84"/>
      <c r="AZ26" s="21"/>
      <c r="BA26" s="22"/>
      <c r="BB26" s="23"/>
      <c r="BC26" s="27"/>
      <c r="BD26" s="36"/>
    </row>
    <row r="27" spans="1:56" ht="35.25" customHeight="1">
      <c r="A27" s="68"/>
      <c r="B27" s="64"/>
      <c r="C27" s="35"/>
      <c r="D27" s="35"/>
      <c r="E27" s="18"/>
      <c r="F27" s="35">
        <f>E27*11*60/24</f>
        <v>0</v>
      </c>
      <c r="G27" s="7">
        <f t="shared" si="7"/>
        <v>0</v>
      </c>
      <c r="H27" s="7"/>
      <c r="I27" s="32" t="e">
        <f t="shared" si="5"/>
        <v>#DIV/0!</v>
      </c>
      <c r="J27" s="10">
        <v>421</v>
      </c>
      <c r="K27" s="11">
        <v>349</v>
      </c>
      <c r="L27" s="12">
        <f t="shared" si="0"/>
        <v>0</v>
      </c>
      <c r="M27" s="12"/>
      <c r="N27" s="12"/>
      <c r="O27" s="12"/>
      <c r="P27" s="13">
        <v>0</v>
      </c>
      <c r="Q27" s="14" t="e">
        <f t="shared" si="9"/>
        <v>#DIV/0!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35">
        <f t="shared" si="1"/>
        <v>0</v>
      </c>
      <c r="AG27" s="33" t="e">
        <f t="shared" si="6"/>
        <v>#DIV/0!</v>
      </c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6">
        <f t="shared" si="2"/>
        <v>0</v>
      </c>
      <c r="AS27" s="15" t="e">
        <f t="shared" si="3"/>
        <v>#DIV/0!</v>
      </c>
      <c r="AT27" s="15" t="e">
        <f t="shared" si="4"/>
        <v>#DIV/0!</v>
      </c>
      <c r="AU27" s="7"/>
      <c r="AV27" s="16" t="e">
        <f t="shared" si="8"/>
        <v>#DIV/0!</v>
      </c>
      <c r="AW27" s="83"/>
      <c r="AX27" s="84"/>
      <c r="AY27" s="84"/>
      <c r="AZ27" s="21"/>
      <c r="BA27" s="22"/>
      <c r="BB27" s="23"/>
      <c r="BC27" s="27"/>
      <c r="BD27" s="36"/>
    </row>
    <row r="28" spans="1:56" ht="39" customHeight="1">
      <c r="A28" s="68"/>
      <c r="B28" s="64"/>
      <c r="C28" s="18"/>
      <c r="D28" s="18"/>
      <c r="E28" s="18"/>
      <c r="F28" s="18">
        <f>E28*11*60/14</f>
        <v>0</v>
      </c>
      <c r="G28" s="7">
        <f t="shared" si="7"/>
        <v>0</v>
      </c>
      <c r="H28" s="7"/>
      <c r="I28" s="32" t="e">
        <f t="shared" si="5"/>
        <v>#DIV/0!</v>
      </c>
      <c r="J28" s="10">
        <v>186</v>
      </c>
      <c r="K28" s="11"/>
      <c r="L28" s="12">
        <f t="shared" si="0"/>
        <v>0</v>
      </c>
      <c r="M28" s="12"/>
      <c r="N28" s="12"/>
      <c r="O28" s="12"/>
      <c r="P28" s="13">
        <v>0</v>
      </c>
      <c r="Q28" s="14" t="e">
        <f t="shared" si="9"/>
        <v>#DIV/0!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35">
        <f t="shared" si="1"/>
        <v>0</v>
      </c>
      <c r="AG28" s="33" t="e">
        <f t="shared" si="6"/>
        <v>#DIV/0!</v>
      </c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6">
        <f t="shared" si="2"/>
        <v>0</v>
      </c>
      <c r="AS28" s="15" t="e">
        <f t="shared" si="3"/>
        <v>#DIV/0!</v>
      </c>
      <c r="AT28" s="15" t="e">
        <f t="shared" si="4"/>
        <v>#DIV/0!</v>
      </c>
      <c r="AU28" s="7"/>
      <c r="AV28" s="16" t="e">
        <f t="shared" si="8"/>
        <v>#DIV/0!</v>
      </c>
      <c r="AW28" s="83"/>
      <c r="AX28" s="84"/>
      <c r="AY28" s="84"/>
      <c r="AZ28" s="21"/>
      <c r="BA28" s="22"/>
      <c r="BB28" s="23"/>
      <c r="BC28" s="27"/>
      <c r="BD28" s="36"/>
    </row>
    <row r="29" spans="1:56" ht="36" customHeight="1">
      <c r="A29" s="68"/>
      <c r="B29" s="64"/>
      <c r="C29" s="8"/>
      <c r="D29" s="8"/>
      <c r="E29" s="18"/>
      <c r="F29" s="37">
        <f>E29*11*60/42</f>
        <v>0</v>
      </c>
      <c r="G29" s="7">
        <f t="shared" si="7"/>
        <v>0</v>
      </c>
      <c r="H29" s="7"/>
      <c r="I29" s="32" t="e">
        <f t="shared" si="5"/>
        <v>#DIV/0!</v>
      </c>
      <c r="J29" s="10">
        <v>692</v>
      </c>
      <c r="K29" s="11">
        <v>501</v>
      </c>
      <c r="L29" s="12">
        <f t="shared" si="0"/>
        <v>0</v>
      </c>
      <c r="M29" s="12"/>
      <c r="N29" s="12"/>
      <c r="O29" s="12"/>
      <c r="P29" s="13">
        <v>0</v>
      </c>
      <c r="Q29" s="14" t="e">
        <f t="shared" si="9"/>
        <v>#DIV/0!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35">
        <f t="shared" si="1"/>
        <v>0</v>
      </c>
      <c r="AG29" s="33" t="e">
        <f t="shared" si="6"/>
        <v>#DIV/0!</v>
      </c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6">
        <f t="shared" ref="AR29:AR35" si="10">SUM(AH29:AQ29)</f>
        <v>0</v>
      </c>
      <c r="AS29" s="15" t="e">
        <f t="shared" si="3"/>
        <v>#DIV/0!</v>
      </c>
      <c r="AT29" s="15" t="e">
        <f t="shared" si="4"/>
        <v>#DIV/0!</v>
      </c>
      <c r="AU29" s="7"/>
      <c r="AV29" s="16" t="e">
        <f t="shared" si="8"/>
        <v>#DIV/0!</v>
      </c>
      <c r="AW29" s="83"/>
      <c r="AX29" s="84"/>
      <c r="AY29" s="84"/>
      <c r="AZ29" s="38"/>
      <c r="BA29" s="39">
        <v>9249</v>
      </c>
      <c r="BB29" s="23"/>
      <c r="BC29" s="27"/>
      <c r="BD29" s="36"/>
    </row>
    <row r="30" spans="1:56" ht="36" customHeight="1">
      <c r="A30" s="68"/>
      <c r="B30" s="64"/>
      <c r="C30" s="8"/>
      <c r="D30" s="8"/>
      <c r="E30" s="18"/>
      <c r="F30" s="40">
        <f>E30*11*60/15</f>
        <v>0</v>
      </c>
      <c r="G30" s="7">
        <f t="shared" si="7"/>
        <v>0</v>
      </c>
      <c r="H30" s="7"/>
      <c r="I30" s="32" t="e">
        <f t="shared" si="5"/>
        <v>#DIV/0!</v>
      </c>
      <c r="J30" s="10">
        <v>692</v>
      </c>
      <c r="K30" s="11"/>
      <c r="L30" s="12">
        <f t="shared" si="0"/>
        <v>0</v>
      </c>
      <c r="M30" s="12"/>
      <c r="N30" s="12"/>
      <c r="O30" s="12"/>
      <c r="P30" s="13">
        <v>0</v>
      </c>
      <c r="Q30" s="14" t="e">
        <f t="shared" si="9"/>
        <v>#DIV/0!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35">
        <f>SUM(R30:AE30)</f>
        <v>0</v>
      </c>
      <c r="AG30" s="33" t="e">
        <f t="shared" si="6"/>
        <v>#DIV/0!</v>
      </c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6">
        <f t="shared" si="10"/>
        <v>0</v>
      </c>
      <c r="AS30" s="15" t="e">
        <f t="shared" si="3"/>
        <v>#DIV/0!</v>
      </c>
      <c r="AT30" s="15" t="e">
        <f t="shared" si="4"/>
        <v>#DIV/0!</v>
      </c>
      <c r="AU30" s="7"/>
      <c r="AV30" s="16" t="e">
        <f t="shared" si="8"/>
        <v>#DIV/0!</v>
      </c>
      <c r="AW30" s="83"/>
      <c r="AX30" s="84"/>
      <c r="AY30" s="84"/>
      <c r="AZ30" s="38"/>
      <c r="BA30" s="39">
        <v>9249</v>
      </c>
      <c r="BB30" s="23"/>
      <c r="BC30" s="27"/>
      <c r="BD30" s="36"/>
    </row>
    <row r="31" spans="1:56" ht="36" customHeight="1">
      <c r="A31" s="68"/>
      <c r="B31" s="64"/>
      <c r="C31" s="8"/>
      <c r="D31" s="8"/>
      <c r="E31" s="6"/>
      <c r="F31" s="40">
        <f>E31*11*60/15</f>
        <v>0</v>
      </c>
      <c r="G31" s="7">
        <f t="shared" si="7"/>
        <v>0</v>
      </c>
      <c r="H31" s="7"/>
      <c r="I31" s="32" t="e">
        <f t="shared" si="5"/>
        <v>#DIV/0!</v>
      </c>
      <c r="J31" s="10">
        <v>0</v>
      </c>
      <c r="K31" s="11"/>
      <c r="L31" s="12">
        <f t="shared" si="0"/>
        <v>0</v>
      </c>
      <c r="M31" s="12"/>
      <c r="N31" s="12"/>
      <c r="O31" s="12"/>
      <c r="P31" s="13">
        <v>0</v>
      </c>
      <c r="Q31" s="14" t="e">
        <f t="shared" si="9"/>
        <v>#DIV/0!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35">
        <f t="shared" si="1"/>
        <v>0</v>
      </c>
      <c r="AG31" s="33" t="e">
        <f t="shared" si="6"/>
        <v>#DIV/0!</v>
      </c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6">
        <f t="shared" si="10"/>
        <v>0</v>
      </c>
      <c r="AS31" s="15" t="e">
        <f t="shared" si="3"/>
        <v>#DIV/0!</v>
      </c>
      <c r="AT31" s="15" t="e">
        <f t="shared" si="4"/>
        <v>#DIV/0!</v>
      </c>
      <c r="AU31" s="7"/>
      <c r="AV31" s="16" t="e">
        <f t="shared" si="8"/>
        <v>#DIV/0!</v>
      </c>
      <c r="AW31" s="83"/>
      <c r="AX31" s="84"/>
      <c r="AY31" s="84"/>
      <c r="AZ31" s="38"/>
      <c r="BA31" s="39">
        <v>9249</v>
      </c>
      <c r="BB31" s="23"/>
      <c r="BC31" s="27"/>
      <c r="BD31" s="36"/>
    </row>
    <row r="32" spans="1:56" ht="36" customHeight="1">
      <c r="A32" s="68"/>
      <c r="B32" s="64"/>
      <c r="C32" s="8"/>
      <c r="D32" s="8"/>
      <c r="E32" s="6"/>
      <c r="F32" s="40">
        <f>E32*11*60/15</f>
        <v>0</v>
      </c>
      <c r="G32" s="7">
        <f>H32+AF32+AR32</f>
        <v>0</v>
      </c>
      <c r="H32" s="7"/>
      <c r="I32" s="32" t="e">
        <f>G32/F32</f>
        <v>#DIV/0!</v>
      </c>
      <c r="J32" s="10">
        <v>0</v>
      </c>
      <c r="K32" s="11"/>
      <c r="L32" s="12">
        <f>+K32*G32/1000</f>
        <v>0</v>
      </c>
      <c r="M32" s="12"/>
      <c r="N32" s="12"/>
      <c r="O32" s="12"/>
      <c r="P32" s="13">
        <v>0</v>
      </c>
      <c r="Q32" s="14" t="e">
        <f>L32/(L32-P32)</f>
        <v>#DIV/0!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35">
        <f>SUM(R32:AE32)</f>
        <v>0</v>
      </c>
      <c r="AG32" s="33" t="e">
        <f>AF32/G32</f>
        <v>#DIV/0!</v>
      </c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6">
        <f t="shared" si="10"/>
        <v>0</v>
      </c>
      <c r="AS32" s="15" t="e">
        <f>AR32/G32</f>
        <v>#DIV/0!</v>
      </c>
      <c r="AT32" s="15" t="e">
        <f>(AR32+AF32)/G32</f>
        <v>#DIV/0!</v>
      </c>
      <c r="AU32" s="7"/>
      <c r="AV32" s="16" t="e">
        <f>AU32/G32</f>
        <v>#DIV/0!</v>
      </c>
      <c r="AW32" s="83"/>
      <c r="AX32" s="84"/>
      <c r="AY32" s="84"/>
      <c r="AZ32" s="38"/>
      <c r="BA32" s="39">
        <v>9249</v>
      </c>
      <c r="BB32" s="23"/>
      <c r="BC32" s="27"/>
      <c r="BD32" s="36"/>
    </row>
    <row r="33" spans="1:56" ht="38.25" customHeight="1">
      <c r="A33" s="68"/>
      <c r="B33" s="64"/>
      <c r="C33" s="8"/>
      <c r="D33" s="8"/>
      <c r="E33" s="6"/>
      <c r="F33" s="40">
        <f>E33*11*60/15</f>
        <v>0</v>
      </c>
      <c r="G33" s="7">
        <f t="shared" si="7"/>
        <v>0</v>
      </c>
      <c r="H33" s="7"/>
      <c r="I33" s="32" t="e">
        <f t="shared" si="5"/>
        <v>#DIV/0!</v>
      </c>
      <c r="J33" s="10">
        <v>275</v>
      </c>
      <c r="K33" s="29"/>
      <c r="L33" s="12">
        <f t="shared" si="0"/>
        <v>0</v>
      </c>
      <c r="M33" s="12"/>
      <c r="N33" s="12"/>
      <c r="O33" s="12"/>
      <c r="P33" s="13">
        <v>0</v>
      </c>
      <c r="Q33" s="14" t="e">
        <f t="shared" si="9"/>
        <v>#DIV/0!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18">
        <f t="shared" si="1"/>
        <v>0</v>
      </c>
      <c r="AG33" s="33" t="e">
        <f t="shared" si="6"/>
        <v>#DIV/0!</v>
      </c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6">
        <f t="shared" si="10"/>
        <v>0</v>
      </c>
      <c r="AS33" s="15" t="e">
        <f t="shared" si="3"/>
        <v>#DIV/0!</v>
      </c>
      <c r="AT33" s="15" t="e">
        <f t="shared" si="4"/>
        <v>#DIV/0!</v>
      </c>
      <c r="AU33" s="7"/>
      <c r="AV33" s="16" t="e">
        <f t="shared" si="8"/>
        <v>#DIV/0!</v>
      </c>
      <c r="AW33" s="83"/>
      <c r="AX33" s="84"/>
      <c r="AY33" s="84"/>
      <c r="AZ33" s="38"/>
      <c r="BA33" s="39"/>
      <c r="BB33" s="23"/>
      <c r="BC33" s="27"/>
      <c r="BD33" s="36"/>
    </row>
    <row r="34" spans="1:56" ht="38.25" customHeight="1">
      <c r="A34" s="68"/>
      <c r="B34" s="64"/>
      <c r="C34" s="8"/>
      <c r="D34" s="8"/>
      <c r="E34" s="6"/>
      <c r="F34" s="40">
        <f>E34*11*60/25</f>
        <v>0</v>
      </c>
      <c r="G34" s="7">
        <f>H34+AF34+AR34</f>
        <v>0</v>
      </c>
      <c r="H34" s="7"/>
      <c r="I34" s="32" t="e">
        <f>G34/F34</f>
        <v>#DIV/0!</v>
      </c>
      <c r="J34" s="10">
        <v>508</v>
      </c>
      <c r="K34" s="29">
        <v>466</v>
      </c>
      <c r="L34" s="12">
        <f>+K34*G34/1000</f>
        <v>0</v>
      </c>
      <c r="M34" s="12"/>
      <c r="N34" s="12"/>
      <c r="O34" s="12"/>
      <c r="P34" s="13">
        <v>0</v>
      </c>
      <c r="Q34" s="14" t="e">
        <f>L34/(L34-P34)</f>
        <v>#DIV/0!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18">
        <f>SUM(R34:AE34)</f>
        <v>0</v>
      </c>
      <c r="AG34" s="33" t="e">
        <f>AF34/G34</f>
        <v>#DIV/0!</v>
      </c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6">
        <f>SUM(AH34:AQ34)</f>
        <v>0</v>
      </c>
      <c r="AS34" s="15" t="e">
        <f>AR34/G34</f>
        <v>#DIV/0!</v>
      </c>
      <c r="AT34" s="15" t="e">
        <f>(AR34+AF34)/G34</f>
        <v>#DIV/0!</v>
      </c>
      <c r="AU34" s="7"/>
      <c r="AV34" s="16" t="e">
        <f>AU34/G34</f>
        <v>#DIV/0!</v>
      </c>
      <c r="AW34" s="83"/>
      <c r="AX34" s="84"/>
      <c r="AY34" s="84"/>
      <c r="AZ34" s="38"/>
      <c r="BA34" s="39"/>
      <c r="BB34" s="23"/>
      <c r="BC34" s="27"/>
      <c r="BD34" s="36"/>
    </row>
    <row r="35" spans="1:56" ht="38.25" customHeight="1">
      <c r="A35" s="68"/>
      <c r="B35" s="64"/>
      <c r="C35" s="8"/>
      <c r="D35" s="8"/>
      <c r="E35" s="6"/>
      <c r="F35" s="40">
        <f>E35*11*60/16</f>
        <v>0</v>
      </c>
      <c r="G35" s="7">
        <f t="shared" si="7"/>
        <v>0</v>
      </c>
      <c r="H35" s="7"/>
      <c r="I35" s="32" t="e">
        <f t="shared" si="5"/>
        <v>#DIV/0!</v>
      </c>
      <c r="J35" s="10">
        <v>215</v>
      </c>
      <c r="K35" s="11">
        <v>157</v>
      </c>
      <c r="L35" s="12">
        <f t="shared" si="0"/>
        <v>0</v>
      </c>
      <c r="M35" s="12"/>
      <c r="N35" s="12"/>
      <c r="O35" s="12"/>
      <c r="P35" s="13">
        <v>0</v>
      </c>
      <c r="Q35" s="14" t="e">
        <f t="shared" si="9"/>
        <v>#DIV/0!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18">
        <f>SUM(R35:AE35)</f>
        <v>0</v>
      </c>
      <c r="AG35" s="33" t="e">
        <f t="shared" si="6"/>
        <v>#DIV/0!</v>
      </c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6">
        <f t="shared" si="10"/>
        <v>0</v>
      </c>
      <c r="AS35" s="15" t="e">
        <f t="shared" si="3"/>
        <v>#DIV/0!</v>
      </c>
      <c r="AT35" s="15" t="e">
        <f t="shared" si="4"/>
        <v>#DIV/0!</v>
      </c>
      <c r="AU35" s="7"/>
      <c r="AV35" s="16" t="e">
        <f t="shared" si="8"/>
        <v>#DIV/0!</v>
      </c>
      <c r="AW35" s="83"/>
      <c r="AX35" s="84"/>
      <c r="AY35" s="84"/>
      <c r="AZ35" s="38"/>
      <c r="BA35" s="39"/>
      <c r="BB35" s="23"/>
      <c r="BC35" s="27"/>
      <c r="BD35" s="36"/>
    </row>
    <row r="36" spans="1:56" ht="38.25" customHeight="1">
      <c r="A36" s="68"/>
      <c r="B36" s="64"/>
      <c r="C36" s="6" t="s">
        <v>16</v>
      </c>
      <c r="D36" s="63"/>
      <c r="E36" s="6">
        <f>SUM(E4:E35)</f>
        <v>0</v>
      </c>
      <c r="F36" s="19">
        <f>SUM(F4:F35)</f>
        <v>0</v>
      </c>
      <c r="G36" s="7">
        <f>H36+AF36+AR36</f>
        <v>0</v>
      </c>
      <c r="H36" s="18">
        <f>SUM(H4:H35)</f>
        <v>0</v>
      </c>
      <c r="I36" s="9" t="e">
        <f t="shared" si="5"/>
        <v>#DIV/0!</v>
      </c>
      <c r="J36" s="41">
        <f>SUM(J4:J35)</f>
        <v>8711</v>
      </c>
      <c r="K36" s="18">
        <f>SUM(K4:K35)</f>
        <v>5350</v>
      </c>
      <c r="L36" s="18">
        <f>SUM(L4:L35)</f>
        <v>0</v>
      </c>
      <c r="M36" s="18">
        <f>SUM(M4:M35)</f>
        <v>0</v>
      </c>
      <c r="N36" s="18"/>
      <c r="O36" s="18"/>
      <c r="P36" s="18">
        <f>SUM(P4:P35)</f>
        <v>0</v>
      </c>
      <c r="Q36" s="14" t="e">
        <f>L36/(L36-P36)</f>
        <v>#DIV/0!</v>
      </c>
      <c r="R36" s="6">
        <f t="shared" ref="R36:AF36" si="11">SUM(R4:R35)</f>
        <v>0</v>
      </c>
      <c r="S36" s="6">
        <f t="shared" si="11"/>
        <v>0</v>
      </c>
      <c r="T36" s="6">
        <f t="shared" si="11"/>
        <v>0</v>
      </c>
      <c r="U36" s="6">
        <f t="shared" si="11"/>
        <v>0</v>
      </c>
      <c r="V36" s="6">
        <f t="shared" si="11"/>
        <v>0</v>
      </c>
      <c r="W36" s="6">
        <f t="shared" si="11"/>
        <v>0</v>
      </c>
      <c r="X36" s="6">
        <f t="shared" si="11"/>
        <v>0</v>
      </c>
      <c r="Y36" s="6">
        <f t="shared" si="11"/>
        <v>0</v>
      </c>
      <c r="Z36" s="6">
        <f t="shared" si="11"/>
        <v>0</v>
      </c>
      <c r="AA36" s="6">
        <f t="shared" si="11"/>
        <v>0</v>
      </c>
      <c r="AB36" s="6">
        <f t="shared" si="11"/>
        <v>0</v>
      </c>
      <c r="AC36" s="6">
        <f t="shared" si="11"/>
        <v>0</v>
      </c>
      <c r="AD36" s="6">
        <f t="shared" si="11"/>
        <v>0</v>
      </c>
      <c r="AE36" s="6">
        <f t="shared" si="11"/>
        <v>0</v>
      </c>
      <c r="AF36" s="6">
        <f t="shared" si="11"/>
        <v>0</v>
      </c>
      <c r="AG36" s="42" t="e">
        <f t="shared" si="6"/>
        <v>#DIV/0!</v>
      </c>
      <c r="AH36" s="6">
        <f t="shared" ref="AH36:AR36" si="12">SUM(AH4:AH35)</f>
        <v>0</v>
      </c>
      <c r="AI36" s="6">
        <f t="shared" si="12"/>
        <v>0</v>
      </c>
      <c r="AJ36" s="6">
        <f t="shared" si="12"/>
        <v>0</v>
      </c>
      <c r="AK36" s="6">
        <f t="shared" si="12"/>
        <v>0</v>
      </c>
      <c r="AL36" s="6">
        <f>SUM(AL4:AL35)</f>
        <v>0</v>
      </c>
      <c r="AM36" s="6">
        <f>SUM(AM4:AM35)</f>
        <v>0</v>
      </c>
      <c r="AN36" s="6">
        <f>SUM(AN4:AN35)</f>
        <v>0</v>
      </c>
      <c r="AO36" s="6">
        <f t="shared" si="12"/>
        <v>0</v>
      </c>
      <c r="AP36" s="6">
        <f t="shared" si="12"/>
        <v>0</v>
      </c>
      <c r="AQ36" s="6">
        <f t="shared" si="12"/>
        <v>0</v>
      </c>
      <c r="AR36" s="6">
        <f t="shared" si="12"/>
        <v>0</v>
      </c>
      <c r="AS36" s="43" t="e">
        <f t="shared" si="3"/>
        <v>#DIV/0!</v>
      </c>
      <c r="AT36" s="15" t="e">
        <f t="shared" si="4"/>
        <v>#DIV/0!</v>
      </c>
      <c r="AU36" s="26">
        <f>+SUM(AU7:AU35)</f>
        <v>0</v>
      </c>
      <c r="AV36" s="44" t="e">
        <f t="shared" si="8"/>
        <v>#DIV/0!</v>
      </c>
      <c r="AW36" s="72" t="s">
        <v>17</v>
      </c>
      <c r="AX36" s="73"/>
      <c r="AY36" s="73"/>
      <c r="AZ36" s="38"/>
      <c r="BA36" s="39"/>
      <c r="BB36" s="18">
        <f>SUM(BB4:BB35)</f>
        <v>0</v>
      </c>
      <c r="BC36" s="20" t="e">
        <f>BB36/G36</f>
        <v>#DIV/0!</v>
      </c>
    </row>
    <row r="37" spans="1:56" ht="19.5" customHeight="1"/>
    <row r="38" spans="1:56" ht="14.25" customHeight="1"/>
    <row r="39" spans="1:56" ht="19.5" customHeight="1">
      <c r="G39" s="45"/>
    </row>
    <row r="40" spans="1:56" ht="19.5" customHeight="1">
      <c r="G40" s="46"/>
    </row>
    <row r="41" spans="1:56" ht="19.5" customHeight="1">
      <c r="G41" s="45"/>
    </row>
    <row r="42" spans="1:56" ht="19.5" customHeight="1">
      <c r="F42" s="47"/>
      <c r="G42" s="48"/>
      <c r="H42" s="49"/>
      <c r="AU42" s="47"/>
      <c r="AV42" s="47"/>
      <c r="BB42" s="47"/>
      <c r="BC42" s="47"/>
    </row>
    <row r="43" spans="1:56" ht="19.5" customHeight="1">
      <c r="C43" s="45"/>
      <c r="D43" s="45"/>
      <c r="F43" s="50"/>
      <c r="G43" s="47"/>
      <c r="H43" s="51"/>
      <c r="AP43" s="52"/>
      <c r="AU43" s="51"/>
      <c r="AV43" s="51"/>
      <c r="BB43" s="51"/>
      <c r="BC43" s="51"/>
    </row>
    <row r="44" spans="1:56" ht="19.5" customHeight="1">
      <c r="C44" s="46"/>
      <c r="D44" s="46"/>
      <c r="F44" s="53"/>
      <c r="G44" s="54"/>
      <c r="H44" s="55"/>
      <c r="AU44" s="55"/>
      <c r="AV44" s="55"/>
      <c r="BB44" s="55"/>
      <c r="BC44" s="55"/>
    </row>
    <row r="45" spans="1:56">
      <c r="C45" s="56"/>
      <c r="D45" s="56"/>
      <c r="F45" s="47"/>
      <c r="G45" s="57"/>
      <c r="H45" s="58"/>
      <c r="I45" s="45"/>
      <c r="J45" s="45"/>
      <c r="K45" s="45"/>
      <c r="L45" s="45"/>
      <c r="M45" s="45"/>
      <c r="N45" s="45"/>
      <c r="O45" s="45"/>
      <c r="P45" s="45"/>
      <c r="Q45" s="45"/>
      <c r="AU45" s="58"/>
      <c r="AV45" s="58"/>
      <c r="BB45" s="58"/>
      <c r="BC45" s="58"/>
    </row>
    <row r="46" spans="1:56">
      <c r="C46" s="46"/>
      <c r="D46" s="46"/>
      <c r="F46" s="48"/>
      <c r="G46" s="48"/>
      <c r="H46" s="47"/>
      <c r="I46" s="45"/>
      <c r="J46" s="45"/>
      <c r="K46" s="45"/>
      <c r="L46" s="45"/>
      <c r="M46" s="45"/>
      <c r="N46" s="45"/>
      <c r="O46" s="45"/>
      <c r="P46" s="45"/>
      <c r="Q46" s="45"/>
      <c r="AU46" s="47"/>
      <c r="AV46" s="47"/>
      <c r="BB46" s="47"/>
      <c r="BC46" s="47"/>
    </row>
    <row r="47" spans="1:56">
      <c r="F47" s="48"/>
      <c r="G47" s="48"/>
      <c r="H47" s="47"/>
      <c r="I47" s="46"/>
      <c r="J47" s="46"/>
      <c r="K47" s="46"/>
      <c r="L47" s="46"/>
      <c r="M47" s="46"/>
      <c r="N47" s="46"/>
      <c r="O47" s="46"/>
      <c r="P47" s="46"/>
      <c r="Q47" s="46"/>
      <c r="AU47" s="47"/>
      <c r="AV47" s="47"/>
      <c r="BB47" s="47"/>
      <c r="BC47" s="47"/>
    </row>
    <row r="48" spans="1:56">
      <c r="C48" s="59"/>
      <c r="D48" s="59"/>
      <c r="F48" s="48"/>
      <c r="G48" s="47"/>
      <c r="H48" s="48"/>
      <c r="AU48" s="48"/>
      <c r="AV48" s="48"/>
      <c r="BB48" s="48"/>
      <c r="BC48" s="48"/>
    </row>
    <row r="49" spans="3:55">
      <c r="F49" s="39"/>
      <c r="G49" s="39"/>
      <c r="H49" s="39"/>
      <c r="AU49" s="39"/>
      <c r="AV49" s="39"/>
      <c r="BB49" s="39"/>
      <c r="BC49" s="39"/>
    </row>
    <row r="50" spans="3:55">
      <c r="C50" s="46"/>
      <c r="D50" s="46"/>
      <c r="G50" s="45"/>
    </row>
    <row r="53" spans="3:55">
      <c r="C53" s="60"/>
      <c r="D53" s="60"/>
    </row>
  </sheetData>
  <mergeCells count="24">
    <mergeCell ref="C1:AY1"/>
    <mergeCell ref="C2:C3"/>
    <mergeCell ref="E2:E3"/>
    <mergeCell ref="F2:F3"/>
    <mergeCell ref="G2:G3"/>
    <mergeCell ref="H2:H3"/>
    <mergeCell ref="I2:I3"/>
    <mergeCell ref="R2:AE2"/>
    <mergeCell ref="AF2:AF3"/>
    <mergeCell ref="AG2:AG3"/>
    <mergeCell ref="AH2:AQ2"/>
    <mergeCell ref="AR2:AR3"/>
    <mergeCell ref="BB2:BB3"/>
    <mergeCell ref="AS2:AS3"/>
    <mergeCell ref="AT2:AT3"/>
    <mergeCell ref="BC2:BC3"/>
    <mergeCell ref="AW4:AY35"/>
    <mergeCell ref="AV2:AV3"/>
    <mergeCell ref="A2:A3"/>
    <mergeCell ref="AW36:AY36"/>
    <mergeCell ref="B2:B3"/>
    <mergeCell ref="AU2:AU3"/>
    <mergeCell ref="AW2:AY3"/>
    <mergeCell ref="D2:D3"/>
  </mergeCells>
  <pageMargins left="0" right="0" top="0" bottom="0.74803149606299213" header="0.31496062992125984" footer="0.31496062992125984"/>
  <pageSetup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Tech-Link</cp:lastModifiedBy>
  <dcterms:created xsi:type="dcterms:W3CDTF">2019-10-22T06:06:40Z</dcterms:created>
  <dcterms:modified xsi:type="dcterms:W3CDTF">2020-04-14T04:07:32Z</dcterms:modified>
</cp:coreProperties>
</file>