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Virida Project Status - Income" sheetId="2" r:id="rId5"/>
    <sheet name="Virida Project Status - Net" sheetId="3" r:id="rId6"/>
    <sheet name="Virida Project Status - Income-" sheetId="4" r:id="rId7"/>
    <sheet name="Virida Project Status - Net-1" sheetId="5" r:id="rId8"/>
    <sheet name="Virida Project Status - Expense" sheetId="6" r:id="rId9"/>
    <sheet name="Virida Project Status - Drawing" sheetId="7" r:id="rId10"/>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<sst xmlns="http://schemas.openxmlformats.org/spreadsheetml/2006/main" uniqueCount="41">
  <si>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</si>
  <si>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</si>
  <si>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</si>
  <si>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</si>
  <si>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Virida Project Status</t>
  </si>
  <si>
    <t>Income</t>
  </si>
  <si>
    <t>Virida Project Status - Income</t>
  </si>
  <si>
    <t>PROTOTYPE HARDWARE COMPLETION</t>
  </si>
  <si>
    <t>COMPLETION DATE</t>
  </si>
  <si>
    <t>ESTIMATE %</t>
  </si>
  <si>
    <t>Air Quality Sensor Module Hardware Prototype</t>
  </si>
  <si>
    <t>Dock Station Hardware Prototype</t>
  </si>
  <si>
    <t>PROTOTYPE HARDWARE</t>
  </si>
  <si>
    <t>Net</t>
  </si>
  <si>
    <t>Virida Project Status - Net</t>
  </si>
  <si>
    <t>PROTOTYPE WORKS REMAIN</t>
  </si>
  <si>
    <t>Hardware</t>
  </si>
  <si>
    <t>Software</t>
  </si>
  <si>
    <t>Remain</t>
  </si>
  <si>
    <t>Income-1</t>
  </si>
  <si>
    <t>Virida Project Status - Income-</t>
  </si>
  <si>
    <t>PRODUCTION HARDWARE COMPLETION</t>
  </si>
  <si>
    <t>Air Quality Sensor Module Hardware</t>
  </si>
  <si>
    <t>Dock Station Hardware</t>
  </si>
  <si>
    <t>PRODUCTION HARDWARE</t>
  </si>
  <si>
    <t>Net-1</t>
  </si>
  <si>
    <t>Virida Project Status - Net-1</t>
  </si>
  <si>
    <t>PRODUCTION WORKS REMAIN</t>
  </si>
  <si>
    <t>Expenses</t>
  </si>
  <si>
    <t>Virida Project Status - Expense</t>
  </si>
  <si>
    <t>SOFTWARE COMPLETION</t>
  </si>
  <si>
    <t>Air Quality Sensor Module Firmware</t>
  </si>
  <si>
    <t>Dock Station Module Firmware</t>
  </si>
  <si>
    <t>iOS App</t>
  </si>
  <si>
    <t>Android App</t>
  </si>
  <si>
    <t>Web App</t>
  </si>
  <si>
    <t>Server APIs</t>
  </si>
  <si>
    <t>SOFTWARE</t>
  </si>
  <si>
    <t>“All Drawings from the Sheet”</t>
  </si>
  <si>
    <t>Virida Project Status - Drawing</t>
  </si>
  <si/>
</sst>
</file>

<file path=xl/styles.xml><?xml version="1.0" encoding="utf-8"?>
<styleSheet xmlns="http://schemas.openxmlformats.org/spreadsheetml/2006/main">
  <numFmts count="5">
    <numFmt numFmtId="0" formatCode="General"/>
    <numFmt numFmtId="59" formatCode="#,##0%"/>
    <numFmt numFmtId="60" formatCode="m/d/yy h:mm AM/PM"/>
    <numFmt numFmtId="61" formatCode="#,##0.0%"/>
    <numFmt numFmtId="62" formatCode="&quot;$&quot;#,##0"/>
  </numFmts>
  <fonts count="14">
    <font>
      <sz val="10"/>
      <color indexed="8"/>
      <name val="Helvetica Neue Light"/>
    </font>
    <font>
      <sz val="12"/>
      <color indexed="8"/>
      <name val="Helvetica Neue Light"/>
    </font>
    <font>
      <sz val="14"/>
      <color indexed="8"/>
      <name val="Helvetica Neue Light"/>
    </font>
    <font>
      <sz val="10"/>
      <color indexed="8"/>
      <name val="Helvetica Neue"/>
    </font>
    <font>
      <u val="single"/>
      <sz val="12"/>
      <color indexed="11"/>
      <name val="Helvetica Neue Light"/>
    </font>
    <font>
      <sz val="12"/>
      <color indexed="12"/>
      <name val="Helvetica Neue Medium"/>
    </font>
    <font>
      <b val="1"/>
      <sz val="10"/>
      <color indexed="13"/>
      <name val="Helvetica Neue"/>
    </font>
    <font>
      <b val="1"/>
      <sz val="10"/>
      <color indexed="17"/>
      <name val="Helvetica Neue"/>
    </font>
    <font>
      <sz val="10"/>
      <color indexed="8"/>
      <name val="Helvetica Neue Medium"/>
    </font>
    <font>
      <sz val="12"/>
      <color indexed="13"/>
      <name val="Helvetica Neue Medium"/>
    </font>
    <font>
      <sz val="10"/>
      <color indexed="24"/>
      <name val="Helvetica Neue"/>
    </font>
    <font>
      <sz val="12"/>
      <color indexed="24"/>
      <name val="Helvetica Neue Medium"/>
    </font>
    <font>
      <b val="1"/>
      <sz val="24"/>
      <color indexed="28"/>
      <name val="Helvetica Neue"/>
    </font>
    <font>
      <b val="1"/>
      <sz val="24"/>
      <color indexed="29"/>
      <name val="Helvetica Neue"/>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9">
    <border>
      <left/>
      <right/>
      <top/>
      <bottom/>
      <diagonal/>
    </border>
    <border>
      <left style="thin">
        <color indexed="15"/>
      </left>
      <right>
        <color indexed="8"/>
      </right>
      <top style="thin">
        <color indexed="15"/>
      </top>
      <bottom style="thin">
        <color indexed="16"/>
      </bottom>
      <diagonal/>
    </border>
    <border>
      <left>
        <color indexed="8"/>
      </left>
      <right>
        <color indexed="8"/>
      </right>
      <top style="thin">
        <color indexed="15"/>
      </top>
      <bottom style="thin">
        <color indexed="16"/>
      </bottom>
      <diagonal/>
    </border>
    <border>
      <left>
        <color indexed="8"/>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9"/>
      </bottom>
      <diagonal/>
    </border>
    <border>
      <left style="thin">
        <color indexed="16"/>
      </left>
      <right style="thin">
        <color indexed="15"/>
      </right>
      <top style="thin">
        <color indexed="15"/>
      </top>
      <bottom style="thin">
        <color indexed="19"/>
      </bottom>
      <diagonal/>
    </border>
    <border>
      <left style="thin">
        <color indexed="15"/>
      </left>
      <right style="thin">
        <color indexed="15"/>
      </right>
      <top style="thin">
        <color indexed="15"/>
      </top>
      <bottom style="thin">
        <color indexed="19"/>
      </bottom>
      <diagonal/>
    </border>
    <border>
      <left style="thin">
        <color indexed="15"/>
      </left>
      <right>
        <color indexed="8"/>
      </right>
      <top style="thin">
        <color indexed="19"/>
      </top>
      <bottom style="thin">
        <color indexed="15"/>
      </bottom>
      <diagonal/>
    </border>
    <border>
      <left>
        <color indexed="8"/>
      </left>
      <right>
        <color indexed="8"/>
      </right>
      <top style="thin">
        <color indexed="19"/>
      </top>
      <bottom style="thin">
        <color indexed="15"/>
      </bottom>
      <diagonal/>
    </border>
    <border>
      <left>
        <color indexed="8"/>
      </left>
      <right style="thin">
        <color indexed="15"/>
      </right>
      <top style="thin">
        <color indexed="19"/>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color indexed="8"/>
      </right>
      <top style="thin">
        <color indexed="15"/>
      </top>
      <bottom style="thin">
        <color indexed="15"/>
      </bottom>
      <diagonal/>
    </border>
    <border>
      <left>
        <color indexed="8"/>
      </left>
      <right>
        <color indexed="8"/>
      </right>
      <top style="thin">
        <color indexed="15"/>
      </top>
      <bottom style="thin">
        <color indexed="15"/>
      </bottom>
      <diagonal/>
    </border>
    <border>
      <left>
        <color indexed="8"/>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49" fontId="7" fillId="5" borderId="2" applyNumberFormat="1" applyFont="1" applyFill="1" applyBorder="1" applyAlignment="1" applyProtection="0">
      <alignment vertical="top" wrapText="1"/>
    </xf>
    <xf numFmtId="49" fontId="7" fillId="5" borderId="3" applyNumberFormat="1" applyFont="1" applyFill="1" applyBorder="1" applyAlignment="1" applyProtection="0">
      <alignment vertical="top" wrapText="1"/>
    </xf>
    <xf numFmtId="49" fontId="8" borderId="4" applyNumberFormat="1" applyFont="1" applyFill="0" applyBorder="1" applyAlignment="1" applyProtection="0">
      <alignment vertical="top" wrapText="1"/>
    </xf>
    <xf numFmtId="14"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49" fontId="8" borderId="7" applyNumberFormat="1" applyFont="1" applyFill="0" applyBorder="1" applyAlignment="1" applyProtection="0">
      <alignment vertical="top" wrapText="1"/>
    </xf>
    <xf numFmtId="60" fontId="0" fillId="6" borderId="8" applyNumberFormat="1" applyFont="1" applyFill="1" applyBorder="1" applyAlignment="1" applyProtection="0">
      <alignment vertical="top" wrapText="1"/>
    </xf>
    <xf numFmtId="61" fontId="0" fillId="6" borderId="9" applyNumberFormat="1" applyFont="1" applyFill="1" applyBorder="1" applyAlignment="1" applyProtection="0">
      <alignment vertical="top" wrapText="1"/>
    </xf>
    <xf numFmtId="49" fontId="7" fillId="7" borderId="10" applyNumberFormat="1" applyFont="1" applyFill="1" applyBorder="1" applyAlignment="1" applyProtection="0">
      <alignment vertical="top" wrapText="1"/>
    </xf>
    <xf numFmtId="60" fontId="7" fillId="7" borderId="11" applyNumberFormat="1" applyFont="1" applyFill="1" applyBorder="1" applyAlignment="1" applyProtection="0">
      <alignment vertical="top" wrapText="1"/>
    </xf>
    <xf numFmtId="59" fontId="7" fillId="7" borderId="12"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8" borderId="1" applyNumberFormat="1" applyFont="1" applyFill="1" applyBorder="1" applyAlignment="1" applyProtection="0">
      <alignment vertical="top" wrapText="1"/>
    </xf>
    <xf numFmtId="0" fontId="7" fillId="5" borderId="3" applyNumberFormat="0" applyFont="1" applyFill="1" applyBorder="1" applyAlignment="1" applyProtection="0">
      <alignment vertical="top" wrapText="1"/>
    </xf>
    <xf numFmtId="61" fontId="0" borderId="5" applyNumberFormat="1" applyFont="1" applyFill="0" applyBorder="1" applyAlignment="1" applyProtection="0">
      <alignment vertical="top" wrapText="1"/>
    </xf>
    <xf numFmtId="49" fontId="8" borderId="13" applyNumberFormat="1" applyFont="1" applyFill="0" applyBorder="1" applyAlignment="1" applyProtection="0">
      <alignment vertical="top" wrapText="1"/>
    </xf>
    <xf numFmtId="59" fontId="0" fillId="6" borderId="14" applyNumberFormat="1" applyFont="1" applyFill="1" applyBorder="1" applyAlignment="1" applyProtection="0">
      <alignment vertical="top" wrapText="1"/>
    </xf>
    <xf numFmtId="59" fontId="0" borderId="14" applyNumberFormat="1" applyFont="1" applyFill="0" applyBorder="1" applyAlignment="1" applyProtection="0">
      <alignment vertical="top" wrapText="1"/>
    </xf>
    <xf numFmtId="0" fontId="0" applyNumberFormat="1" applyFont="1" applyFill="0" applyBorder="0" applyAlignment="1" applyProtection="0">
      <alignment vertical="top" wrapText="1"/>
    </xf>
    <xf numFmtId="59" fontId="0" fillId="6" borderId="9"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6" fillId="9" borderId="1" applyNumberFormat="1" applyFont="1" applyFill="1" applyBorder="1" applyAlignment="1" applyProtection="0">
      <alignment vertical="top" wrapText="1"/>
    </xf>
    <xf numFmtId="14" fontId="0" fillId="6" borderId="14" applyNumberFormat="1" applyFont="1" applyFill="1" applyBorder="1" applyAlignment="1" applyProtection="0">
      <alignment vertical="top" wrapText="1"/>
    </xf>
    <xf numFmtId="59" fontId="0" fillId="6" borderId="15" applyNumberFormat="1" applyFont="1" applyFill="1" applyBorder="1" applyAlignment="1" applyProtection="0">
      <alignment vertical="top" wrapText="1"/>
    </xf>
    <xf numFmtId="14" fontId="0" borderId="14" applyNumberFormat="1" applyFont="1" applyFill="0" applyBorder="1" applyAlignment="1" applyProtection="0">
      <alignment vertical="top" wrapText="1"/>
    </xf>
    <xf numFmtId="61" fontId="0" borderId="15" applyNumberFormat="1" applyFont="1" applyFill="0" applyBorder="1" applyAlignment="1" applyProtection="0">
      <alignment vertical="top" wrapText="1"/>
    </xf>
    <xf numFmtId="61" fontId="0" fillId="6" borderId="15" applyNumberFormat="1" applyFont="1" applyFill="1" applyBorder="1" applyAlignment="1" applyProtection="0">
      <alignment vertical="top" wrapText="1"/>
    </xf>
    <xf numFmtId="49" fontId="7" fillId="7" borderId="16" applyNumberFormat="1" applyFont="1" applyFill="1" applyBorder="1" applyAlignment="1" applyProtection="0">
      <alignment vertical="top" wrapText="1"/>
    </xf>
    <xf numFmtId="59" fontId="7" fillId="7" borderId="17" applyNumberFormat="1" applyFont="1" applyFill="1" applyBorder="1" applyAlignment="1" applyProtection="0">
      <alignment vertical="top" wrapText="1"/>
    </xf>
    <xf numFmtId="59" fontId="7" fillId="7" borderId="1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14040"/>
      <rgbColor rgb="fffefefe"/>
      <rgbColor rgb="ff8ece70"/>
      <rgbColor rgb="ffe7e7e7"/>
      <rgbColor rgb="ffb1adab"/>
      <rgbColor rgb="ff515151"/>
      <rgbColor rgb="ffd0d0cc"/>
      <rgbColor rgb="ff645b57"/>
      <rgbColor rgb="fff7f7f6"/>
      <rgbColor rgb="ffececea"/>
      <rgbColor rgb="ff4dcefe"/>
      <rgbColor rgb="fffc7255"/>
      <rgbColor rgb="ff444344"/>
      <rgbColor rgb="ff2dc5fe"/>
      <rgbColor rgb="fffb5937"/>
      <rgbColor rgb="ff79c850"/>
      <rgbColor rgb="ffff4013"/>
      <rgbColor rgb="ff7a7979"/>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Prototype Completion</a:t>
            </a:r>
          </a:p>
        </c:rich>
      </c:tx>
      <c:layout>
        <c:manualLayout>
          <c:xMode val="edge"/>
          <c:yMode val="edge"/>
          <c:x val="0.20951"/>
          <c:y val="0"/>
          <c:w val="0.440901"/>
          <c:h val="0.0997531"/>
        </c:manualLayout>
      </c:layout>
      <c:overlay val="1"/>
      <c:spPr>
        <a:noFill/>
        <a:effectLst/>
      </c:spPr>
    </c:title>
    <c:autoTitleDeleted val="1"/>
    <c:plotArea>
      <c:layout>
        <c:manualLayout>
          <c:layoutTarget val="inner"/>
          <c:xMode val="edge"/>
          <c:yMode val="edge"/>
          <c:x val="0.005"/>
          <c:y val="0.0997531"/>
          <c:w val="0.859921"/>
          <c:h val="0.887747"/>
        </c:manualLayout>
      </c:layout>
      <c:pieChart>
        <c:varyColors val="0"/>
        <c:ser>
          <c:idx val="0"/>
          <c:order val="0"/>
          <c:tx>
            <c:strRef>
              <c:f>'Virida Project Status - Net'!$B$1</c:f>
              <c:strCache>
                <c:ptCount val="1"/>
                <c:pt idx="0">
                  <c:v/>
                </c:pt>
              </c:strCache>
            </c:strRef>
          </c:tx>
          <c:spPr>
            <a:solidFill>
              <a:srgbClr val="2EC6FF">
                <a:alpha val="85000"/>
              </a:srgbClr>
            </a:solidFill>
            <a:ln w="12700" cap="flat">
              <a:noFill/>
              <a:miter lim="400000"/>
            </a:ln>
            <a:effectLst/>
          </c:spPr>
          <c:explosion val="23"/>
          <c:dPt>
            <c:idx val="0"/>
            <c:explosion val="23"/>
            <c:spPr>
              <a:solidFill>
                <a:srgbClr val="2EC6FF">
                  <a:alpha val="85000"/>
                </a:srgbClr>
              </a:solidFill>
              <a:ln w="12700" cap="flat">
                <a:noFill/>
                <a:miter lim="400000"/>
              </a:ln>
              <a:effectLst/>
            </c:spPr>
          </c:dPt>
          <c:dPt>
            <c:idx val="1"/>
            <c:explosion val="0"/>
            <c:spPr>
              <a:solidFill>
                <a:srgbClr val="FC5937">
                  <a:alpha val="85000"/>
                </a:srgbClr>
              </a:solidFill>
              <a:ln w="12700" cap="flat">
                <a:noFill/>
                <a:miter lim="400000"/>
              </a:ln>
              <a:effectLst/>
            </c:spPr>
          </c:dPt>
          <c:dPt>
            <c:idx val="2"/>
            <c:explosion val="0"/>
            <c:spPr>
              <a:solidFill>
                <a:srgbClr val="79C850">
                  <a:alpha val="85000"/>
                </a:srgbClr>
              </a:solidFill>
              <a:ln w="12700" cap="flat">
                <a:noFill/>
                <a:miter lim="400000"/>
              </a:ln>
              <a:effectLst/>
            </c:spPr>
          </c:dPt>
          <c:dLbls>
            <c:dLbl>
              <c:idx val="0"/>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1"/>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2"/>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numFmt formatCode="&quot;$&quot;#,##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showLeaderLines val="0"/>
            <c:leaderLines>
              <c:spPr>
                <a:noFill/>
                <a:ln w="6350" cap="flat">
                  <a:solidFill>
                    <a:srgbClr val="444444"/>
                  </a:solidFill>
                  <a:prstDash val="solid"/>
                  <a:miter lim="400000"/>
                </a:ln>
                <a:effectLst/>
              </c:spPr>
            </c:leaderLines>
          </c:dLbls>
          <c:cat>
            <c:strRef>
              <c:f>'Virida Project Status - Net'!$A$4,'Virida Project Status - Expense'!$A$8,'Virida Project Status - Income'!$A$4</c:f>
              <c:strCache>
                <c:ptCount val="3"/>
                <c:pt idx="0">
                  <c:v>Remain</c:v>
                </c:pt>
                <c:pt idx="1">
                  <c:v>Software</c:v>
                </c:pt>
                <c:pt idx="2">
                  <c:v>Prototype Hardware</c:v>
                </c:pt>
              </c:strCache>
            </c:strRef>
          </c:cat>
          <c:val>
            <c:numRef>
              <c:f>'Virida Project Status - Net'!$B$4,'Virida Project Status - Expense'!$C$8,'Virida Project Status - Income'!$C$4</c:f>
              <c:numCache>
                <c:ptCount val="3"/>
                <c:pt idx="0">
                  <c:v>0.466667</c:v>
                </c:pt>
                <c:pt idx="1">
                  <c:v>0.258333</c:v>
                </c:pt>
                <c:pt idx="2">
                  <c:v>0.275000</c:v>
                </c:pt>
              </c:numCache>
            </c:numRef>
          </c:val>
        </c:ser>
        <c:firstSliceAng val="0"/>
      </c:pieChart>
      <c:spPr>
        <a:noFill/>
        <a:ln w="12700" cap="flat">
          <a:noFill/>
          <a:miter lim="400000"/>
        </a:ln>
        <a:effectLst/>
      </c:spPr>
    </c:plotArea>
    <c:legend>
      <c:legendPos val="r"/>
      <c:layout>
        <c:manualLayout>
          <c:xMode val="edge"/>
          <c:yMode val="edge"/>
          <c:x val="0"/>
          <c:y val="0.0808124"/>
          <c:w val="1"/>
          <c:h val="0.069331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7</xdr:col>
      <xdr:colOff>655398</xdr:colOff>
      <xdr:row>23</xdr:row>
      <xdr:rowOff>66922</xdr:rowOff>
    </xdr:from>
    <xdr:to>
      <xdr:col>12</xdr:col>
      <xdr:colOff>360373</xdr:colOff>
      <xdr:row>43</xdr:row>
      <xdr:rowOff>122446</xdr:rowOff>
    </xdr:to>
    <xdr:graphicFrame>
      <xdr:nvGraphicFramePr>
        <xdr:cNvPr id="2" name="Chart 2"/>
        <xdr:cNvGraphicFramePr/>
      </xdr:nvGraphicFramePr>
      <xdr:xfrm>
        <a:off x="5989398" y="3864222"/>
        <a:ext cx="3514976" cy="335752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0</xdr:row>
      <xdr:rowOff>0</xdr:rowOff>
    </xdr:from>
    <xdr:to>
      <xdr:col>4</xdr:col>
      <xdr:colOff>9753</xdr:colOff>
      <xdr:row>3</xdr:row>
      <xdr:rowOff>34917</xdr:rowOff>
    </xdr:to>
    <xdr:sp>
      <xdr:nvSpPr>
        <xdr:cNvPr id="3" name="Shape 3"/>
        <xdr:cNvSpPr txBox="1"/>
      </xdr:nvSpPr>
      <xdr:spPr>
        <a:xfrm>
          <a:off x="-19050" y="-34580"/>
          <a:ext cx="3057754" cy="53021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1200"/>
            </a:spcBef>
            <a:spcAft>
              <a:spcPts val="0"/>
            </a:spcAft>
            <a:buClrTx/>
            <a:buSzTx/>
            <a:buFontTx/>
            <a:buNone/>
            <a:tabLst/>
            <a:defRPr b="1" baseline="0" cap="none" i="0" spc="-24" strike="noStrike" sz="2400" u="none">
              <a:ln>
                <a:noFill/>
              </a:ln>
              <a:solidFill>
                <a:schemeClr val="accent4">
                  <a:hueOff val="369770"/>
                  <a:lumOff val="-9679"/>
                </a:schemeClr>
              </a:solidFill>
              <a:uFillTx/>
              <a:latin typeface="+mn-lt"/>
              <a:ea typeface="+mn-ea"/>
              <a:cs typeface="+mn-cs"/>
              <a:sym typeface="Helvetica Neue"/>
            </a:defRPr>
          </a:pPr>
          <a:r>
            <a:rPr b="1" baseline="0" cap="none" i="0" spc="-24" strike="noStrike" sz="2400" u="none">
              <a:ln>
                <a:noFill/>
              </a:ln>
              <a:solidFill>
                <a:schemeClr val="accent4">
                  <a:hueOff val="369770"/>
                  <a:lumOff val="-9679"/>
                </a:schemeClr>
              </a:solidFill>
              <a:uFillTx/>
              <a:latin typeface="+mn-lt"/>
              <a:ea typeface="+mn-ea"/>
              <a:cs typeface="+mn-cs"/>
              <a:sym typeface="Helvetica Neue"/>
            </a:rPr>
            <a:t>Virida Project </a:t>
          </a:r>
          <a:r>
            <a:rPr b="1" baseline="0" cap="none" i="0" spc="-24" strike="noStrike" sz="2400" u="none">
              <a:ln>
                <a:noFill/>
              </a:ln>
              <a:solidFill>
                <a:srgbClr val="7A7A7A"/>
              </a:solidFill>
              <a:uFillTx/>
              <a:latin typeface="+mn-lt"/>
              <a:ea typeface="+mn-ea"/>
              <a:cs typeface="+mn-cs"/>
              <a:sym typeface="Helvetica Neue"/>
            </a:rPr>
            <a:t>Status</a:t>
          </a:r>
        </a:p>
      </xdr:txBody>
    </xdr:sp>
    <xdr:clientData/>
  </xdr:twoCellAnchor>
</xdr:wsDr>
</file>

<file path=xl/theme/theme1.xml><?xml version="1.0" encoding="utf-8"?>
<a:theme xmlns:a="http://schemas.openxmlformats.org/drawingml/2006/main" xmlns:r="http://schemas.openxmlformats.org/officeDocument/2006/relationships" name="01_Simple_Budget">
  <a:themeElements>
    <a:clrScheme name="01_Simple_Budget">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Budget">
      <a:majorFont>
        <a:latin typeface="Helvetica Neue"/>
        <a:ea typeface="Helvetica Neue"/>
        <a:cs typeface="Helvetica Neue"/>
      </a:majorFont>
      <a:minorFont>
        <a:latin typeface="Helvetica Neue"/>
        <a:ea typeface="Helvetica Neue"/>
        <a:cs typeface="Helvetica Neue"/>
      </a:minorFont>
    </a:fontScheme>
    <a:fmtScheme name="01_Simple_Budge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19</v>
      </c>
      <c r="D12" t="s" s="5">
        <v>20</v>
      </c>
    </row>
    <row r="13">
      <c r="B13" s="4"/>
      <c r="C13" t="s" s="4">
        <v>25</v>
      </c>
      <c r="D13" t="s" s="5">
        <v>26</v>
      </c>
    </row>
    <row r="14">
      <c r="B14" s="4"/>
      <c r="C14" t="s" s="4">
        <v>28</v>
      </c>
      <c r="D14" t="s" s="5">
        <v>29</v>
      </c>
    </row>
    <row r="15">
      <c r="B15" s="4"/>
      <c r="C15" t="s" s="4">
        <v>38</v>
      </c>
      <c r="D15" t="s" s="5">
        <v>39</v>
      </c>
    </row>
  </sheetData>
  <mergeCells count="1">
    <mergeCell ref="B3:D3"/>
  </mergeCells>
  <hyperlinks>
    <hyperlink ref="D10" location="'Virida Project Status - Income'!R1C1" tooltip="" display="Virida Project Status - Income"/>
    <hyperlink ref="D11" location="'Virida Project Status - Net'!R1C1" tooltip="" display="Virida Project Status - Net"/>
    <hyperlink ref="D12" location="'Virida Project Status - Income-'!R1C1" tooltip="" display="Virida Project Status - Income-"/>
    <hyperlink ref="D13" location="'Virida Project Status - Net-1'!R1C1" tooltip="" display="Virida Project Status - Net-1"/>
    <hyperlink ref="D14" location="'Virida Project Status - Expense'!R1C1" tooltip="" display="Virida Project Status - Expense"/>
    <hyperlink ref="D15" location="'Virida Project Status - Drawing'!R1C1" tooltip="" display="Virida Project Status - Drawing"/>
  </hyperlinks>
</worksheet>
</file>

<file path=xl/worksheets/sheet2.xml><?xml version="1.0" encoding="utf-8"?>
<worksheet xmlns:r="http://schemas.openxmlformats.org/officeDocument/2006/relationships" xmlns="http://schemas.openxmlformats.org/spreadsheetml/2006/main">
  <sheetPr>
    <pageSetUpPr fitToPage="1"/>
  </sheetPr>
  <dimension ref="A1:C4"/>
  <sheetViews>
    <sheetView workbookViewId="0" showGridLines="0" defaultGridColor="1"/>
  </sheetViews>
  <sheetFormatPr defaultColWidth="36" defaultRowHeight="20.05" customHeight="1" outlineLevelRow="0" outlineLevelCol="0"/>
  <cols>
    <col min="1" max="1" width="39.625" style="6" customWidth="1"/>
    <col min="2" max="2" width="17.7656" style="6" customWidth="1"/>
    <col min="3" max="3" width="12" style="6" customWidth="1"/>
    <col min="4" max="256" width="36" style="6" customWidth="1"/>
  </cols>
  <sheetData>
    <row r="1" ht="20.05" customHeight="1">
      <c r="A1" t="s" s="7">
        <v>7</v>
      </c>
      <c r="B1" t="s" s="8">
        <v>8</v>
      </c>
      <c r="C1" t="s" s="9">
        <v>9</v>
      </c>
    </row>
    <row r="2" ht="20.05" customHeight="1">
      <c r="A2" t="s" s="10">
        <v>10</v>
      </c>
      <c r="B2" s="11">
        <v>41487</v>
      </c>
      <c r="C2" s="12">
        <v>1</v>
      </c>
    </row>
    <row r="3" ht="20.3" customHeight="1">
      <c r="A3" t="s" s="13">
        <v>11</v>
      </c>
      <c r="B3" s="14"/>
      <c r="C3" s="15">
        <v>0.1</v>
      </c>
    </row>
    <row r="4" ht="20.3" customHeight="1">
      <c r="A4" t="s" s="16">
        <v>12</v>
      </c>
      <c r="B4" s="17"/>
      <c r="C4" s="18">
        <f>(SUM(C2:C3)/2)*50%</f>
        <v>0.275</v>
      </c>
    </row>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4"/>
  <sheetViews>
    <sheetView workbookViewId="0" showGridLines="0" defaultGridColor="1"/>
  </sheetViews>
  <sheetFormatPr defaultColWidth="22.2344" defaultRowHeight="20.05" customHeight="1" outlineLevelRow="0" outlineLevelCol="0"/>
  <cols>
    <col min="1" max="1" width="22.2422" style="19" customWidth="1"/>
    <col min="2" max="2" width="13.3438" style="19" customWidth="1"/>
    <col min="3" max="256" width="22.2422" style="19" customWidth="1"/>
  </cols>
  <sheetData>
    <row r="1" ht="20.05" customHeight="1">
      <c r="A1" t="s" s="20">
        <v>15</v>
      </c>
      <c r="B1" s="21"/>
    </row>
    <row r="2" ht="20.05" customHeight="1">
      <c r="A2" t="s" s="10">
        <v>16</v>
      </c>
      <c r="B2" s="22">
        <f>50%-'Virida Project Status - Income'!C$4</f>
        <v>0.225</v>
      </c>
    </row>
    <row r="3" ht="19.95" customHeight="1">
      <c r="A3" t="s" s="23">
        <v>17</v>
      </c>
      <c r="B3" s="24">
        <f>50%-'Virida Project Status - Expense'!C$8</f>
        <v>0.2416666666666666</v>
      </c>
    </row>
    <row r="4" ht="19.95" customHeight="1">
      <c r="A4" t="s" s="23">
        <v>18</v>
      </c>
      <c r="B4" s="25">
        <f>B2+B3</f>
        <v>0.4666666666666666</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C4"/>
  <sheetViews>
    <sheetView workbookViewId="0" showGridLines="0" defaultGridColor="1"/>
  </sheetViews>
  <sheetFormatPr defaultColWidth="36" defaultRowHeight="20.05" customHeight="1" outlineLevelRow="0" outlineLevelCol="0"/>
  <cols>
    <col min="1" max="1" width="39.625" style="26" customWidth="1"/>
    <col min="2" max="2" width="17.7656" style="26" customWidth="1"/>
    <col min="3" max="3" width="12" style="26" customWidth="1"/>
    <col min="4" max="256" width="36" style="26" customWidth="1"/>
  </cols>
  <sheetData>
    <row r="1" ht="20.05" customHeight="1">
      <c r="A1" t="s" s="7">
        <v>21</v>
      </c>
      <c r="B1" t="s" s="8">
        <v>8</v>
      </c>
      <c r="C1" t="s" s="9">
        <v>9</v>
      </c>
    </row>
    <row r="2" ht="20.05" customHeight="1">
      <c r="A2" t="s" s="10">
        <v>22</v>
      </c>
      <c r="B2" s="11"/>
      <c r="C2" s="12"/>
    </row>
    <row r="3" ht="20.3" customHeight="1">
      <c r="A3" t="s" s="13">
        <v>23</v>
      </c>
      <c r="B3" s="14"/>
      <c r="C3" s="27"/>
    </row>
    <row r="4" ht="20.3" customHeight="1">
      <c r="A4" t="s" s="16">
        <v>24</v>
      </c>
      <c r="B4" s="17"/>
      <c r="C4" s="18">
        <f>(SUM(C2:C3)/2)*50%</f>
        <v>0</v>
      </c>
    </row>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4"/>
  <sheetViews>
    <sheetView workbookViewId="0" showGridLines="0" defaultGridColor="1"/>
  </sheetViews>
  <sheetFormatPr defaultColWidth="22.2344" defaultRowHeight="20.05" customHeight="1" outlineLevelRow="0" outlineLevelCol="0"/>
  <cols>
    <col min="1" max="1" width="22.2422" style="28" customWidth="1"/>
    <col min="2" max="2" width="13.3438" style="28" customWidth="1"/>
    <col min="3" max="256" width="22.2422" style="28" customWidth="1"/>
  </cols>
  <sheetData>
    <row r="1" ht="20.05" customHeight="1">
      <c r="A1" t="s" s="20">
        <v>27</v>
      </c>
      <c r="B1" s="21"/>
    </row>
    <row r="2" ht="20.05" customHeight="1">
      <c r="A2" t="s" s="10">
        <v>16</v>
      </c>
      <c r="B2" s="22">
        <f>50%-'Virida Project Status - Income-'!C$4</f>
        <v>0.5</v>
      </c>
    </row>
    <row r="3" ht="19.95" customHeight="1">
      <c r="A3" t="s" s="23">
        <v>17</v>
      </c>
      <c r="B3" s="24">
        <f>50%-'Virida Project Status - Expense'!C$8</f>
        <v>0.2416666666666666</v>
      </c>
    </row>
    <row r="4" ht="19.95" customHeight="1">
      <c r="A4" t="s" s="23">
        <v>18</v>
      </c>
      <c r="B4" s="25">
        <f>B2+B3</f>
        <v>0.7416666666666667</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C8"/>
  <sheetViews>
    <sheetView workbookViewId="0" showGridLines="0" defaultGridColor="1"/>
  </sheetViews>
  <sheetFormatPr defaultColWidth="36" defaultRowHeight="20.05" customHeight="1" outlineLevelRow="0" outlineLevelCol="0"/>
  <cols>
    <col min="1" max="1" width="39.625" style="29" customWidth="1"/>
    <col min="2" max="2" width="17.7656" style="29" customWidth="1"/>
    <col min="3" max="3" width="12" style="29" customWidth="1"/>
    <col min="4" max="256" width="36" style="29" customWidth="1"/>
  </cols>
  <sheetData>
    <row r="1" ht="20.05" customHeight="1">
      <c r="A1" t="s" s="30">
        <v>30</v>
      </c>
      <c r="B1" t="s" s="8">
        <v>8</v>
      </c>
      <c r="C1" t="s" s="9">
        <v>9</v>
      </c>
    </row>
    <row r="2" ht="20.05" customHeight="1">
      <c r="A2" t="s" s="10">
        <v>31</v>
      </c>
      <c r="B2" s="11">
        <v>41496</v>
      </c>
      <c r="C2" s="12">
        <v>1</v>
      </c>
    </row>
    <row r="3" ht="19.95" customHeight="1">
      <c r="A3" t="s" s="23">
        <v>32</v>
      </c>
      <c r="B3" s="31"/>
      <c r="C3" s="32">
        <v>0</v>
      </c>
    </row>
    <row r="4" ht="19.95" customHeight="1">
      <c r="A4" t="s" s="23">
        <v>33</v>
      </c>
      <c r="B4" s="33"/>
      <c r="C4" s="34">
        <v>0.6</v>
      </c>
    </row>
    <row r="5" ht="19.95" customHeight="1">
      <c r="A5" t="s" s="23">
        <v>34</v>
      </c>
      <c r="B5" s="31"/>
      <c r="C5" s="35">
        <v>0.6</v>
      </c>
    </row>
    <row r="6" ht="19.95" customHeight="1">
      <c r="A6" t="s" s="23">
        <v>35</v>
      </c>
      <c r="B6" s="33"/>
      <c r="C6" s="34">
        <v>0.4</v>
      </c>
    </row>
    <row r="7" ht="19.95" customHeight="1">
      <c r="A7" t="s" s="23">
        <v>36</v>
      </c>
      <c r="B7" s="31"/>
      <c r="C7" s="35">
        <v>0.5</v>
      </c>
    </row>
    <row r="8" ht="19.95" customHeight="1">
      <c r="A8" t="s" s="36">
        <v>37</v>
      </c>
      <c r="B8" s="37"/>
      <c r="C8" s="38">
        <f>(SUM(C2:C7)/6)*50%</f>
        <v>0.2583333333333334</v>
      </c>
    </row>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