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xr:revisionPtr revIDLastSave="513" documentId="11_E60897F41BE170836B02CE998F75CCDC64E183C8" xr6:coauthVersionLast="47" xr6:coauthVersionMax="47" xr10:uidLastSave="{B3D952A4-B464-4285-8A5C-2F6244086967}"/>
  <bookViews>
    <workbookView xWindow="240" yWindow="105" windowWidth="14805" windowHeight="8010" firstSheet="2" activeTab="2" xr2:uid="{00000000-000D-0000-FFFF-FFFF00000000}"/>
  </bookViews>
  <sheets>
    <sheet name="2023-06-21" sheetId="1" r:id="rId1"/>
    <sheet name="2023-07-03" sheetId="2" r:id="rId2"/>
    <sheet name="2023-09-27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6" i="1"/>
  <c r="O13" i="1"/>
  <c r="O16" i="1"/>
  <c r="O17" i="1"/>
  <c r="O19" i="1"/>
  <c r="O3" i="1"/>
  <c r="O23" i="1"/>
  <c r="O24" i="1"/>
  <c r="N6" i="1"/>
  <c r="N13" i="1"/>
  <c r="N16" i="1"/>
  <c r="N17" i="1"/>
  <c r="N19" i="1"/>
  <c r="H23" i="1"/>
  <c r="I23" i="1"/>
  <c r="J23" i="1"/>
  <c r="K23" i="1"/>
  <c r="L23" i="1"/>
  <c r="M23" i="1"/>
  <c r="H24" i="1"/>
  <c r="I24" i="1"/>
  <c r="J24" i="1"/>
  <c r="K24" i="1"/>
  <c r="L24" i="1"/>
  <c r="M24" i="1"/>
  <c r="G24" i="1"/>
  <c r="G23" i="1"/>
  <c r="N23" i="1" l="1"/>
  <c r="N24" i="1"/>
</calcChain>
</file>

<file path=xl/sharedStrings.xml><?xml version="1.0" encoding="utf-8"?>
<sst xmlns="http://schemas.openxmlformats.org/spreadsheetml/2006/main" count="225" uniqueCount="103">
  <si>
    <t>ID</t>
  </si>
  <si>
    <t>Mode</t>
  </si>
  <si>
    <t>Number of steps / GBN settling time</t>
  </si>
  <si>
    <t>Max. actuation angle [deg]</t>
  </si>
  <si>
    <t>Rigid body IDs</t>
  </si>
  <si>
    <t>Notes</t>
  </si>
  <si>
    <t>\hat{E}_est [Pa]</t>
  </si>
  <si>
    <t>\hat{G}_est [Pa]</t>
  </si>
  <si>
    <t>C_E_est [Pa/(rad/m)]</t>
  </si>
  <si>
    <t>C_G_est [Pa/(rad/m)]</t>
  </si>
  <si>
    <t>zeta_b [Nms]</t>
  </si>
  <si>
    <t>zeta_sh [Nms]</t>
  </si>
  <si>
    <t>zeta_a [Nms]</t>
  </si>
  <si>
    <t>E_max_est [Pa]</t>
  </si>
  <si>
    <t>G_max_est [Pa]</t>
  </si>
  <si>
    <t>20230621_152157</t>
  </si>
  <si>
    <t>staircase_elongation</t>
  </si>
  <si>
    <t>4, 5</t>
  </si>
  <si>
    <t>MoCap was running at 30 Hz</t>
  </si>
  <si>
    <t>20230621_153408</t>
  </si>
  <si>
    <t>MoCap was running at 50 Hz</t>
  </si>
  <si>
    <t>20230621_153838</t>
  </si>
  <si>
    <t>staircase_bending_ccw</t>
  </si>
  <si>
    <t>20230621_154445</t>
  </si>
  <si>
    <t>MoCap was running at 50 Hz, didn't push HSA back into starting position before starting experiment, MoCap data wasn't saved properly</t>
  </si>
  <si>
    <t>20230621_165020</t>
  </si>
  <si>
    <t>20230621_165153</t>
  </si>
  <si>
    <t>MoCap was running at 100 Hz</t>
  </si>
  <si>
    <t>20230621_165440</t>
  </si>
  <si>
    <t>20230621_165609</t>
  </si>
  <si>
    <t>staircase_bending_cw</t>
  </si>
  <si>
    <t>20230621_170058</t>
  </si>
  <si>
    <t>step_elongation</t>
  </si>
  <si>
    <t>20230621_170509</t>
  </si>
  <si>
    <t>20230621_170624</t>
  </si>
  <si>
    <t>20230621_170734</t>
  </si>
  <si>
    <t>20230621_171040</t>
  </si>
  <si>
    <t>step_bending_cw</t>
  </si>
  <si>
    <t>20230621_171232</t>
  </si>
  <si>
    <t>20230621_171345</t>
  </si>
  <si>
    <t>20230621_182829</t>
  </si>
  <si>
    <t>gbn_elongation</t>
  </si>
  <si>
    <t>0.5</t>
  </si>
  <si>
    <t>MoCap was running at 100 Hz, GBN settling time of 0.5s</t>
  </si>
  <si>
    <t>20230621_183325</t>
  </si>
  <si>
    <t>gbn_bending_cw</t>
  </si>
  <si>
    <t>20230621_183620</t>
  </si>
  <si>
    <t>gbn_bending_combined</t>
  </si>
  <si>
    <t>20230621_185424</t>
  </si>
  <si>
    <t>0.25</t>
  </si>
  <si>
    <t>MoCap was running at 200 Hz, not a purely planar motion anymore</t>
  </si>
  <si>
    <t>20230621_185948</t>
  </si>
  <si>
    <t>gbn_combined</t>
  </si>
  <si>
    <t>MoCap was running at 200 Hz, the not a purely planar motion anymore</t>
  </si>
  <si>
    <t>Mean</t>
  </si>
  <si>
    <t>Standard deviation</t>
  </si>
  <si>
    <t>Unelongated length [m]</t>
  </si>
  <si>
    <t>Samples were collected at 25Hz</t>
  </si>
  <si>
    <t>Motors 21 (left) &amp; 24 (right) were in front, 22 (left) &amp; 23 (right) in the back</t>
  </si>
  <si>
    <t>Payload masses</t>
  </si>
  <si>
    <t>20230703_113526</t>
  </si>
  <si>
    <t>Staircase elongation with changing mass</t>
  </si>
  <si>
    <t>At each step, first 0g mass, then 200g, then 0g</t>
  </si>
  <si>
    <t>20230703_115411</t>
  </si>
  <si>
    <t>At each step, first 437g payload mass, then 637g, then 437 g, then 0g</t>
  </si>
  <si>
    <t>20230703_154953</t>
  </si>
  <si>
    <t>Staircase bending cw with changing mass</t>
  </si>
  <si>
    <t>In first few steps, first 437 payload mass, then 637g, then 437g, then 0g</t>
  </si>
  <si>
    <t>Key slipped at 3rd last step, only put on key in 2nd last step, only put two 100g weights in last step, didn't remove them anymore</t>
  </si>
  <si>
    <t>20230703_155911</t>
  </si>
  <si>
    <t>Staircase bending ccw with changing mass</t>
  </si>
  <si>
    <t>0g, then 200g, then 0g</t>
  </si>
  <si>
    <t>20230703_160945</t>
  </si>
  <si>
    <t>Didn't record raw MoCap data</t>
  </si>
  <si>
    <t>20230703_162136</t>
  </si>
  <si>
    <t>20230927_143236</t>
  </si>
  <si>
    <t>Staircase elongation</t>
  </si>
  <si>
    <t>3, 4</t>
  </si>
  <si>
    <t>0g</t>
  </si>
  <si>
    <t>20230927_143425</t>
  </si>
  <si>
    <t>Didn't reset before start</t>
  </si>
  <si>
    <t>20230927_143540</t>
  </si>
  <si>
    <t>20230927_143724</t>
  </si>
  <si>
    <t>Staircase bending cw</t>
  </si>
  <si>
    <t>20230927_143824</t>
  </si>
  <si>
    <t>20230927_144354</t>
  </si>
  <si>
    <t>Staircase bending ccw</t>
  </si>
  <si>
    <t>20230927_144511</t>
  </si>
  <si>
    <t>20230927_144750</t>
  </si>
  <si>
    <t>20230927_144935</t>
  </si>
  <si>
    <t>20230927_145241</t>
  </si>
  <si>
    <t>Rod 24 fell out in the middle of it</t>
  </si>
  <si>
    <t>20230927_145735</t>
  </si>
  <si>
    <t>Rod 22 fell out in the middle of it</t>
  </si>
  <si>
    <t>20230927_150331</t>
  </si>
  <si>
    <t>20230927_150452</t>
  </si>
  <si>
    <t>20230927_150929</t>
  </si>
  <si>
    <t>At each step, first 0g mass, then 200g, then 400g, then 200g, then 0g</t>
  </si>
  <si>
    <t>20230927_151828</t>
  </si>
  <si>
    <t>weird y-coordinates (about 10mm too high)</t>
  </si>
  <si>
    <t>20230927_170823</t>
  </si>
  <si>
    <t>weird y-coordinates (about 10mm too high), Rod 24 fell out at the last step</t>
  </si>
  <si>
    <t>20230927_171719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</si>
</sst>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49" fontId="1" fillId="0" borderId="0" xfId="0" applyNumberFormat="1" applyFont="1" applyAlignment="1">
      <alignment horizontal="righ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workbookViewId="0">
      <selection activeCell="B19" sqref="B19:E19"/>
    </sheetView>
  </sheetViews>
  <sheetFormatPr defaultRowHeight="15"/>
  <cols>
    <col min="1" max="1" width="25.5703125" customWidth="1"/>
    <col min="2" max="3" width="24.85546875" customWidth="1"/>
    <col min="4" max="4" width="24.7109375" customWidth="1"/>
    <col min="5" max="5" width="15.42578125" style="4" customWidth="1"/>
    <col min="6" max="6" width="42.42578125" style="5" customWidth="1"/>
    <col min="7" max="7" width="12" customWidth="1"/>
    <col min="8" max="8" width="13.140625" customWidth="1"/>
    <col min="9" max="9" width="14.5703125" customWidth="1"/>
    <col min="10" max="10" width="13" customWidth="1"/>
    <col min="14" max="14" width="9.28515625" bestFit="1" customWidth="1"/>
  </cols>
  <sheetData>
    <row r="1" spans="1:15" ht="3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t="s">
        <v>15</v>
      </c>
      <c r="B2" t="s">
        <v>16</v>
      </c>
      <c r="C2">
        <v>5</v>
      </c>
      <c r="D2">
        <v>210</v>
      </c>
      <c r="E2" s="4" t="s">
        <v>17</v>
      </c>
      <c r="F2" s="5" t="s">
        <v>18</v>
      </c>
    </row>
    <row r="3" spans="1:15">
      <c r="A3" s="6" t="s">
        <v>19</v>
      </c>
      <c r="B3" t="s">
        <v>16</v>
      </c>
      <c r="C3">
        <v>5</v>
      </c>
      <c r="D3">
        <v>210</v>
      </c>
      <c r="E3" s="4" t="s">
        <v>17</v>
      </c>
      <c r="F3" s="5" t="s">
        <v>20</v>
      </c>
      <c r="G3" s="7">
        <v>1807.1870095020899</v>
      </c>
      <c r="H3" s="7">
        <v>-49.809170553421801</v>
      </c>
      <c r="I3" s="7">
        <v>-16.8260578210426</v>
      </c>
      <c r="J3" s="7">
        <v>0.51568985233325204</v>
      </c>
      <c r="K3" s="7">
        <v>-3.3696750358686E-6</v>
      </c>
      <c r="L3" s="7">
        <v>6.17676191808617E-4</v>
      </c>
      <c r="M3" s="7">
        <v>-1.8044550260363001E-2</v>
      </c>
      <c r="N3" s="7">
        <f>G3+I3*D4/180*PI()/$B$30</f>
        <v>911.24430374845406</v>
      </c>
      <c r="O3" s="7">
        <f>H3+J3*D4/180*PI()/$B$30</f>
        <v>-22.350061203914176</v>
      </c>
    </row>
    <row r="4" spans="1:15">
      <c r="A4" t="s">
        <v>21</v>
      </c>
      <c r="B4" t="s">
        <v>22</v>
      </c>
      <c r="C4">
        <v>5</v>
      </c>
      <c r="D4">
        <v>180</v>
      </c>
      <c r="E4" s="4" t="s">
        <v>17</v>
      </c>
      <c r="F4" s="5" t="s">
        <v>20</v>
      </c>
      <c r="N4" s="7"/>
      <c r="O4" s="7"/>
    </row>
    <row r="5" spans="1:15" ht="45.75">
      <c r="A5" t="s">
        <v>23</v>
      </c>
      <c r="B5" t="s">
        <v>22</v>
      </c>
      <c r="C5">
        <v>5</v>
      </c>
      <c r="D5">
        <v>180</v>
      </c>
      <c r="E5" s="4" t="s">
        <v>17</v>
      </c>
      <c r="F5" s="5" t="s">
        <v>24</v>
      </c>
      <c r="N5" s="7"/>
      <c r="O5" s="7"/>
    </row>
    <row r="6" spans="1:15">
      <c r="A6" s="6" t="s">
        <v>25</v>
      </c>
      <c r="B6" t="s">
        <v>22</v>
      </c>
      <c r="C6">
        <v>5</v>
      </c>
      <c r="D6">
        <v>180</v>
      </c>
      <c r="E6" s="4" t="s">
        <v>17</v>
      </c>
      <c r="F6" s="5" t="s">
        <v>20</v>
      </c>
      <c r="G6" s="7">
        <v>2186.5626974401598</v>
      </c>
      <c r="H6" s="7">
        <v>-136.67211124236201</v>
      </c>
      <c r="I6" s="7">
        <v>-54.9512829213052</v>
      </c>
      <c r="J6" s="7">
        <v>-2.6839523993095802</v>
      </c>
      <c r="K6" s="7">
        <v>-2.19445096544898E-5</v>
      </c>
      <c r="L6" s="7">
        <v>-6.6849547503914101E-4</v>
      </c>
      <c r="M6" s="7">
        <v>-1.35388446638802E-2</v>
      </c>
      <c r="N6" s="7">
        <f>G6+I6*D7/180*PI()/$B$30</f>
        <v>-739.44656918537748</v>
      </c>
      <c r="O6" s="7">
        <f>H6+J6*D7/180*PI()/$B$30</f>
        <v>-279.58541870432265</v>
      </c>
    </row>
    <row r="7" spans="1:15">
      <c r="A7" t="s">
        <v>26</v>
      </c>
      <c r="B7" t="s">
        <v>22</v>
      </c>
      <c r="C7">
        <v>5</v>
      </c>
      <c r="D7">
        <v>180</v>
      </c>
      <c r="E7" s="4" t="s">
        <v>17</v>
      </c>
      <c r="F7" s="5" t="s">
        <v>27</v>
      </c>
      <c r="N7" s="7"/>
      <c r="O7" s="7"/>
    </row>
    <row r="8" spans="1:15">
      <c r="A8" t="s">
        <v>28</v>
      </c>
      <c r="B8" t="s">
        <v>22</v>
      </c>
      <c r="C8">
        <v>5</v>
      </c>
      <c r="D8">
        <v>180</v>
      </c>
      <c r="E8" s="4" t="s">
        <v>17</v>
      </c>
      <c r="F8" s="5" t="s">
        <v>27</v>
      </c>
      <c r="N8" s="7"/>
      <c r="O8" s="7"/>
    </row>
    <row r="9" spans="1:15">
      <c r="A9" t="s">
        <v>29</v>
      </c>
      <c r="B9" t="s">
        <v>30</v>
      </c>
      <c r="C9">
        <v>5</v>
      </c>
      <c r="D9">
        <v>180</v>
      </c>
      <c r="E9" s="4" t="s">
        <v>17</v>
      </c>
      <c r="F9" s="5" t="s">
        <v>27</v>
      </c>
      <c r="N9" s="7"/>
      <c r="O9" s="7"/>
    </row>
    <row r="10" spans="1:15">
      <c r="A10" t="s">
        <v>31</v>
      </c>
      <c r="B10" t="s">
        <v>32</v>
      </c>
      <c r="C10">
        <v>1</v>
      </c>
      <c r="D10">
        <v>90</v>
      </c>
      <c r="E10" s="4" t="s">
        <v>17</v>
      </c>
      <c r="F10" s="5" t="s">
        <v>27</v>
      </c>
      <c r="N10" s="7"/>
      <c r="O10" s="7"/>
    </row>
    <row r="11" spans="1:15">
      <c r="A11" t="s">
        <v>33</v>
      </c>
      <c r="B11" t="s">
        <v>32</v>
      </c>
      <c r="C11">
        <v>1</v>
      </c>
      <c r="D11">
        <v>120</v>
      </c>
      <c r="E11" s="4" t="s">
        <v>17</v>
      </c>
      <c r="F11" s="5" t="s">
        <v>27</v>
      </c>
      <c r="N11" s="7"/>
      <c r="O11" s="7"/>
    </row>
    <row r="12" spans="1:15">
      <c r="A12" t="s">
        <v>34</v>
      </c>
      <c r="B12" t="s">
        <v>32</v>
      </c>
      <c r="C12">
        <v>1</v>
      </c>
      <c r="D12">
        <v>180</v>
      </c>
      <c r="E12" s="4" t="s">
        <v>17</v>
      </c>
      <c r="F12" s="5" t="s">
        <v>27</v>
      </c>
      <c r="N12" s="7"/>
      <c r="O12" s="7"/>
    </row>
    <row r="13" spans="1:15">
      <c r="A13" s="6" t="s">
        <v>35</v>
      </c>
      <c r="B13" t="s">
        <v>32</v>
      </c>
      <c r="C13">
        <v>1</v>
      </c>
      <c r="D13">
        <v>210</v>
      </c>
      <c r="E13" s="4" t="s">
        <v>17</v>
      </c>
      <c r="F13" s="5" t="s">
        <v>27</v>
      </c>
      <c r="G13" s="7">
        <v>859.51165137954104</v>
      </c>
      <c r="H13" s="7">
        <v>-54.359687371521602</v>
      </c>
      <c r="I13" s="7">
        <v>-4.3764435021424601</v>
      </c>
      <c r="J13" s="7">
        <v>0.77790020775620305</v>
      </c>
      <c r="K13" s="7">
        <v>5.5448990322340402E-6</v>
      </c>
      <c r="L13" s="7">
        <v>-1.3187125039248001E-4</v>
      </c>
      <c r="M13" s="7">
        <v>-9.8373350655078396E-3</v>
      </c>
      <c r="N13" s="7">
        <f>G13+I13*D14/180*PI()/$B$30</f>
        <v>742.99467887800256</v>
      </c>
      <c r="O13" s="7">
        <f>H13+J13*D14/180*PI()/$B$30</f>
        <v>-33.649131626497351</v>
      </c>
    </row>
    <row r="14" spans="1:15">
      <c r="A14" t="s">
        <v>36</v>
      </c>
      <c r="B14" t="s">
        <v>37</v>
      </c>
      <c r="C14">
        <v>1</v>
      </c>
      <c r="D14">
        <v>90</v>
      </c>
      <c r="E14" s="4" t="s">
        <v>17</v>
      </c>
      <c r="F14" s="5" t="s">
        <v>27</v>
      </c>
      <c r="N14" s="7"/>
      <c r="O14" s="7"/>
    </row>
    <row r="15" spans="1:15">
      <c r="A15" t="s">
        <v>38</v>
      </c>
      <c r="B15" t="s">
        <v>37</v>
      </c>
      <c r="C15">
        <v>1</v>
      </c>
      <c r="D15">
        <v>120</v>
      </c>
      <c r="E15" s="4" t="s">
        <v>17</v>
      </c>
      <c r="F15" s="5" t="s">
        <v>27</v>
      </c>
      <c r="N15" s="7"/>
      <c r="O15" s="7"/>
    </row>
    <row r="16" spans="1:15">
      <c r="A16" s="6" t="s">
        <v>39</v>
      </c>
      <c r="B16" t="s">
        <v>37</v>
      </c>
      <c r="C16">
        <v>1</v>
      </c>
      <c r="D16">
        <v>180</v>
      </c>
      <c r="E16" s="4" t="s">
        <v>17</v>
      </c>
      <c r="F16" s="5" t="s">
        <v>27</v>
      </c>
      <c r="G16" s="7">
        <v>858.910751955514</v>
      </c>
      <c r="H16" s="7">
        <v>-6.5029505466583197</v>
      </c>
      <c r="I16" s="7">
        <v>-11.016483601783399</v>
      </c>
      <c r="J16" s="7">
        <v>-10.8674863774553</v>
      </c>
      <c r="K16" s="7">
        <v>-3.9299234399938598E-5</v>
      </c>
      <c r="L16" s="7">
        <v>-9.9092367420857298E-3</v>
      </c>
      <c r="M16" s="7">
        <v>-5.1574767081776001E-3</v>
      </c>
      <c r="N16" s="7">
        <f>G16+I16*D17/180*PI()/$B$30</f>
        <v>272.31237989186729</v>
      </c>
      <c r="O16" s="7">
        <f>H16+J16*D17/180*PI()/$B$30</f>
        <v>-585.16761777378929</v>
      </c>
    </row>
    <row r="17" spans="1:15" ht="30.75">
      <c r="A17" s="6" t="s">
        <v>40</v>
      </c>
      <c r="B17" t="s">
        <v>41</v>
      </c>
      <c r="C17" t="s">
        <v>42</v>
      </c>
      <c r="D17">
        <v>180</v>
      </c>
      <c r="E17" s="4" t="s">
        <v>17</v>
      </c>
      <c r="F17" s="5" t="s">
        <v>43</v>
      </c>
      <c r="G17" s="7">
        <v>1075.1467673639499</v>
      </c>
      <c r="H17" s="7">
        <v>-47.136938794653297</v>
      </c>
      <c r="I17" s="7">
        <v>-6.6344153536750898</v>
      </c>
      <c r="J17" s="7">
        <v>0.49885296543451801</v>
      </c>
      <c r="K17" s="7">
        <v>-4.40204389092861E-6</v>
      </c>
      <c r="L17" s="7">
        <v>3.1051922308976101E-4</v>
      </c>
      <c r="M17" s="7">
        <v>-1.8314254359657299E-2</v>
      </c>
      <c r="N17" s="7">
        <f>G17+I17*D18/180*PI()/$B$30</f>
        <v>721.88184302549246</v>
      </c>
      <c r="O17" s="7">
        <f>H17+J17*D18/180*PI()/$B$30</f>
        <v>-20.574348770406434</v>
      </c>
    </row>
    <row r="18" spans="1:15">
      <c r="A18" t="s">
        <v>44</v>
      </c>
      <c r="B18" t="s">
        <v>45</v>
      </c>
      <c r="C18" t="s">
        <v>42</v>
      </c>
      <c r="D18">
        <v>180</v>
      </c>
      <c r="E18" s="4" t="s">
        <v>17</v>
      </c>
      <c r="F18" s="5" t="s">
        <v>27</v>
      </c>
      <c r="N18" s="7"/>
      <c r="O18" s="7"/>
    </row>
    <row r="19" spans="1:15">
      <c r="A19" s="6" t="s">
        <v>46</v>
      </c>
      <c r="B19" t="s">
        <v>47</v>
      </c>
      <c r="C19" t="s">
        <v>42</v>
      </c>
      <c r="D19">
        <v>180</v>
      </c>
      <c r="E19" s="4" t="s">
        <v>17</v>
      </c>
      <c r="F19" s="5" t="s">
        <v>27</v>
      </c>
      <c r="G19" s="7">
        <v>584.05129285814701</v>
      </c>
      <c r="H19" s="7">
        <v>-239.99433647066601</v>
      </c>
      <c r="I19" s="7">
        <v>-1.62319029105229</v>
      </c>
      <c r="J19" s="7">
        <v>4.5546080470665302</v>
      </c>
      <c r="K19" s="7">
        <v>-4.0625603645460301E-6</v>
      </c>
      <c r="L19" s="7">
        <v>2.8420090185421799E-3</v>
      </c>
      <c r="M19" s="7">
        <v>-4.1766380396865699E-3</v>
      </c>
      <c r="N19" s="7">
        <f>G19+I19*D20/180*PI()/$B$30</f>
        <v>483.21564637160162</v>
      </c>
      <c r="O19" s="7">
        <f>H19+J19*D20/180*PI()/$B$30</f>
        <v>42.946517383899476</v>
      </c>
    </row>
    <row r="20" spans="1:15" ht="30.75">
      <c r="A20" t="s">
        <v>48</v>
      </c>
      <c r="B20" t="s">
        <v>41</v>
      </c>
      <c r="C20" t="s">
        <v>49</v>
      </c>
      <c r="D20">
        <v>210</v>
      </c>
      <c r="E20" s="4" t="s">
        <v>17</v>
      </c>
      <c r="F20" s="5" t="s">
        <v>50</v>
      </c>
    </row>
    <row r="21" spans="1:15" ht="30.75">
      <c r="A21" t="s">
        <v>51</v>
      </c>
      <c r="B21" t="s">
        <v>52</v>
      </c>
      <c r="C21" t="s">
        <v>49</v>
      </c>
      <c r="D21">
        <v>180</v>
      </c>
      <c r="E21" s="4" t="s">
        <v>17</v>
      </c>
      <c r="F21" s="5" t="s">
        <v>53</v>
      </c>
    </row>
    <row r="23" spans="1:15">
      <c r="A23" t="s">
        <v>54</v>
      </c>
      <c r="G23" s="7">
        <f>AVERAGE(G2:G21)</f>
        <v>1228.5616950832336</v>
      </c>
      <c r="H23" s="7">
        <f t="shared" ref="H23:M23" si="0">AVERAGE(H2:H21)</f>
        <v>-89.079199163213843</v>
      </c>
      <c r="I23" s="7">
        <f t="shared" si="0"/>
        <v>-15.904645581833512</v>
      </c>
      <c r="J23" s="7">
        <f t="shared" si="0"/>
        <v>-1.2007312840290629</v>
      </c>
      <c r="K23" s="7">
        <f t="shared" si="0"/>
        <v>-1.1255520718922931E-5</v>
      </c>
      <c r="L23" s="7">
        <f t="shared" si="0"/>
        <v>-1.1565665056794657E-3</v>
      </c>
      <c r="M23" s="7">
        <f t="shared" si="0"/>
        <v>-1.1511516516212086E-2</v>
      </c>
      <c r="N23" s="7">
        <f t="shared" ref="N23:O23" si="1">AVERAGE(N2:N21)</f>
        <v>398.70038045500672</v>
      </c>
      <c r="O23" s="7">
        <f t="shared" si="1"/>
        <v>-149.73001011583841</v>
      </c>
    </row>
    <row r="24" spans="1:15">
      <c r="A24" t="s">
        <v>55</v>
      </c>
      <c r="G24" s="7">
        <f>STDEV(G2:G21)</f>
        <v>626.79226672631512</v>
      </c>
      <c r="H24" s="7">
        <f t="shared" ref="H24:M24" si="2">STDEV(H2:H21)</f>
        <v>85.283097545967834</v>
      </c>
      <c r="I24" s="7">
        <f t="shared" si="2"/>
        <v>19.860410833987469</v>
      </c>
      <c r="J24" s="7">
        <f t="shared" si="2"/>
        <v>5.2634532475896902</v>
      </c>
      <c r="K24" s="7">
        <f t="shared" si="2"/>
        <v>1.639422978203588E-5</v>
      </c>
      <c r="L24" s="7">
        <f t="shared" si="2"/>
        <v>4.4539046660763311E-3</v>
      </c>
      <c r="M24" s="7">
        <f t="shared" si="2"/>
        <v>6.1651436181900891E-3</v>
      </c>
      <c r="N24" s="7">
        <f t="shared" ref="N24:O24" si="3">STDEV(N2:N21)</f>
        <v>600.69648422740624</v>
      </c>
      <c r="O24" s="7">
        <f t="shared" si="3"/>
        <v>240.82117354799038</v>
      </c>
    </row>
    <row r="30" spans="1:15">
      <c r="A30" t="s">
        <v>56</v>
      </c>
      <c r="B30">
        <v>5.8999999999999997E-2</v>
      </c>
    </row>
    <row r="31" spans="1:15">
      <c r="A31" t="s">
        <v>57</v>
      </c>
    </row>
    <row r="32" spans="1:15">
      <c r="A32" t="s">
        <v>20</v>
      </c>
    </row>
    <row r="33" spans="1:1">
      <c r="A3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A26-4629-4056-9C55-4C266899875C}">
  <dimension ref="A1:G7"/>
  <sheetViews>
    <sheetView workbookViewId="0">
      <selection activeCell="B2" sqref="B2:F2"/>
    </sheetView>
  </sheetViews>
  <sheetFormatPr defaultRowHeight="15"/>
  <cols>
    <col min="1" max="1" width="27.140625" customWidth="1"/>
    <col min="2" max="2" width="41.5703125" customWidth="1"/>
    <col min="3" max="3" width="34.5703125" customWidth="1"/>
    <col min="4" max="4" width="31.5703125" customWidth="1"/>
    <col min="5" max="5" width="30.140625" customWidth="1"/>
    <col min="6" max="6" width="44.5703125" style="5" customWidth="1"/>
    <col min="7" max="7" width="38.140625" style="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8" t="s">
        <v>59</v>
      </c>
      <c r="G1" s="3" t="s">
        <v>5</v>
      </c>
    </row>
    <row r="2" spans="1:7">
      <c r="A2" t="s">
        <v>60</v>
      </c>
      <c r="B2" t="s">
        <v>61</v>
      </c>
      <c r="C2">
        <v>5</v>
      </c>
      <c r="D2">
        <v>210</v>
      </c>
      <c r="E2" t="s">
        <v>17</v>
      </c>
      <c r="F2" s="5" t="s">
        <v>62</v>
      </c>
    </row>
    <row r="3" spans="1:7" ht="30.75">
      <c r="A3" t="s">
        <v>63</v>
      </c>
      <c r="B3" t="s">
        <v>61</v>
      </c>
      <c r="C3">
        <v>5</v>
      </c>
      <c r="D3">
        <v>210</v>
      </c>
      <c r="E3" t="s">
        <v>17</v>
      </c>
      <c r="F3" s="5" t="s">
        <v>64</v>
      </c>
    </row>
    <row r="4" spans="1:7" ht="66.75" customHeight="1">
      <c r="A4" t="s">
        <v>65</v>
      </c>
      <c r="B4" t="s">
        <v>66</v>
      </c>
      <c r="C4">
        <v>5</v>
      </c>
      <c r="D4">
        <v>180</v>
      </c>
      <c r="E4" t="s">
        <v>17</v>
      </c>
      <c r="F4" s="5" t="s">
        <v>67</v>
      </c>
      <c r="G4" s="5" t="s">
        <v>68</v>
      </c>
    </row>
    <row r="5" spans="1:7">
      <c r="A5" t="s">
        <v>69</v>
      </c>
      <c r="B5" t="s">
        <v>70</v>
      </c>
      <c r="C5">
        <v>5</v>
      </c>
      <c r="D5">
        <v>180</v>
      </c>
      <c r="E5" t="s">
        <v>17</v>
      </c>
      <c r="F5" s="5" t="s">
        <v>71</v>
      </c>
    </row>
    <row r="6" spans="1:7">
      <c r="A6" t="s">
        <v>72</v>
      </c>
      <c r="B6" t="s">
        <v>66</v>
      </c>
      <c r="C6">
        <v>5</v>
      </c>
      <c r="D6">
        <v>180</v>
      </c>
      <c r="E6" t="s">
        <v>17</v>
      </c>
      <c r="F6" s="5" t="s">
        <v>71</v>
      </c>
      <c r="G6" s="5" t="s">
        <v>73</v>
      </c>
    </row>
    <row r="7" spans="1:7">
      <c r="A7" t="s">
        <v>74</v>
      </c>
      <c r="B7" t="s">
        <v>66</v>
      </c>
      <c r="C7">
        <v>5</v>
      </c>
      <c r="D7">
        <v>180</v>
      </c>
      <c r="E7" t="s">
        <v>17</v>
      </c>
      <c r="F7" s="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071A-EC15-489B-ABCB-AD9DEA8D2096}">
  <dimension ref="A1:G18"/>
  <sheetViews>
    <sheetView tabSelected="1" topLeftCell="E1" workbookViewId="0">
      <selection activeCell="G18" sqref="G18"/>
    </sheetView>
  </sheetViews>
  <sheetFormatPr defaultRowHeight="15"/>
  <cols>
    <col min="1" max="1" width="27.140625" customWidth="1"/>
    <col min="2" max="2" width="41.5703125" customWidth="1"/>
    <col min="3" max="3" width="34.5703125" customWidth="1"/>
    <col min="4" max="4" width="31.5703125" customWidth="1"/>
    <col min="5" max="5" width="30.140625" customWidth="1"/>
    <col min="6" max="6" width="44.5703125" style="5" customWidth="1"/>
    <col min="7" max="7" width="38.140625" style="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8" t="s">
        <v>59</v>
      </c>
      <c r="G1" s="3" t="s">
        <v>5</v>
      </c>
    </row>
    <row r="2" spans="1:7">
      <c r="A2" t="s">
        <v>75</v>
      </c>
      <c r="B2" t="s">
        <v>76</v>
      </c>
      <c r="C2">
        <v>5</v>
      </c>
      <c r="D2">
        <v>210</v>
      </c>
      <c r="E2" t="s">
        <v>77</v>
      </c>
      <c r="F2" s="5" t="s">
        <v>78</v>
      </c>
    </row>
    <row r="3" spans="1:7">
      <c r="A3" t="s">
        <v>79</v>
      </c>
      <c r="B3" t="s">
        <v>76</v>
      </c>
      <c r="C3">
        <v>5</v>
      </c>
      <c r="D3">
        <v>270</v>
      </c>
      <c r="E3" t="s">
        <v>77</v>
      </c>
      <c r="F3" s="5" t="s">
        <v>78</v>
      </c>
      <c r="G3" s="5" t="s">
        <v>80</v>
      </c>
    </row>
    <row r="4" spans="1:7" ht="18" customHeight="1">
      <c r="A4" t="s">
        <v>81</v>
      </c>
      <c r="B4" t="s">
        <v>76</v>
      </c>
      <c r="C4">
        <v>5</v>
      </c>
      <c r="D4">
        <v>270</v>
      </c>
      <c r="E4" t="s">
        <v>77</v>
      </c>
      <c r="F4" s="5" t="s">
        <v>78</v>
      </c>
    </row>
    <row r="5" spans="1:7">
      <c r="A5" t="s">
        <v>82</v>
      </c>
      <c r="B5" t="s">
        <v>83</v>
      </c>
      <c r="C5">
        <v>5</v>
      </c>
      <c r="D5">
        <v>210</v>
      </c>
      <c r="E5" t="s">
        <v>77</v>
      </c>
      <c r="F5" s="5" t="s">
        <v>78</v>
      </c>
    </row>
    <row r="6" spans="1:7">
      <c r="A6" t="s">
        <v>84</v>
      </c>
      <c r="B6" t="s">
        <v>83</v>
      </c>
      <c r="C6">
        <v>5</v>
      </c>
      <c r="D6">
        <v>270</v>
      </c>
      <c r="E6" t="s">
        <v>77</v>
      </c>
      <c r="F6" s="5" t="s">
        <v>78</v>
      </c>
    </row>
    <row r="7" spans="1:7">
      <c r="A7" t="s">
        <v>85</v>
      </c>
      <c r="B7" t="s">
        <v>86</v>
      </c>
      <c r="C7">
        <v>5</v>
      </c>
      <c r="D7">
        <v>210</v>
      </c>
      <c r="E7" t="s">
        <v>77</v>
      </c>
      <c r="F7" s="5" t="s">
        <v>78</v>
      </c>
    </row>
    <row r="8" spans="1:7">
      <c r="A8" t="s">
        <v>87</v>
      </c>
      <c r="B8" t="s">
        <v>86</v>
      </c>
      <c r="C8">
        <v>5</v>
      </c>
      <c r="D8">
        <v>270</v>
      </c>
      <c r="E8" t="s">
        <v>77</v>
      </c>
      <c r="F8" s="5" t="s">
        <v>78</v>
      </c>
    </row>
    <row r="9" spans="1:7">
      <c r="A9" t="s">
        <v>88</v>
      </c>
      <c r="B9" t="s">
        <v>41</v>
      </c>
      <c r="C9" t="s">
        <v>42</v>
      </c>
      <c r="D9">
        <v>210</v>
      </c>
      <c r="E9" s="4" t="s">
        <v>17</v>
      </c>
      <c r="F9" s="5" t="s">
        <v>78</v>
      </c>
    </row>
    <row r="10" spans="1:7">
      <c r="A10" t="s">
        <v>89</v>
      </c>
      <c r="B10" t="s">
        <v>41</v>
      </c>
      <c r="C10" t="s">
        <v>42</v>
      </c>
      <c r="D10">
        <v>270</v>
      </c>
      <c r="E10" s="4" t="s">
        <v>17</v>
      </c>
      <c r="F10" s="5" t="s">
        <v>78</v>
      </c>
    </row>
    <row r="11" spans="1:7">
      <c r="A11" s="9" t="s">
        <v>90</v>
      </c>
      <c r="B11" s="9" t="s">
        <v>47</v>
      </c>
      <c r="C11" s="9" t="s">
        <v>42</v>
      </c>
      <c r="D11" s="9">
        <v>210</v>
      </c>
      <c r="E11" s="10" t="s">
        <v>17</v>
      </c>
      <c r="F11" s="11" t="s">
        <v>78</v>
      </c>
      <c r="G11" s="11" t="s">
        <v>91</v>
      </c>
    </row>
    <row r="12" spans="1:7">
      <c r="A12" s="9" t="s">
        <v>92</v>
      </c>
      <c r="B12" s="9" t="s">
        <v>47</v>
      </c>
      <c r="C12" s="9" t="s">
        <v>42</v>
      </c>
      <c r="D12" s="9">
        <v>210</v>
      </c>
      <c r="E12" s="10" t="s">
        <v>17</v>
      </c>
      <c r="F12" s="11" t="s">
        <v>78</v>
      </c>
      <c r="G12" s="11" t="s">
        <v>93</v>
      </c>
    </row>
    <row r="13" spans="1:7">
      <c r="A13" t="s">
        <v>94</v>
      </c>
      <c r="B13" t="s">
        <v>47</v>
      </c>
      <c r="C13" t="s">
        <v>42</v>
      </c>
      <c r="D13">
        <v>210</v>
      </c>
      <c r="E13" s="4" t="s">
        <v>17</v>
      </c>
      <c r="F13" s="5" t="s">
        <v>78</v>
      </c>
    </row>
    <row r="14" spans="1:7">
      <c r="A14" t="s">
        <v>95</v>
      </c>
      <c r="B14" t="s">
        <v>47</v>
      </c>
      <c r="C14" t="s">
        <v>42</v>
      </c>
      <c r="D14">
        <v>270</v>
      </c>
      <c r="E14" s="4" t="s">
        <v>17</v>
      </c>
      <c r="F14" s="5" t="s">
        <v>78</v>
      </c>
    </row>
    <row r="15" spans="1:7" ht="30.75">
      <c r="A15" t="s">
        <v>96</v>
      </c>
      <c r="B15" t="s">
        <v>61</v>
      </c>
      <c r="C15">
        <v>5</v>
      </c>
      <c r="D15">
        <v>210</v>
      </c>
      <c r="E15" t="s">
        <v>17</v>
      </c>
      <c r="F15" s="5" t="s">
        <v>97</v>
      </c>
    </row>
    <row r="16" spans="1:7" ht="30.75">
      <c r="A16" s="9" t="s">
        <v>98</v>
      </c>
      <c r="B16" s="9" t="s">
        <v>61</v>
      </c>
      <c r="C16" s="9">
        <v>5</v>
      </c>
      <c r="D16" s="9">
        <v>270</v>
      </c>
      <c r="E16" s="9" t="s">
        <v>17</v>
      </c>
      <c r="F16" s="11" t="s">
        <v>97</v>
      </c>
      <c r="G16" s="11" t="s">
        <v>99</v>
      </c>
    </row>
    <row r="17" spans="1:7" ht="30.75">
      <c r="A17" t="s">
        <v>100</v>
      </c>
      <c r="B17" t="s">
        <v>66</v>
      </c>
      <c r="C17">
        <v>5</v>
      </c>
      <c r="D17">
        <v>210</v>
      </c>
      <c r="E17" t="s">
        <v>77</v>
      </c>
      <c r="F17" s="5" t="s">
        <v>97</v>
      </c>
      <c r="G17" s="5" t="s">
        <v>101</v>
      </c>
    </row>
    <row r="18" spans="1:7" ht="30.75">
      <c r="A18" t="s">
        <v>102</v>
      </c>
      <c r="B18" t="s">
        <v>66</v>
      </c>
      <c r="C18">
        <v>5</v>
      </c>
      <c r="D18">
        <v>270</v>
      </c>
      <c r="E18" t="s">
        <v>77</v>
      </c>
      <c r="F18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Maximilian Stölzle</cp:lastModifiedBy>
  <cp:revision/>
  <dcterms:created xsi:type="dcterms:W3CDTF">2023-06-21T13:27:12Z</dcterms:created>
  <dcterms:modified xsi:type="dcterms:W3CDTF">2023-09-29T15:55:02Z</dcterms:modified>
  <cp:category/>
  <cp:contentStatus/>
</cp:coreProperties>
</file>