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xed\Documents\Visual Studio 2017\Projects\extrap-annealing\material-reproducibility\"/>
    </mc:Choice>
  </mc:AlternateContent>
  <bookViews>
    <workbookView xWindow="0" yWindow="0" windowWidth="25125" windowHeight="11835"/>
  </bookViews>
  <sheets>
    <sheet name="SubSieve" sheetId="5" r:id="rId1"/>
    <sheet name="Tabelle3" sheetId="7" r:id="rId2"/>
    <sheet name="SubSieve91-100" sheetId="9" r:id="rId3"/>
    <sheet name="pEnum90Detail" sheetId="3" r:id="rId4"/>
    <sheet name="Different Sorts" sheetId="8" r:id="rId5"/>
    <sheet name="Tabelle1" sheetId="1" r:id="rId6"/>
    <sheet name="Tabelle2" sheetId="10" r:id="rId7"/>
    <sheet name="pEnum" sheetId="2" r:id="rId8"/>
    <sheet name="NodesPerSec" sheetId="1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7" l="1"/>
  <c r="K9" i="7"/>
  <c r="L9" i="7"/>
  <c r="M9" i="7"/>
  <c r="N9" i="7"/>
  <c r="O9" i="7"/>
  <c r="P9" i="7"/>
  <c r="Q9" i="7"/>
  <c r="R9" i="7"/>
  <c r="S9" i="7"/>
  <c r="T9" i="7"/>
  <c r="U9" i="7"/>
  <c r="I9" i="7"/>
  <c r="J8" i="7"/>
  <c r="K8" i="7"/>
  <c r="L8" i="7"/>
  <c r="M8" i="7"/>
  <c r="N8" i="7"/>
  <c r="O8" i="7"/>
  <c r="P8" i="7"/>
  <c r="Q8" i="7"/>
  <c r="R8" i="7"/>
  <c r="S8" i="7"/>
  <c r="T8" i="7"/>
  <c r="U8" i="7"/>
  <c r="I8" i="7"/>
  <c r="P58" i="3" l="1"/>
  <c r="Q58" i="3"/>
  <c r="P59" i="3"/>
  <c r="Q59" i="3"/>
  <c r="P60" i="3"/>
  <c r="Q60" i="3"/>
  <c r="O60" i="3"/>
  <c r="O59" i="3"/>
  <c r="O58" i="3"/>
  <c r="Q31" i="3"/>
  <c r="Q32" i="3"/>
  <c r="Q33" i="3"/>
  <c r="P31" i="3"/>
  <c r="P32" i="3"/>
  <c r="P33" i="3"/>
  <c r="O33" i="3"/>
  <c r="O32" i="3"/>
  <c r="O31" i="3"/>
  <c r="B104" i="5" l="1"/>
  <c r="B105" i="5"/>
  <c r="B106" i="5"/>
  <c r="B107" i="5"/>
  <c r="B108" i="5"/>
  <c r="B111" i="5"/>
  <c r="B112" i="5"/>
  <c r="B114" i="5"/>
  <c r="B109" i="5" s="1"/>
  <c r="B115" i="5"/>
  <c r="B110" i="5" s="1"/>
  <c r="B117" i="5"/>
  <c r="B118" i="5"/>
  <c r="N5" i="10" l="1"/>
  <c r="M5" i="10"/>
  <c r="N4" i="10"/>
  <c r="M4" i="10"/>
  <c r="N3" i="10"/>
  <c r="M3" i="10"/>
  <c r="N2" i="10"/>
  <c r="M2" i="10"/>
  <c r="G2" i="10"/>
  <c r="G3" i="10"/>
  <c r="G4" i="10"/>
  <c r="G5" i="10"/>
  <c r="F5" i="10"/>
  <c r="F4" i="10"/>
  <c r="F3" i="10"/>
  <c r="F2" i="10"/>
  <c r="C8" i="9" l="1"/>
  <c r="D8" i="9"/>
  <c r="E8" i="9"/>
  <c r="F8" i="9"/>
  <c r="G8" i="9"/>
  <c r="H8" i="9"/>
  <c r="I8" i="9"/>
  <c r="J8" i="9"/>
  <c r="K8" i="9"/>
  <c r="C9" i="9"/>
  <c r="D9" i="9"/>
  <c r="E9" i="9"/>
  <c r="F9" i="9"/>
  <c r="G9" i="9"/>
  <c r="H9" i="9"/>
  <c r="I9" i="9"/>
  <c r="J9" i="9"/>
  <c r="K9" i="9"/>
  <c r="B9" i="9"/>
  <c r="B8" i="9" l="1"/>
  <c r="R83" i="5"/>
  <c r="Q83" i="5"/>
  <c r="R63" i="5"/>
  <c r="Q63" i="5"/>
  <c r="R43" i="5"/>
  <c r="Q43" i="5"/>
  <c r="R23" i="5"/>
  <c r="Q23" i="5"/>
  <c r="R3" i="5"/>
  <c r="Q3" i="5"/>
  <c r="C117" i="5" l="1"/>
  <c r="C118" i="5"/>
  <c r="C104" i="5"/>
  <c r="C105" i="5"/>
  <c r="C106" i="5"/>
  <c r="C107" i="5"/>
  <c r="C108" i="5"/>
  <c r="C111" i="5" l="1"/>
  <c r="C112" i="5" s="1"/>
  <c r="C115" i="5" s="1"/>
  <c r="C110" i="5" s="1"/>
  <c r="J79" i="8"/>
  <c r="K79" i="8"/>
  <c r="J80" i="8"/>
  <c r="K80" i="8"/>
  <c r="J83" i="8"/>
  <c r="K83" i="8"/>
  <c r="G83" i="8"/>
  <c r="B83" i="8"/>
  <c r="C83" i="8"/>
  <c r="F83" i="8"/>
  <c r="D80" i="8"/>
  <c r="F80" i="8"/>
  <c r="G80" i="8"/>
  <c r="G79" i="8"/>
  <c r="F79" i="8"/>
  <c r="C80" i="8"/>
  <c r="B80" i="8"/>
  <c r="C79" i="8"/>
  <c r="B79" i="8"/>
  <c r="C114" i="5" l="1"/>
  <c r="C109" i="5" s="1"/>
  <c r="C82" i="7"/>
  <c r="D82" i="7"/>
  <c r="B82" i="7"/>
  <c r="D79" i="7" l="1"/>
  <c r="D80" i="7"/>
  <c r="D81" i="7"/>
  <c r="C79" i="7"/>
  <c r="C80" i="7"/>
  <c r="C81" i="7"/>
  <c r="B81" i="7"/>
  <c r="B80" i="7"/>
  <c r="B79" i="7"/>
  <c r="D105" i="5" l="1"/>
  <c r="E118" i="5" l="1"/>
  <c r="F118" i="5"/>
  <c r="G118" i="5"/>
  <c r="H118" i="5"/>
  <c r="I118" i="5"/>
  <c r="J118" i="5"/>
  <c r="K118" i="5"/>
  <c r="L118" i="5"/>
  <c r="M118" i="5"/>
  <c r="N118" i="5"/>
  <c r="O118" i="5"/>
  <c r="D118" i="5"/>
  <c r="O104" i="5"/>
  <c r="O105" i="5"/>
  <c r="O106" i="5"/>
  <c r="O107" i="5"/>
  <c r="O108" i="5"/>
  <c r="O117" i="5"/>
  <c r="N104" i="5"/>
  <c r="N105" i="5"/>
  <c r="N106" i="5"/>
  <c r="N107" i="5"/>
  <c r="N108" i="5"/>
  <c r="N117" i="5"/>
  <c r="M104" i="5"/>
  <c r="M105" i="5"/>
  <c r="M106" i="5"/>
  <c r="M107" i="5"/>
  <c r="M108" i="5"/>
  <c r="M117" i="5"/>
  <c r="O111" i="5" l="1"/>
  <c r="O112" i="5" s="1"/>
  <c r="M111" i="5"/>
  <c r="M112" i="5" s="1"/>
  <c r="O115" i="5"/>
  <c r="O110" i="5" s="1"/>
  <c r="O114" i="5"/>
  <c r="O109" i="5" s="1"/>
  <c r="N111" i="5"/>
  <c r="N112" i="5" s="1"/>
  <c r="N114" i="5" s="1"/>
  <c r="N109" i="5" s="1"/>
  <c r="M115" i="5"/>
  <c r="M110" i="5" s="1"/>
  <c r="M114" i="5"/>
  <c r="M109" i="5" s="1"/>
  <c r="L104" i="5"/>
  <c r="L105" i="5"/>
  <c r="L106" i="5"/>
  <c r="L107" i="5"/>
  <c r="L108" i="5"/>
  <c r="L117" i="5"/>
  <c r="I104" i="5"/>
  <c r="J104" i="5"/>
  <c r="K104" i="5"/>
  <c r="I105" i="5"/>
  <c r="J105" i="5"/>
  <c r="K105" i="5"/>
  <c r="I106" i="5"/>
  <c r="J106" i="5"/>
  <c r="K106" i="5"/>
  <c r="I107" i="5"/>
  <c r="J107" i="5"/>
  <c r="K107" i="5"/>
  <c r="I108" i="5"/>
  <c r="J108" i="5"/>
  <c r="K108" i="5"/>
  <c r="I117" i="5"/>
  <c r="J117" i="5"/>
  <c r="K117" i="5"/>
  <c r="E117" i="5"/>
  <c r="F117" i="5"/>
  <c r="G117" i="5"/>
  <c r="H117" i="5"/>
  <c r="D117" i="5"/>
  <c r="G104" i="5"/>
  <c r="H104" i="5"/>
  <c r="G105" i="5"/>
  <c r="H105" i="5"/>
  <c r="G106" i="5"/>
  <c r="H106" i="5"/>
  <c r="G107" i="5"/>
  <c r="H107" i="5"/>
  <c r="G108" i="5"/>
  <c r="H108" i="5"/>
  <c r="F105" i="5"/>
  <c r="F106" i="5"/>
  <c r="F107" i="5"/>
  <c r="F108" i="5"/>
  <c r="F104" i="5"/>
  <c r="E108" i="5"/>
  <c r="E107" i="5"/>
  <c r="E106" i="5"/>
  <c r="E105" i="5"/>
  <c r="E104" i="5"/>
  <c r="D106" i="5"/>
  <c r="D107" i="5"/>
  <c r="D108" i="5"/>
  <c r="D104" i="5"/>
  <c r="N115" i="5" l="1"/>
  <c r="N110" i="5" s="1"/>
  <c r="K111" i="5"/>
  <c r="K112" i="5" s="1"/>
  <c r="K114" i="5" s="1"/>
  <c r="K109" i="5" s="1"/>
  <c r="F111" i="5"/>
  <c r="F112" i="5" s="1"/>
  <c r="F115" i="5" s="1"/>
  <c r="F110" i="5" s="1"/>
  <c r="L111" i="5"/>
  <c r="L112" i="5" s="1"/>
  <c r="L115" i="5" s="1"/>
  <c r="L110" i="5" s="1"/>
  <c r="G111" i="5"/>
  <c r="G112" i="5" s="1"/>
  <c r="G115" i="5" s="1"/>
  <c r="G110" i="5" s="1"/>
  <c r="E111" i="5"/>
  <c r="E112" i="5" s="1"/>
  <c r="E115" i="5" s="1"/>
  <c r="E110" i="5" s="1"/>
  <c r="D111" i="5"/>
  <c r="D112" i="5" s="1"/>
  <c r="D114" i="5" s="1"/>
  <c r="D109" i="5" s="1"/>
  <c r="H111" i="5"/>
  <c r="H112" i="5" s="1"/>
  <c r="H115" i="5" s="1"/>
  <c r="H110" i="5" s="1"/>
  <c r="J111" i="5"/>
  <c r="J112" i="5" s="1"/>
  <c r="J114" i="5" s="1"/>
  <c r="J109" i="5" s="1"/>
  <c r="I111" i="5"/>
  <c r="I112" i="5" s="1"/>
  <c r="I115" i="5" s="1"/>
  <c r="I110" i="5" s="1"/>
  <c r="F114" i="5"/>
  <c r="F109" i="5" s="1"/>
  <c r="G114" i="5" l="1"/>
  <c r="G109" i="5" s="1"/>
  <c r="K115" i="5"/>
  <c r="K110" i="5" s="1"/>
  <c r="H114" i="5"/>
  <c r="H109" i="5" s="1"/>
  <c r="L114" i="5"/>
  <c r="L109" i="5" s="1"/>
  <c r="E114" i="5"/>
  <c r="E109" i="5" s="1"/>
  <c r="D115" i="5"/>
  <c r="D110" i="5" s="1"/>
  <c r="J115" i="5"/>
  <c r="J110" i="5" s="1"/>
  <c r="I114" i="5"/>
  <c r="I109" i="5" s="1"/>
  <c r="J11" i="3" l="1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10" i="3"/>
  <c r="H7" i="3"/>
  <c r="I7" i="3"/>
  <c r="C7" i="3"/>
  <c r="B7" i="3"/>
  <c r="D34" i="3"/>
  <c r="D33" i="3"/>
  <c r="D32" i="3"/>
  <c r="D31" i="3"/>
  <c r="D30" i="3"/>
  <c r="E7" i="3"/>
  <c r="F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D22" i="3"/>
  <c r="D23" i="3"/>
  <c r="D24" i="3"/>
  <c r="D25" i="3"/>
  <c r="D26" i="3"/>
  <c r="D27" i="3"/>
  <c r="D28" i="3"/>
  <c r="D29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10" i="3"/>
  <c r="D21" i="3"/>
  <c r="D11" i="3"/>
  <c r="D12" i="3"/>
  <c r="D13" i="3"/>
  <c r="D14" i="3"/>
  <c r="D15" i="3"/>
  <c r="D16" i="3"/>
  <c r="D17" i="3"/>
  <c r="D18" i="3"/>
  <c r="D19" i="3"/>
  <c r="D20" i="3"/>
  <c r="D10" i="3"/>
  <c r="D7" i="3" l="1"/>
  <c r="G7" i="3"/>
  <c r="J7" i="3"/>
  <c r="D246" i="2" l="1"/>
  <c r="E246" i="2"/>
  <c r="F246" i="2"/>
  <c r="G246" i="2"/>
  <c r="H246" i="2"/>
  <c r="I246" i="2"/>
  <c r="J246" i="2"/>
  <c r="K246" i="2"/>
  <c r="L246" i="2"/>
  <c r="C246" i="2"/>
</calcChain>
</file>

<file path=xl/sharedStrings.xml><?xml version="1.0" encoding="utf-8"?>
<sst xmlns="http://schemas.openxmlformats.org/spreadsheetml/2006/main" count="99" uniqueCount="57">
  <si>
    <t>G6K</t>
  </si>
  <si>
    <t>fplll</t>
  </si>
  <si>
    <t>We</t>
  </si>
  <si>
    <t>GPUEnum</t>
  </si>
  <si>
    <t>Mariano</t>
  </si>
  <si>
    <t>v2</t>
  </si>
  <si>
    <t>no</t>
  </si>
  <si>
    <t>sort</t>
  </si>
  <si>
    <t>sortskip</t>
  </si>
  <si>
    <t>Relative Base</t>
  </si>
  <si>
    <t>Seed0</t>
  </si>
  <si>
    <t>Seed237</t>
  </si>
  <si>
    <t>Seed6880</t>
  </si>
  <si>
    <t>Seed97575</t>
  </si>
  <si>
    <t>Seed98937</t>
  </si>
  <si>
    <t>Average</t>
  </si>
  <si>
    <t>Median</t>
  </si>
  <si>
    <t>25-Percentile</t>
  </si>
  <si>
    <t>50-Percentile</t>
  </si>
  <si>
    <t>75-Percentile</t>
  </si>
  <si>
    <t>1,5 x ICR</t>
  </si>
  <si>
    <t>IQR</t>
  </si>
  <si>
    <t>Whisker Up</t>
  </si>
  <si>
    <t>Whisker Low</t>
  </si>
  <si>
    <t>Max</t>
  </si>
  <si>
    <t>Upper limit</t>
  </si>
  <si>
    <t>Lower limit</t>
  </si>
  <si>
    <t>Min</t>
  </si>
  <si>
    <t>90 / 38 / 54</t>
  </si>
  <si>
    <t>90 / 37 / 52</t>
  </si>
  <si>
    <t>90 / 38k / 48</t>
  </si>
  <si>
    <t>Dim 80</t>
  </si>
  <si>
    <t>Seed 0</t>
  </si>
  <si>
    <t>Slope-Sort</t>
  </si>
  <si>
    <t>Klasse</t>
  </si>
  <si>
    <t>und größer</t>
  </si>
  <si>
    <t>Häufigkeit</t>
  </si>
  <si>
    <t>No Sort</t>
  </si>
  <si>
    <t>Medien</t>
  </si>
  <si>
    <t>Mittelwert</t>
  </si>
  <si>
    <t>Dim 82</t>
  </si>
  <si>
    <t>Seed 98937</t>
  </si>
  <si>
    <t>Costs</t>
  </si>
  <si>
    <t>Dim 86</t>
  </si>
  <si>
    <t>Correia</t>
  </si>
  <si>
    <t>AV</t>
  </si>
  <si>
    <t>Ohne Half</t>
  </si>
  <si>
    <t>Mit Half</t>
  </si>
  <si>
    <t>Prune 0.09</t>
  </si>
  <si>
    <t>Prune 0.08</t>
  </si>
  <si>
    <t>#Threads</t>
  </si>
  <si>
    <t>Haswell</t>
  </si>
  <si>
    <t>Old</t>
  </si>
  <si>
    <t>New</t>
  </si>
  <si>
    <t>Sub</t>
  </si>
  <si>
    <t>p3enum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</si>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</sst>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  <xf numFmtId="1" fontId="0" fillId="0" borderId="0" xfId="0" applyNumberFormat="1"/>
    <xf numFmtId="0" fontId="5" fillId="0" borderId="0" xfId="0" applyFon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pEnum90Detail!$P$9</c:f>
              <c:strCache>
                <c:ptCount val="1"/>
                <c:pt idx="0">
                  <c:v>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pEnum90Detail!$R$10:$R$23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xVal>
          <c:yVal>
            <c:numRef>
              <c:f>pEnum90Detail!$P$10:$P$23</c:f>
              <c:numCache>
                <c:formatCode>General</c:formatCode>
                <c:ptCount val="14"/>
                <c:pt idx="0">
                  <c:v>684.32</c:v>
                </c:pt>
                <c:pt idx="1">
                  <c:v>96.784000000000006</c:v>
                </c:pt>
                <c:pt idx="2">
                  <c:v>501.21</c:v>
                </c:pt>
                <c:pt idx="3">
                  <c:v>397.94</c:v>
                </c:pt>
                <c:pt idx="4">
                  <c:v>140.68</c:v>
                </c:pt>
                <c:pt idx="5">
                  <c:v>720.83</c:v>
                </c:pt>
                <c:pt idx="6">
                  <c:v>347.65</c:v>
                </c:pt>
                <c:pt idx="7">
                  <c:v>361.14</c:v>
                </c:pt>
                <c:pt idx="8">
                  <c:v>258.13</c:v>
                </c:pt>
                <c:pt idx="9">
                  <c:v>172.16</c:v>
                </c:pt>
                <c:pt idx="10">
                  <c:v>14.943</c:v>
                </c:pt>
                <c:pt idx="11">
                  <c:v>652.65</c:v>
                </c:pt>
                <c:pt idx="12">
                  <c:v>617.58000000000004</c:v>
                </c:pt>
                <c:pt idx="13">
                  <c:v>152.27000000000001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pEnum90Detail!$Q$9</c:f>
              <c:strCache>
                <c:ptCount val="1"/>
                <c:pt idx="0">
                  <c:v>New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pEnum90Detail!$S$10:$S$23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xVal>
          <c:yVal>
            <c:numRef>
              <c:f>pEnum90Detail!$Q$10:$Q$23</c:f>
              <c:numCache>
                <c:formatCode>General</c:formatCode>
                <c:ptCount val="14"/>
                <c:pt idx="0">
                  <c:v>907.25</c:v>
                </c:pt>
                <c:pt idx="1">
                  <c:v>2416.3000000000002</c:v>
                </c:pt>
                <c:pt idx="2">
                  <c:v>701.5</c:v>
                </c:pt>
                <c:pt idx="3">
                  <c:v>819.59</c:v>
                </c:pt>
                <c:pt idx="4">
                  <c:v>1181.8</c:v>
                </c:pt>
                <c:pt idx="5">
                  <c:v>1829.9</c:v>
                </c:pt>
                <c:pt idx="6">
                  <c:v>2288.6</c:v>
                </c:pt>
                <c:pt idx="7">
                  <c:v>1442.5</c:v>
                </c:pt>
                <c:pt idx="8">
                  <c:v>1927.8</c:v>
                </c:pt>
                <c:pt idx="9">
                  <c:v>1671.2</c:v>
                </c:pt>
                <c:pt idx="10">
                  <c:v>820.75</c:v>
                </c:pt>
                <c:pt idx="11">
                  <c:v>1291.7</c:v>
                </c:pt>
                <c:pt idx="12">
                  <c:v>2783.7</c:v>
                </c:pt>
                <c:pt idx="13">
                  <c:v>169.84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74520"/>
        <c:axId val="284074128"/>
      </c:scatterChart>
      <c:valAx>
        <c:axId val="28407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074128"/>
        <c:crosses val="autoZero"/>
        <c:crossBetween val="midCat"/>
      </c:valAx>
      <c:valAx>
        <c:axId val="2840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07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 80Slope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'Different Sorts'!$N$4:$N$28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und größer</c:v>
                </c:pt>
              </c:strCache>
            </c:strRef>
          </c:cat>
          <c:val>
            <c:numRef>
              <c:f>'Different Sorts'!$O$4:$O$28</c:f>
              <c:numCache>
                <c:formatCode>General</c:formatCode>
                <c:ptCount val="25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9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9C-4A18-B78A-FEA20D3D9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079224"/>
        <c:axId val="284072952"/>
      </c:barChart>
      <c:catAx>
        <c:axId val="28407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072952"/>
        <c:crosses val="autoZero"/>
        <c:auto val="1"/>
        <c:lblAlgn val="ctr"/>
        <c:lblOffset val="100"/>
        <c:noMultiLvlLbl val="0"/>
      </c:catAx>
      <c:valAx>
        <c:axId val="284072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079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 80No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'Different Sorts'!$N$37:$N$61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und größer</c:v>
                </c:pt>
              </c:strCache>
            </c:strRef>
          </c:cat>
          <c:val>
            <c:numRef>
              <c:f>'Different Sorts'!$O$37:$O$61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53-4977-9BAF-F1272F631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073344"/>
        <c:axId val="284077264"/>
      </c:barChart>
      <c:catAx>
        <c:axId val="28407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077264"/>
        <c:crosses val="autoZero"/>
        <c:auto val="1"/>
        <c:lblAlgn val="ctr"/>
        <c:lblOffset val="100"/>
        <c:noMultiLvlLbl val="0"/>
      </c:catAx>
      <c:valAx>
        <c:axId val="284077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07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'Different Sorts'!$N$66:$N$90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und größer</c:v>
                </c:pt>
              </c:strCache>
            </c:strRef>
          </c:cat>
          <c:val>
            <c:numRef>
              <c:f>'Different Sorts'!$O$66:$O$90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E3-4214-8759-D35E9362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079616"/>
        <c:axId val="284074912"/>
      </c:barChart>
      <c:catAx>
        <c:axId val="28407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074912"/>
        <c:crosses val="autoZero"/>
        <c:auto val="1"/>
        <c:lblAlgn val="ctr"/>
        <c:lblOffset val="100"/>
        <c:noMultiLvlLbl val="0"/>
      </c:catAx>
      <c:valAx>
        <c:axId val="28407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0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Tabelle1!$A$3</c:f>
              <c:strCache>
                <c:ptCount val="1"/>
                <c:pt idx="0">
                  <c:v>fplll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Tabelle1!$B$2:$AA$2</c:f>
              <c:numCache>
                <c:formatCode>General</c:formatCode>
                <c:ptCount val="26"/>
                <c:pt idx="0">
                  <c:v>60</c:v>
                </c:pt>
                <c:pt idx="1">
                  <c:v>62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78</c:v>
                </c:pt>
                <c:pt idx="12">
                  <c:v>80</c:v>
                </c:pt>
                <c:pt idx="13">
                  <c:v>82</c:v>
                </c:pt>
                <c:pt idx="14">
                  <c:v>84</c:v>
                </c:pt>
                <c:pt idx="15">
                  <c:v>86</c:v>
                </c:pt>
                <c:pt idx="16">
                  <c:v>87</c:v>
                </c:pt>
                <c:pt idx="17">
                  <c:v>88</c:v>
                </c:pt>
                <c:pt idx="18">
                  <c:v>89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94</c:v>
                </c:pt>
                <c:pt idx="23">
                  <c:v>96</c:v>
                </c:pt>
                <c:pt idx="24">
                  <c:v>98</c:v>
                </c:pt>
                <c:pt idx="25">
                  <c:v>100</c:v>
                </c:pt>
              </c:numCache>
            </c:numRef>
          </c:cat>
          <c:val>
            <c:numRef>
              <c:f>Tabelle1!$B$3:$AA$3</c:f>
              <c:numCache>
                <c:formatCode>General</c:formatCode>
                <c:ptCount val="26"/>
                <c:pt idx="0">
                  <c:v>0.66049999999999998</c:v>
                </c:pt>
                <c:pt idx="1">
                  <c:v>0.83850000000000002</c:v>
                </c:pt>
                <c:pt idx="2">
                  <c:v>1.6328</c:v>
                </c:pt>
                <c:pt idx="4">
                  <c:v>1.9728000000000001</c:v>
                </c:pt>
                <c:pt idx="5">
                  <c:v>4.093</c:v>
                </c:pt>
                <c:pt idx="6">
                  <c:v>10.66</c:v>
                </c:pt>
                <c:pt idx="7">
                  <c:v>9.3025000000000002</c:v>
                </c:pt>
                <c:pt idx="8">
                  <c:v>20.534700000000001</c:v>
                </c:pt>
                <c:pt idx="10">
                  <c:v>31.194299999999998</c:v>
                </c:pt>
                <c:pt idx="11">
                  <c:v>48.72</c:v>
                </c:pt>
                <c:pt idx="12">
                  <c:v>76.089500000000001</c:v>
                </c:pt>
                <c:pt idx="13">
                  <c:v>159.005</c:v>
                </c:pt>
                <c:pt idx="14">
                  <c:v>267.16000000000003</c:v>
                </c:pt>
                <c:pt idx="15">
                  <c:v>379.64299999999997</c:v>
                </c:pt>
                <c:pt idx="17">
                  <c:v>556.82899999999995</c:v>
                </c:pt>
                <c:pt idx="19">
                  <c:v>2613.46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69-44F3-90B5-2C6E23FAAB0A}"/>
            </c:ext>
          </c:extLst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G6K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Tabelle1!$B$2:$AA$2</c:f>
              <c:numCache>
                <c:formatCode>General</c:formatCode>
                <c:ptCount val="26"/>
                <c:pt idx="0">
                  <c:v>60</c:v>
                </c:pt>
                <c:pt idx="1">
                  <c:v>62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78</c:v>
                </c:pt>
                <c:pt idx="12">
                  <c:v>80</c:v>
                </c:pt>
                <c:pt idx="13">
                  <c:v>82</c:v>
                </c:pt>
                <c:pt idx="14">
                  <c:v>84</c:v>
                </c:pt>
                <c:pt idx="15">
                  <c:v>86</c:v>
                </c:pt>
                <c:pt idx="16">
                  <c:v>87</c:v>
                </c:pt>
                <c:pt idx="17">
                  <c:v>88</c:v>
                </c:pt>
                <c:pt idx="18">
                  <c:v>89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94</c:v>
                </c:pt>
                <c:pt idx="23">
                  <c:v>96</c:v>
                </c:pt>
                <c:pt idx="24">
                  <c:v>98</c:v>
                </c:pt>
                <c:pt idx="25">
                  <c:v>100</c:v>
                </c:pt>
              </c:numCache>
            </c:numRef>
          </c:cat>
          <c:val>
            <c:numRef>
              <c:f>Tabelle1!$B$4:$AA$4</c:f>
              <c:numCache>
                <c:formatCode>General</c:formatCode>
                <c:ptCount val="26"/>
                <c:pt idx="0">
                  <c:v>1.4487000000000001</c:v>
                </c:pt>
                <c:pt idx="1">
                  <c:v>2.1722000000000001</c:v>
                </c:pt>
                <c:pt idx="2">
                  <c:v>3.0787</c:v>
                </c:pt>
                <c:pt idx="4">
                  <c:v>3.5695000000000001</c:v>
                </c:pt>
                <c:pt idx="5">
                  <c:v>4.5182000000000002</c:v>
                </c:pt>
                <c:pt idx="6">
                  <c:v>7.4664999999999999</c:v>
                </c:pt>
                <c:pt idx="7">
                  <c:v>8.7189999999999994</c:v>
                </c:pt>
                <c:pt idx="8">
                  <c:v>12.292199999999999</c:v>
                </c:pt>
                <c:pt idx="10">
                  <c:v>16.190799999999999</c:v>
                </c:pt>
                <c:pt idx="11">
                  <c:v>26.679500000000001</c:v>
                </c:pt>
                <c:pt idx="12">
                  <c:v>26.277000000000001</c:v>
                </c:pt>
                <c:pt idx="13">
                  <c:v>42.332299999999996</c:v>
                </c:pt>
                <c:pt idx="14">
                  <c:v>61.409799999999997</c:v>
                </c:pt>
                <c:pt idx="15">
                  <c:v>115.851</c:v>
                </c:pt>
                <c:pt idx="17">
                  <c:v>134.88229999999999</c:v>
                </c:pt>
                <c:pt idx="19">
                  <c:v>167.7543</c:v>
                </c:pt>
                <c:pt idx="21">
                  <c:v>311.53629999999998</c:v>
                </c:pt>
                <c:pt idx="22">
                  <c:v>374.81020000000001</c:v>
                </c:pt>
                <c:pt idx="23">
                  <c:v>814.64279999999997</c:v>
                </c:pt>
                <c:pt idx="24">
                  <c:v>994.76790000000005</c:v>
                </c:pt>
                <c:pt idx="25">
                  <c:v>1963.68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69-44F3-90B5-2C6E23FA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080400"/>
        <c:axId val="284081184"/>
      </c:lineChart>
      <c:catAx>
        <c:axId val="28408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081184"/>
        <c:crosses val="autoZero"/>
        <c:auto val="1"/>
        <c:lblAlgn val="ctr"/>
        <c:lblOffset val="100"/>
        <c:noMultiLvlLbl val="0"/>
      </c:catAx>
      <c:valAx>
        <c:axId val="28408118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08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157162</xdr:rowOff>
    </xdr:from>
    <xdr:to>
      <xdr:col>13</xdr:col>
      <xdr:colOff>104775</xdr:colOff>
      <xdr:row>26</xdr:row>
      <xdr:rowOff>42862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180975</xdr:rowOff>
    </xdr:from>
    <xdr:to>
      <xdr:col>22</xdr:col>
      <xdr:colOff>238125</xdr:colOff>
      <xdr:row>28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28574</xdr:colOff>
      <xdr:row>33</xdr:row>
      <xdr:rowOff>9525</xdr:rowOff>
    </xdr:from>
    <xdr:to>
      <xdr:col>22</xdr:col>
      <xdr:colOff>304799</xdr:colOff>
      <xdr:row>53</xdr:row>
      <xdr:rowOff>66675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257175</xdr:colOff>
      <xdr:row>63</xdr:row>
      <xdr:rowOff>190500</xdr:rowOff>
    </xdr:from>
    <xdr:to>
      <xdr:col>23</xdr:col>
      <xdr:colOff>9525</xdr:colOff>
      <xdr:row>87</xdr:row>
      <xdr:rowOff>142875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13</xdr:row>
      <xdr:rowOff>157162</xdr:rowOff>
    </xdr:from>
    <xdr:to>
      <xdr:col>16</xdr:col>
      <xdr:colOff>657225</xdr:colOff>
      <xdr:row>28</xdr:row>
      <xdr:rowOff>42862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8"/>
  <sheetViews>
    <sheetView tabSelected="1" zoomScale="115" zoomScaleNormal="115" workbookViewId="0">
      <selection activeCell="C104" sqref="C104:O104"/>
    </sheetView>
  </sheetViews>
  <sheetFormatPr baseColWidth="10" defaultRowHeight="15" x14ac:dyDescent="0.25"/>
  <cols>
    <col min="1" max="1" width="18.7109375" customWidth="1"/>
    <col min="2" max="2" width="10.7109375" customWidth="1"/>
  </cols>
  <sheetData>
    <row r="2" spans="1:18" x14ac:dyDescent="0.25">
      <c r="A2" t="s">
        <v>10</v>
      </c>
      <c r="B2" s="10">
        <v>64</v>
      </c>
      <c r="C2" s="10">
        <v>66</v>
      </c>
      <c r="D2" s="10">
        <v>68</v>
      </c>
      <c r="E2" s="10">
        <v>70</v>
      </c>
      <c r="F2" s="10">
        <v>72</v>
      </c>
      <c r="G2" s="10">
        <v>74</v>
      </c>
      <c r="H2" s="10">
        <v>76</v>
      </c>
      <c r="I2" s="10">
        <v>78</v>
      </c>
      <c r="J2" s="10">
        <v>80</v>
      </c>
      <c r="K2" s="10">
        <v>82</v>
      </c>
      <c r="L2" s="10">
        <v>84</v>
      </c>
      <c r="M2" s="10">
        <v>86</v>
      </c>
      <c r="N2" s="10">
        <v>88</v>
      </c>
      <c r="O2" s="10">
        <v>90</v>
      </c>
    </row>
    <row r="3" spans="1:18" x14ac:dyDescent="0.25">
      <c r="B3">
        <v>3.65</v>
      </c>
      <c r="C3">
        <v>5.63</v>
      </c>
      <c r="D3">
        <v>11.09</v>
      </c>
      <c r="E3">
        <v>2.04</v>
      </c>
      <c r="F3">
        <v>10.78</v>
      </c>
      <c r="G3">
        <v>7.73</v>
      </c>
      <c r="H3">
        <v>62.01</v>
      </c>
      <c r="I3">
        <v>26.38</v>
      </c>
      <c r="J3">
        <v>78.180000000000007</v>
      </c>
      <c r="K3">
        <v>278.5</v>
      </c>
      <c r="L3">
        <v>53.94</v>
      </c>
      <c r="M3">
        <v>356.74</v>
      </c>
      <c r="N3">
        <v>488.49</v>
      </c>
      <c r="O3">
        <v>4830.43</v>
      </c>
      <c r="Q3">
        <f>MEDIAN(L3:L22)</f>
        <v>374.7</v>
      </c>
      <c r="R3">
        <f>AVERAGE(L3:L22)</f>
        <v>583.90100000000007</v>
      </c>
    </row>
    <row r="4" spans="1:18" x14ac:dyDescent="0.25">
      <c r="B4">
        <v>2.59</v>
      </c>
      <c r="C4">
        <v>2.88</v>
      </c>
      <c r="D4">
        <v>2.66</v>
      </c>
      <c r="E4">
        <v>11.33</v>
      </c>
      <c r="F4">
        <v>4.83</v>
      </c>
      <c r="G4">
        <v>17.899999999999999</v>
      </c>
      <c r="H4">
        <v>10.34</v>
      </c>
      <c r="I4">
        <v>208.01</v>
      </c>
      <c r="J4">
        <v>402.32</v>
      </c>
      <c r="K4">
        <v>752.47</v>
      </c>
      <c r="L4">
        <v>534.88</v>
      </c>
      <c r="M4">
        <v>930.74</v>
      </c>
      <c r="N4">
        <v>2478.7800000000002</v>
      </c>
      <c r="O4">
        <v>590.21</v>
      </c>
    </row>
    <row r="5" spans="1:18" x14ac:dyDescent="0.25">
      <c r="B5">
        <v>3.41</v>
      </c>
      <c r="C5">
        <v>7.82</v>
      </c>
      <c r="D5">
        <v>14.6</v>
      </c>
      <c r="E5">
        <v>16.43</v>
      </c>
      <c r="F5">
        <v>14.87</v>
      </c>
      <c r="G5">
        <v>36.369999999999997</v>
      </c>
      <c r="H5">
        <v>5.78</v>
      </c>
      <c r="I5">
        <v>156.86000000000001</v>
      </c>
      <c r="J5">
        <v>215.65</v>
      </c>
      <c r="K5">
        <v>285.93</v>
      </c>
      <c r="L5">
        <v>128.88</v>
      </c>
      <c r="M5">
        <v>665.48</v>
      </c>
      <c r="N5">
        <v>452.39</v>
      </c>
      <c r="O5">
        <v>2362.64</v>
      </c>
    </row>
    <row r="6" spans="1:18" x14ac:dyDescent="0.25">
      <c r="B6">
        <v>2.67</v>
      </c>
      <c r="C6">
        <v>2.85</v>
      </c>
      <c r="D6">
        <v>3.92</v>
      </c>
      <c r="E6">
        <v>16.2</v>
      </c>
      <c r="F6">
        <v>28.97</v>
      </c>
      <c r="G6">
        <v>84.07</v>
      </c>
      <c r="H6">
        <v>15.49</v>
      </c>
      <c r="I6">
        <v>400.96</v>
      </c>
      <c r="J6">
        <v>191.78</v>
      </c>
      <c r="K6">
        <v>200.28</v>
      </c>
      <c r="L6">
        <v>745.31</v>
      </c>
      <c r="M6">
        <v>331.19</v>
      </c>
      <c r="N6">
        <v>3323.48</v>
      </c>
      <c r="O6">
        <v>2422.2600000000002</v>
      </c>
    </row>
    <row r="7" spans="1:18" x14ac:dyDescent="0.25">
      <c r="B7">
        <v>2.65</v>
      </c>
      <c r="C7">
        <v>2.84</v>
      </c>
      <c r="D7">
        <v>5.67</v>
      </c>
      <c r="E7">
        <v>8.5399999999999991</v>
      </c>
      <c r="F7">
        <v>27.51</v>
      </c>
      <c r="G7">
        <v>7.63</v>
      </c>
      <c r="H7">
        <v>32.159999999999997</v>
      </c>
      <c r="I7">
        <v>25.98</v>
      </c>
      <c r="J7">
        <v>199.75</v>
      </c>
      <c r="K7">
        <v>94.63</v>
      </c>
      <c r="L7">
        <v>1339.6</v>
      </c>
      <c r="M7">
        <v>953.04</v>
      </c>
      <c r="N7">
        <v>1274.83</v>
      </c>
      <c r="O7">
        <v>402.65</v>
      </c>
    </row>
    <row r="8" spans="1:18" x14ac:dyDescent="0.25">
      <c r="B8">
        <v>3.55</v>
      </c>
      <c r="C8">
        <v>4.1399999999999997</v>
      </c>
      <c r="D8">
        <v>10.64</v>
      </c>
      <c r="E8">
        <v>2.31</v>
      </c>
      <c r="F8">
        <v>2.97</v>
      </c>
      <c r="G8">
        <v>47.18</v>
      </c>
      <c r="H8">
        <v>62.58</v>
      </c>
      <c r="I8">
        <v>153.83000000000001</v>
      </c>
      <c r="J8">
        <v>140.26</v>
      </c>
      <c r="K8">
        <v>276.18</v>
      </c>
      <c r="L8">
        <v>528.28</v>
      </c>
      <c r="M8">
        <v>145.07</v>
      </c>
      <c r="N8">
        <v>658.69</v>
      </c>
      <c r="O8">
        <v>594.84</v>
      </c>
    </row>
    <row r="9" spans="1:18" x14ac:dyDescent="0.25">
      <c r="B9">
        <v>3.41</v>
      </c>
      <c r="C9">
        <v>4.18</v>
      </c>
      <c r="D9">
        <v>3.86</v>
      </c>
      <c r="E9">
        <v>21.62</v>
      </c>
      <c r="F9">
        <v>20.78</v>
      </c>
      <c r="G9">
        <v>87.8</v>
      </c>
      <c r="H9">
        <v>23.39</v>
      </c>
      <c r="I9">
        <v>157.22999999999999</v>
      </c>
      <c r="J9">
        <v>276.89</v>
      </c>
      <c r="K9">
        <v>93.95</v>
      </c>
      <c r="L9">
        <v>366.8</v>
      </c>
      <c r="M9">
        <v>333.26</v>
      </c>
      <c r="N9">
        <v>637.62</v>
      </c>
      <c r="O9">
        <v>1257.9000000000001</v>
      </c>
    </row>
    <row r="10" spans="1:18" x14ac:dyDescent="0.25">
      <c r="B10">
        <v>2.62</v>
      </c>
      <c r="C10">
        <v>10.3</v>
      </c>
      <c r="D10">
        <v>2.52</v>
      </c>
      <c r="E10">
        <v>8.57</v>
      </c>
      <c r="F10">
        <v>27.25</v>
      </c>
      <c r="G10">
        <v>47.18</v>
      </c>
      <c r="H10">
        <v>47.22</v>
      </c>
      <c r="I10">
        <v>54.9</v>
      </c>
      <c r="J10">
        <v>71.900000000000006</v>
      </c>
      <c r="K10">
        <v>281.83999999999997</v>
      </c>
      <c r="L10">
        <v>373.15</v>
      </c>
      <c r="M10">
        <v>317.58</v>
      </c>
      <c r="N10">
        <v>308.22000000000003</v>
      </c>
      <c r="O10">
        <v>2435.73</v>
      </c>
    </row>
    <row r="11" spans="1:18" x14ac:dyDescent="0.25">
      <c r="B11">
        <v>1.84</v>
      </c>
      <c r="C11">
        <v>1.92</v>
      </c>
      <c r="D11">
        <v>5.6</v>
      </c>
      <c r="E11">
        <v>16.170000000000002</v>
      </c>
      <c r="F11">
        <v>38.15</v>
      </c>
      <c r="G11">
        <v>33.979999999999997</v>
      </c>
      <c r="H11">
        <v>33.049999999999997</v>
      </c>
      <c r="I11">
        <v>102.87</v>
      </c>
      <c r="J11">
        <v>103.41</v>
      </c>
      <c r="K11">
        <v>397.39</v>
      </c>
      <c r="L11">
        <v>261.54000000000002</v>
      </c>
      <c r="M11">
        <v>918.79</v>
      </c>
      <c r="N11">
        <v>3389.72</v>
      </c>
      <c r="O11">
        <v>1211.48</v>
      </c>
    </row>
    <row r="12" spans="1:18" x14ac:dyDescent="0.25">
      <c r="B12">
        <v>3.54</v>
      </c>
      <c r="C12">
        <v>5.62</v>
      </c>
      <c r="D12">
        <v>5.62</v>
      </c>
      <c r="E12">
        <v>5.74</v>
      </c>
      <c r="F12">
        <v>7.35</v>
      </c>
      <c r="G12">
        <v>48.62</v>
      </c>
      <c r="H12">
        <v>10.27</v>
      </c>
      <c r="I12">
        <v>35.61</v>
      </c>
      <c r="J12">
        <v>32.53</v>
      </c>
      <c r="K12">
        <v>394.62</v>
      </c>
      <c r="L12">
        <v>369.07</v>
      </c>
      <c r="M12">
        <v>149.84</v>
      </c>
      <c r="N12">
        <v>1309.75</v>
      </c>
      <c r="O12">
        <v>3400.34</v>
      </c>
    </row>
    <row r="13" spans="1:18" x14ac:dyDescent="0.25">
      <c r="B13">
        <v>3.54</v>
      </c>
      <c r="C13">
        <v>4.13</v>
      </c>
      <c r="D13">
        <v>5.68</v>
      </c>
      <c r="E13">
        <v>8.1</v>
      </c>
      <c r="F13">
        <v>4.96</v>
      </c>
      <c r="G13">
        <v>35.75</v>
      </c>
      <c r="H13">
        <v>32.36</v>
      </c>
      <c r="I13">
        <v>72.58</v>
      </c>
      <c r="J13">
        <v>100.02</v>
      </c>
      <c r="K13">
        <v>517.6</v>
      </c>
      <c r="L13">
        <v>1861.72</v>
      </c>
      <c r="M13">
        <v>150.04</v>
      </c>
      <c r="N13">
        <v>1027.01</v>
      </c>
      <c r="O13">
        <v>4625.3999999999996</v>
      </c>
    </row>
    <row r="14" spans="1:18" x14ac:dyDescent="0.25">
      <c r="B14">
        <v>2.57</v>
      </c>
      <c r="C14">
        <v>7.7</v>
      </c>
      <c r="D14">
        <v>7.63</v>
      </c>
      <c r="E14">
        <v>38.47</v>
      </c>
      <c r="F14">
        <v>7.19</v>
      </c>
      <c r="G14">
        <v>18.05</v>
      </c>
      <c r="H14">
        <v>15.68</v>
      </c>
      <c r="I14">
        <v>103.96</v>
      </c>
      <c r="J14">
        <v>270.33</v>
      </c>
      <c r="K14">
        <v>537.98</v>
      </c>
      <c r="L14">
        <v>53.61</v>
      </c>
      <c r="M14">
        <v>669.63</v>
      </c>
      <c r="N14">
        <v>2456.5700000000002</v>
      </c>
      <c r="O14">
        <v>3263</v>
      </c>
    </row>
    <row r="15" spans="1:18" x14ac:dyDescent="0.25">
      <c r="B15">
        <v>2.5299999999999998</v>
      </c>
      <c r="C15">
        <v>3</v>
      </c>
      <c r="D15">
        <v>10.82</v>
      </c>
      <c r="E15">
        <v>8.5299999999999994</v>
      </c>
      <c r="F15">
        <v>39</v>
      </c>
      <c r="G15">
        <v>222.06</v>
      </c>
      <c r="H15">
        <v>23.02</v>
      </c>
      <c r="I15">
        <v>373.11</v>
      </c>
      <c r="J15">
        <v>49.49</v>
      </c>
      <c r="K15">
        <v>379.23</v>
      </c>
      <c r="L15">
        <v>376.25</v>
      </c>
      <c r="M15">
        <v>1774.43</v>
      </c>
      <c r="N15">
        <v>1870.14</v>
      </c>
      <c r="O15">
        <v>837.7</v>
      </c>
    </row>
    <row r="16" spans="1:18" x14ac:dyDescent="0.25">
      <c r="B16">
        <v>14.48</v>
      </c>
      <c r="C16">
        <v>1.89</v>
      </c>
      <c r="D16">
        <v>5.52</v>
      </c>
      <c r="E16">
        <v>8.14</v>
      </c>
      <c r="F16">
        <v>10.45</v>
      </c>
      <c r="G16">
        <v>24.89</v>
      </c>
      <c r="H16">
        <v>45.67</v>
      </c>
      <c r="I16">
        <v>71.22</v>
      </c>
      <c r="J16">
        <v>69.930000000000007</v>
      </c>
      <c r="K16">
        <v>519.62</v>
      </c>
      <c r="L16">
        <v>1366.84</v>
      </c>
      <c r="M16">
        <v>1301.8900000000001</v>
      </c>
      <c r="N16">
        <v>3416.09</v>
      </c>
      <c r="O16">
        <v>816.39</v>
      </c>
    </row>
    <row r="17" spans="1:18" x14ac:dyDescent="0.25">
      <c r="B17">
        <v>1.22</v>
      </c>
      <c r="C17">
        <v>2.89</v>
      </c>
      <c r="D17">
        <v>3.83</v>
      </c>
      <c r="E17">
        <v>2.2799999999999998</v>
      </c>
      <c r="F17">
        <v>15.22</v>
      </c>
      <c r="G17">
        <v>18.690000000000001</v>
      </c>
      <c r="H17">
        <v>22.46</v>
      </c>
      <c r="I17">
        <v>50.36</v>
      </c>
      <c r="J17">
        <v>99.21</v>
      </c>
      <c r="K17">
        <v>36.409999999999997</v>
      </c>
      <c r="L17">
        <v>981.37</v>
      </c>
      <c r="M17">
        <v>742.71</v>
      </c>
      <c r="N17">
        <v>2545.13</v>
      </c>
      <c r="O17">
        <v>1251.71</v>
      </c>
    </row>
    <row r="18" spans="1:18" x14ac:dyDescent="0.25">
      <c r="B18">
        <v>4.6500000000000004</v>
      </c>
      <c r="C18">
        <v>2.88</v>
      </c>
      <c r="D18">
        <v>5.56</v>
      </c>
      <c r="E18">
        <v>5.72</v>
      </c>
      <c r="F18">
        <v>7.11</v>
      </c>
      <c r="G18">
        <v>12.53</v>
      </c>
      <c r="H18">
        <v>22.95</v>
      </c>
      <c r="I18">
        <v>102.6</v>
      </c>
      <c r="J18">
        <v>102.31</v>
      </c>
      <c r="K18">
        <v>134.97999999999999</v>
      </c>
      <c r="L18">
        <v>515.94000000000005</v>
      </c>
      <c r="M18">
        <v>94.01</v>
      </c>
      <c r="N18">
        <v>1274.1199999999999</v>
      </c>
      <c r="O18">
        <v>3235.91</v>
      </c>
    </row>
    <row r="19" spans="1:18" x14ac:dyDescent="0.25">
      <c r="B19">
        <v>1.1399999999999999</v>
      </c>
      <c r="C19">
        <v>2.91</v>
      </c>
      <c r="D19">
        <v>5.77</v>
      </c>
      <c r="E19">
        <v>5.9</v>
      </c>
      <c r="F19">
        <v>7.21</v>
      </c>
      <c r="G19">
        <v>35.54</v>
      </c>
      <c r="H19">
        <v>46.36</v>
      </c>
      <c r="I19">
        <v>102.37</v>
      </c>
      <c r="J19">
        <v>73.08</v>
      </c>
      <c r="K19">
        <v>269.83999999999997</v>
      </c>
      <c r="L19">
        <v>246.72</v>
      </c>
      <c r="M19">
        <v>463.9</v>
      </c>
      <c r="N19">
        <v>655.59</v>
      </c>
      <c r="O19">
        <v>4368.47</v>
      </c>
    </row>
    <row r="20" spans="1:18" x14ac:dyDescent="0.25">
      <c r="B20">
        <v>1.21</v>
      </c>
      <c r="C20">
        <v>10.64</v>
      </c>
      <c r="D20">
        <v>8</v>
      </c>
      <c r="E20">
        <v>5.65</v>
      </c>
      <c r="F20">
        <v>1.28</v>
      </c>
      <c r="G20">
        <v>48.51</v>
      </c>
      <c r="H20">
        <v>9.89</v>
      </c>
      <c r="I20">
        <v>76.38</v>
      </c>
      <c r="J20">
        <v>49.8</v>
      </c>
      <c r="K20">
        <v>93.44</v>
      </c>
      <c r="L20">
        <v>170.79</v>
      </c>
      <c r="M20">
        <v>1269.98</v>
      </c>
      <c r="N20">
        <v>705.16</v>
      </c>
      <c r="O20">
        <v>2416.34</v>
      </c>
    </row>
    <row r="21" spans="1:18" x14ac:dyDescent="0.25">
      <c r="B21">
        <v>1.23</v>
      </c>
      <c r="C21">
        <v>1.86</v>
      </c>
      <c r="D21">
        <v>14.34</v>
      </c>
      <c r="E21">
        <v>3.74</v>
      </c>
      <c r="F21">
        <v>20.92</v>
      </c>
      <c r="G21">
        <v>230.7</v>
      </c>
      <c r="H21">
        <v>23.14</v>
      </c>
      <c r="I21">
        <v>71.989999999999995</v>
      </c>
      <c r="J21">
        <v>33.409999999999997</v>
      </c>
      <c r="K21">
        <v>21.33</v>
      </c>
      <c r="L21">
        <v>51.63</v>
      </c>
      <c r="M21">
        <v>95.23</v>
      </c>
      <c r="N21">
        <v>470.42</v>
      </c>
      <c r="O21">
        <v>2319.34</v>
      </c>
    </row>
    <row r="22" spans="1:18" x14ac:dyDescent="0.25">
      <c r="B22">
        <v>2.56</v>
      </c>
      <c r="C22">
        <v>7.57</v>
      </c>
      <c r="D22">
        <v>14.61</v>
      </c>
      <c r="E22">
        <v>11.96</v>
      </c>
      <c r="F22">
        <v>11.06</v>
      </c>
      <c r="G22">
        <v>121.46</v>
      </c>
      <c r="H22">
        <v>44.59</v>
      </c>
      <c r="I22">
        <v>75.47</v>
      </c>
      <c r="J22">
        <v>47.66</v>
      </c>
      <c r="K22">
        <v>37.369999999999997</v>
      </c>
      <c r="L22">
        <v>1351.7</v>
      </c>
      <c r="M22">
        <v>219.26</v>
      </c>
      <c r="N22">
        <v>2539.6799999999998</v>
      </c>
      <c r="O22">
        <v>1243.93</v>
      </c>
    </row>
    <row r="23" spans="1:18" x14ac:dyDescent="0.25">
      <c r="A23" t="s">
        <v>11</v>
      </c>
      <c r="B23">
        <v>3.55</v>
      </c>
      <c r="C23">
        <v>1.1100000000000001</v>
      </c>
      <c r="D23">
        <v>7.18</v>
      </c>
      <c r="E23">
        <v>11.61</v>
      </c>
      <c r="F23">
        <v>20.14</v>
      </c>
      <c r="G23">
        <v>64.459999999999994</v>
      </c>
      <c r="H23">
        <v>33.85</v>
      </c>
      <c r="I23">
        <v>17.41</v>
      </c>
      <c r="J23">
        <v>78.81</v>
      </c>
      <c r="K23">
        <v>402.78</v>
      </c>
      <c r="L23">
        <v>1984.61</v>
      </c>
      <c r="M23">
        <v>532.69000000000005</v>
      </c>
      <c r="N23">
        <v>221.47</v>
      </c>
      <c r="O23">
        <v>1786.29</v>
      </c>
      <c r="Q23">
        <f>MEDIAN(L23:L42)</f>
        <v>516.99499999999989</v>
      </c>
      <c r="R23">
        <f>AVERAGE(L23:L42)</f>
        <v>626.85950000000003</v>
      </c>
    </row>
    <row r="24" spans="1:18" x14ac:dyDescent="0.25">
      <c r="B24">
        <v>0.72</v>
      </c>
      <c r="C24">
        <v>4.16</v>
      </c>
      <c r="D24">
        <v>7.54</v>
      </c>
      <c r="E24">
        <v>8.2200000000000006</v>
      </c>
      <c r="F24">
        <v>7.35</v>
      </c>
      <c r="G24">
        <v>12.13</v>
      </c>
      <c r="H24">
        <v>47.05</v>
      </c>
      <c r="I24">
        <v>81.77</v>
      </c>
      <c r="J24">
        <v>77.89</v>
      </c>
      <c r="K24">
        <v>771.2</v>
      </c>
      <c r="L24">
        <v>1289.04</v>
      </c>
      <c r="M24">
        <v>690.25</v>
      </c>
      <c r="N24">
        <v>1286.69</v>
      </c>
      <c r="O24">
        <v>4539.3500000000004</v>
      </c>
    </row>
    <row r="25" spans="1:18" x14ac:dyDescent="0.25">
      <c r="B25">
        <v>0.27</v>
      </c>
      <c r="C25">
        <v>5.79</v>
      </c>
      <c r="D25">
        <v>7.27</v>
      </c>
      <c r="E25">
        <v>3.65</v>
      </c>
      <c r="F25">
        <v>7.38</v>
      </c>
      <c r="G25">
        <v>11.95</v>
      </c>
      <c r="H25">
        <v>16.52</v>
      </c>
      <c r="I25">
        <v>110.71</v>
      </c>
      <c r="J25">
        <v>157.41999999999999</v>
      </c>
      <c r="K25">
        <v>292.33</v>
      </c>
      <c r="L25">
        <v>356.54</v>
      </c>
      <c r="M25">
        <v>1844.5</v>
      </c>
      <c r="N25">
        <v>506.15</v>
      </c>
      <c r="O25">
        <v>839.79</v>
      </c>
    </row>
    <row r="26" spans="1:18" x14ac:dyDescent="0.25">
      <c r="B26">
        <v>2.58</v>
      </c>
      <c r="C26">
        <v>1.1399999999999999</v>
      </c>
      <c r="D26">
        <v>1.43</v>
      </c>
      <c r="E26">
        <v>3.88</v>
      </c>
      <c r="F26">
        <v>2.76</v>
      </c>
      <c r="G26">
        <v>26.01</v>
      </c>
      <c r="H26">
        <v>10.09</v>
      </c>
      <c r="I26">
        <v>79.88</v>
      </c>
      <c r="J26">
        <v>112.01</v>
      </c>
      <c r="K26">
        <v>186.35</v>
      </c>
      <c r="L26">
        <v>498.81</v>
      </c>
      <c r="M26">
        <v>233.3</v>
      </c>
      <c r="N26">
        <v>314.33999999999997</v>
      </c>
      <c r="O26">
        <v>1742.87</v>
      </c>
    </row>
    <row r="27" spans="1:18" x14ac:dyDescent="0.25">
      <c r="B27">
        <v>2.5299999999999998</v>
      </c>
      <c r="C27">
        <v>7.78</v>
      </c>
      <c r="D27">
        <v>7.11</v>
      </c>
      <c r="E27">
        <v>5.87</v>
      </c>
      <c r="F27">
        <v>4.83</v>
      </c>
      <c r="G27">
        <v>18.28</v>
      </c>
      <c r="H27">
        <v>10.47</v>
      </c>
      <c r="I27">
        <v>80.010000000000005</v>
      </c>
      <c r="J27">
        <v>110.6</v>
      </c>
      <c r="K27">
        <v>62.87</v>
      </c>
      <c r="L27">
        <v>259.97000000000003</v>
      </c>
      <c r="M27">
        <v>222.55</v>
      </c>
      <c r="N27">
        <v>307.39999999999998</v>
      </c>
      <c r="O27">
        <v>1723.37</v>
      </c>
    </row>
    <row r="28" spans="1:18" x14ac:dyDescent="0.25">
      <c r="B28">
        <v>0.65</v>
      </c>
      <c r="C28">
        <v>1.91</v>
      </c>
      <c r="D28">
        <v>2.4300000000000002</v>
      </c>
      <c r="E28">
        <v>16.2</v>
      </c>
      <c r="F28">
        <v>4.93</v>
      </c>
      <c r="G28">
        <v>25.42</v>
      </c>
      <c r="H28">
        <v>15.89</v>
      </c>
      <c r="I28">
        <v>55.76</v>
      </c>
      <c r="J28">
        <v>105.06</v>
      </c>
      <c r="K28">
        <v>268.3</v>
      </c>
      <c r="L28">
        <v>514.55999999999995</v>
      </c>
      <c r="M28">
        <v>1943.28</v>
      </c>
      <c r="N28">
        <v>331</v>
      </c>
      <c r="O28">
        <v>1256.77</v>
      </c>
    </row>
    <row r="29" spans="1:18" x14ac:dyDescent="0.25">
      <c r="B29">
        <v>2.5</v>
      </c>
      <c r="C29">
        <v>0.46</v>
      </c>
      <c r="D29">
        <v>3.69</v>
      </c>
      <c r="E29">
        <v>3.78</v>
      </c>
      <c r="F29">
        <v>4.74</v>
      </c>
      <c r="G29">
        <v>25.86</v>
      </c>
      <c r="H29">
        <v>88.06</v>
      </c>
      <c r="I29">
        <v>111.84</v>
      </c>
      <c r="J29">
        <v>49.84</v>
      </c>
      <c r="K29">
        <v>94.58</v>
      </c>
      <c r="L29">
        <v>711.41</v>
      </c>
      <c r="M29">
        <v>4539.01</v>
      </c>
      <c r="N29">
        <v>309.61</v>
      </c>
      <c r="O29">
        <v>574.94000000000005</v>
      </c>
    </row>
    <row r="30" spans="1:18" x14ac:dyDescent="0.25">
      <c r="B30">
        <v>1.75</v>
      </c>
      <c r="C30">
        <v>4.13</v>
      </c>
      <c r="D30">
        <v>6.98</v>
      </c>
      <c r="E30">
        <v>2.06</v>
      </c>
      <c r="F30">
        <v>10.35</v>
      </c>
      <c r="G30">
        <v>4.4400000000000004</v>
      </c>
      <c r="H30">
        <v>34.130000000000003</v>
      </c>
      <c r="I30">
        <v>39.82</v>
      </c>
      <c r="J30">
        <v>106.2</v>
      </c>
      <c r="K30">
        <v>191.65</v>
      </c>
      <c r="L30">
        <v>124.53</v>
      </c>
      <c r="M30">
        <v>343.07</v>
      </c>
      <c r="N30">
        <v>2464.6999999999998</v>
      </c>
      <c r="O30">
        <v>2260.06</v>
      </c>
    </row>
    <row r="31" spans="1:18" x14ac:dyDescent="0.25">
      <c r="B31">
        <v>10.71</v>
      </c>
      <c r="C31">
        <v>2.95</v>
      </c>
      <c r="D31">
        <v>3.67</v>
      </c>
      <c r="E31">
        <v>11.89</v>
      </c>
      <c r="F31">
        <v>4.7699999999999996</v>
      </c>
      <c r="G31">
        <v>49.3</v>
      </c>
      <c r="H31">
        <v>16.03</v>
      </c>
      <c r="I31">
        <v>109.9</v>
      </c>
      <c r="J31">
        <v>143.97999999999999</v>
      </c>
      <c r="K31">
        <v>995.11</v>
      </c>
      <c r="L31">
        <v>173.56</v>
      </c>
      <c r="M31">
        <v>145.38</v>
      </c>
      <c r="N31">
        <v>2467.59</v>
      </c>
      <c r="O31">
        <v>809.6</v>
      </c>
    </row>
    <row r="32" spans="1:18" x14ac:dyDescent="0.25">
      <c r="B32">
        <v>6.55</v>
      </c>
      <c r="C32">
        <v>3.97</v>
      </c>
      <c r="D32">
        <v>3.69</v>
      </c>
      <c r="E32">
        <v>2.2999999999999998</v>
      </c>
      <c r="F32">
        <v>2.7</v>
      </c>
      <c r="G32">
        <v>49.11</v>
      </c>
      <c r="H32">
        <v>23.75</v>
      </c>
      <c r="I32">
        <v>27.5</v>
      </c>
      <c r="J32">
        <v>50.96</v>
      </c>
      <c r="K32">
        <v>21.56</v>
      </c>
      <c r="L32">
        <v>260.36</v>
      </c>
      <c r="M32">
        <v>468.19</v>
      </c>
      <c r="N32">
        <v>1279.8499999999999</v>
      </c>
      <c r="O32">
        <v>3274.41</v>
      </c>
    </row>
    <row r="33" spans="1:18" x14ac:dyDescent="0.25">
      <c r="B33">
        <v>4.62</v>
      </c>
      <c r="C33">
        <v>2.84</v>
      </c>
      <c r="D33">
        <v>3.56</v>
      </c>
      <c r="E33">
        <v>5.93</v>
      </c>
      <c r="F33">
        <v>4.84</v>
      </c>
      <c r="G33">
        <v>12.28</v>
      </c>
      <c r="H33">
        <v>46.76</v>
      </c>
      <c r="I33">
        <v>39.99</v>
      </c>
      <c r="J33">
        <v>51.74</v>
      </c>
      <c r="K33">
        <v>268.52</v>
      </c>
      <c r="L33">
        <v>717.04</v>
      </c>
      <c r="M33">
        <v>225.02</v>
      </c>
      <c r="N33">
        <v>2475.9899999999998</v>
      </c>
      <c r="O33">
        <v>386.59</v>
      </c>
    </row>
    <row r="34" spans="1:18" x14ac:dyDescent="0.25">
      <c r="B34">
        <v>4.7</v>
      </c>
      <c r="C34">
        <v>4.09</v>
      </c>
      <c r="D34">
        <v>2.33</v>
      </c>
      <c r="E34">
        <v>8.35</v>
      </c>
      <c r="F34">
        <v>7.19</v>
      </c>
      <c r="G34">
        <v>17.489999999999998</v>
      </c>
      <c r="H34">
        <v>16.43</v>
      </c>
      <c r="I34">
        <v>17.28</v>
      </c>
      <c r="J34">
        <v>21.53</v>
      </c>
      <c r="K34">
        <v>130.96</v>
      </c>
      <c r="L34">
        <v>122.97</v>
      </c>
      <c r="M34">
        <v>225.06</v>
      </c>
      <c r="N34">
        <v>630.72</v>
      </c>
      <c r="O34">
        <v>3446.02</v>
      </c>
    </row>
    <row r="35" spans="1:18" x14ac:dyDescent="0.25">
      <c r="B35">
        <v>2.57</v>
      </c>
      <c r="C35">
        <v>5.72</v>
      </c>
      <c r="D35">
        <v>5.34</v>
      </c>
      <c r="E35">
        <v>11.42</v>
      </c>
      <c r="F35">
        <v>7.35</v>
      </c>
      <c r="G35">
        <v>7.82</v>
      </c>
      <c r="H35">
        <v>33.32</v>
      </c>
      <c r="I35">
        <v>9.76</v>
      </c>
      <c r="J35">
        <v>20.83</v>
      </c>
      <c r="K35">
        <v>37.74</v>
      </c>
      <c r="L35">
        <v>363.91</v>
      </c>
      <c r="M35">
        <v>1350.82</v>
      </c>
      <c r="N35">
        <v>901.1</v>
      </c>
      <c r="O35">
        <v>3297.65</v>
      </c>
    </row>
    <row r="36" spans="1:18" x14ac:dyDescent="0.25">
      <c r="B36">
        <v>3.41</v>
      </c>
      <c r="C36">
        <v>2.94</v>
      </c>
      <c r="D36">
        <v>5.41</v>
      </c>
      <c r="E36">
        <v>21.21</v>
      </c>
      <c r="F36">
        <v>2.76</v>
      </c>
      <c r="G36">
        <v>12.35</v>
      </c>
      <c r="H36">
        <v>47.09</v>
      </c>
      <c r="I36">
        <v>80.67</v>
      </c>
      <c r="J36">
        <v>145.54</v>
      </c>
      <c r="K36">
        <v>93.04</v>
      </c>
      <c r="L36">
        <v>952.51</v>
      </c>
      <c r="M36">
        <v>2478.75</v>
      </c>
      <c r="N36">
        <v>652.98</v>
      </c>
      <c r="O36">
        <v>2347.2199999999998</v>
      </c>
    </row>
    <row r="37" spans="1:18" x14ac:dyDescent="0.25">
      <c r="B37">
        <v>4.55</v>
      </c>
      <c r="C37">
        <v>1.87</v>
      </c>
      <c r="D37">
        <v>5.3</v>
      </c>
      <c r="E37">
        <v>11.46</v>
      </c>
      <c r="F37">
        <v>2.75</v>
      </c>
      <c r="G37">
        <v>48.96</v>
      </c>
      <c r="H37">
        <v>47.3</v>
      </c>
      <c r="I37">
        <v>54.07</v>
      </c>
      <c r="J37">
        <v>32.93</v>
      </c>
      <c r="K37">
        <v>269.99</v>
      </c>
      <c r="L37">
        <v>531.76</v>
      </c>
      <c r="M37">
        <v>331.32</v>
      </c>
      <c r="N37">
        <v>442.18</v>
      </c>
      <c r="O37">
        <v>1220.21</v>
      </c>
    </row>
    <row r="38" spans="1:18" x14ac:dyDescent="0.25">
      <c r="B38">
        <v>6.15</v>
      </c>
      <c r="C38">
        <v>2.81</v>
      </c>
      <c r="D38">
        <v>3.53</v>
      </c>
      <c r="E38">
        <v>5.93</v>
      </c>
      <c r="F38">
        <v>14.67</v>
      </c>
      <c r="G38">
        <v>8</v>
      </c>
      <c r="H38">
        <v>23.07</v>
      </c>
      <c r="I38">
        <v>55.33</v>
      </c>
      <c r="J38">
        <v>20.49</v>
      </c>
      <c r="K38">
        <v>272.14</v>
      </c>
      <c r="L38">
        <v>519.42999999999995</v>
      </c>
      <c r="M38">
        <v>683.96</v>
      </c>
      <c r="N38">
        <v>1781.41</v>
      </c>
      <c r="O38">
        <v>3311.17</v>
      </c>
    </row>
    <row r="39" spans="1:18" x14ac:dyDescent="0.25">
      <c r="B39">
        <v>1.1000000000000001</v>
      </c>
      <c r="C39">
        <v>1.86</v>
      </c>
      <c r="D39">
        <v>2.35</v>
      </c>
      <c r="E39">
        <v>21.54</v>
      </c>
      <c r="F39">
        <v>2.84</v>
      </c>
      <c r="G39">
        <v>65.38</v>
      </c>
      <c r="H39">
        <v>23.67</v>
      </c>
      <c r="I39">
        <v>17.04</v>
      </c>
      <c r="J39">
        <v>73.23</v>
      </c>
      <c r="K39">
        <v>59.58</v>
      </c>
      <c r="L39">
        <v>1346.73</v>
      </c>
      <c r="M39">
        <v>691.8</v>
      </c>
      <c r="N39">
        <v>1266.92</v>
      </c>
      <c r="O39">
        <v>1153.1400000000001</v>
      </c>
    </row>
    <row r="40" spans="1:18" x14ac:dyDescent="0.25">
      <c r="B40">
        <v>0.7</v>
      </c>
      <c r="C40">
        <v>5.78</v>
      </c>
      <c r="D40">
        <v>2.2999999999999998</v>
      </c>
      <c r="E40">
        <v>5.82</v>
      </c>
      <c r="F40">
        <v>4.8099999999999996</v>
      </c>
      <c r="G40">
        <v>12.26</v>
      </c>
      <c r="H40">
        <v>10.35</v>
      </c>
      <c r="I40">
        <v>9.85</v>
      </c>
      <c r="J40">
        <v>12.19</v>
      </c>
      <c r="K40">
        <v>131.31</v>
      </c>
      <c r="L40">
        <v>722.78</v>
      </c>
      <c r="M40">
        <v>681.42</v>
      </c>
      <c r="N40">
        <v>322.06</v>
      </c>
      <c r="O40">
        <v>4377.49</v>
      </c>
    </row>
    <row r="41" spans="1:18" x14ac:dyDescent="0.25">
      <c r="B41">
        <v>1.84</v>
      </c>
      <c r="C41">
        <v>2.83</v>
      </c>
      <c r="D41">
        <v>5.3</v>
      </c>
      <c r="E41">
        <v>8.3699999999999992</v>
      </c>
      <c r="F41">
        <v>4.75</v>
      </c>
      <c r="G41">
        <v>25.49</v>
      </c>
      <c r="H41">
        <v>15.71</v>
      </c>
      <c r="I41">
        <v>39.11</v>
      </c>
      <c r="J41">
        <v>32.72</v>
      </c>
      <c r="K41">
        <v>91.01</v>
      </c>
      <c r="L41">
        <v>83.91</v>
      </c>
      <c r="M41">
        <v>92.53</v>
      </c>
      <c r="N41">
        <v>326.74</v>
      </c>
      <c r="O41">
        <v>1719.04</v>
      </c>
    </row>
    <row r="42" spans="1:18" x14ac:dyDescent="0.25">
      <c r="B42">
        <v>2.5</v>
      </c>
      <c r="C42">
        <v>4.1500000000000004</v>
      </c>
      <c r="D42">
        <v>13.09</v>
      </c>
      <c r="E42">
        <v>21.75</v>
      </c>
      <c r="F42">
        <v>2.81</v>
      </c>
      <c r="G42">
        <v>18.21</v>
      </c>
      <c r="H42">
        <v>32.21</v>
      </c>
      <c r="I42">
        <v>39.840000000000003</v>
      </c>
      <c r="J42">
        <v>71.89</v>
      </c>
      <c r="K42">
        <v>371.14</v>
      </c>
      <c r="L42">
        <v>1002.76</v>
      </c>
      <c r="M42">
        <v>1800.23</v>
      </c>
      <c r="N42">
        <v>327.19</v>
      </c>
      <c r="O42">
        <v>6192.49</v>
      </c>
    </row>
    <row r="43" spans="1:18" x14ac:dyDescent="0.25">
      <c r="A43" t="s">
        <v>12</v>
      </c>
      <c r="B43">
        <v>8.07</v>
      </c>
      <c r="C43">
        <v>9.8000000000000007</v>
      </c>
      <c r="D43">
        <v>1.45</v>
      </c>
      <c r="E43">
        <v>3.67</v>
      </c>
      <c r="F43">
        <v>27.14</v>
      </c>
      <c r="G43">
        <v>48.82</v>
      </c>
      <c r="H43">
        <v>84.34</v>
      </c>
      <c r="I43">
        <v>17.32</v>
      </c>
      <c r="J43">
        <v>52.1</v>
      </c>
      <c r="K43">
        <v>100.85</v>
      </c>
      <c r="L43">
        <v>57.58</v>
      </c>
      <c r="M43">
        <v>965.91</v>
      </c>
      <c r="N43">
        <v>470.46</v>
      </c>
      <c r="O43">
        <v>1349.6</v>
      </c>
      <c r="Q43">
        <f>MEDIAN(L43:L62)</f>
        <v>263.18</v>
      </c>
      <c r="R43">
        <f>AVERAGE(L43:L62)</f>
        <v>358.52750000000003</v>
      </c>
    </row>
    <row r="44" spans="1:18" x14ac:dyDescent="0.25">
      <c r="B44">
        <v>6.28</v>
      </c>
      <c r="C44">
        <v>1.82</v>
      </c>
      <c r="D44">
        <v>9.5</v>
      </c>
      <c r="E44">
        <v>3.87</v>
      </c>
      <c r="F44">
        <v>19.91</v>
      </c>
      <c r="G44">
        <v>36.44</v>
      </c>
      <c r="H44">
        <v>119.69</v>
      </c>
      <c r="I44">
        <v>111.55</v>
      </c>
      <c r="J44">
        <v>77.930000000000007</v>
      </c>
      <c r="K44">
        <v>419.08</v>
      </c>
      <c r="L44">
        <v>1416.94</v>
      </c>
      <c r="M44">
        <v>232.4</v>
      </c>
      <c r="N44">
        <v>1391.23</v>
      </c>
      <c r="O44">
        <v>2448.29</v>
      </c>
    </row>
    <row r="45" spans="1:18" x14ac:dyDescent="0.25">
      <c r="B45">
        <v>4.84</v>
      </c>
      <c r="C45">
        <v>1.85</v>
      </c>
      <c r="D45">
        <v>12.76</v>
      </c>
      <c r="E45">
        <v>3.65</v>
      </c>
      <c r="F45">
        <v>2.81</v>
      </c>
      <c r="G45">
        <v>12.43</v>
      </c>
      <c r="H45">
        <v>85.01</v>
      </c>
      <c r="I45">
        <v>56.09</v>
      </c>
      <c r="J45">
        <v>207.56</v>
      </c>
      <c r="K45">
        <v>41.14</v>
      </c>
      <c r="L45">
        <v>83.75</v>
      </c>
      <c r="M45">
        <v>676.01</v>
      </c>
      <c r="N45">
        <v>940.17</v>
      </c>
      <c r="O45">
        <v>1810.29</v>
      </c>
    </row>
    <row r="46" spans="1:18" x14ac:dyDescent="0.25">
      <c r="B46">
        <v>3.48</v>
      </c>
      <c r="C46">
        <v>5.75</v>
      </c>
      <c r="D46">
        <v>5.09</v>
      </c>
      <c r="E46">
        <v>8.07</v>
      </c>
      <c r="F46">
        <v>15.51</v>
      </c>
      <c r="G46">
        <v>7.8</v>
      </c>
      <c r="H46">
        <v>87.96</v>
      </c>
      <c r="I46">
        <v>27.56</v>
      </c>
      <c r="J46">
        <v>150.12</v>
      </c>
      <c r="K46">
        <v>99.02</v>
      </c>
      <c r="L46">
        <v>256.32</v>
      </c>
      <c r="M46">
        <v>675.98</v>
      </c>
      <c r="N46">
        <v>1326.95</v>
      </c>
      <c r="O46">
        <v>2398.29</v>
      </c>
    </row>
    <row r="47" spans="1:18" x14ac:dyDescent="0.25">
      <c r="B47">
        <v>6.48</v>
      </c>
      <c r="C47">
        <v>5.69</v>
      </c>
      <c r="D47">
        <v>2.33</v>
      </c>
      <c r="E47">
        <v>3.95</v>
      </c>
      <c r="F47">
        <v>7.19</v>
      </c>
      <c r="G47">
        <v>34.979999999999997</v>
      </c>
      <c r="H47">
        <v>44.84</v>
      </c>
      <c r="I47">
        <v>79.77</v>
      </c>
      <c r="J47">
        <v>298.44</v>
      </c>
      <c r="K47">
        <v>92.91</v>
      </c>
      <c r="L47">
        <v>263.32</v>
      </c>
      <c r="M47">
        <v>226.89</v>
      </c>
      <c r="N47">
        <v>203.3</v>
      </c>
      <c r="O47">
        <v>3443.05</v>
      </c>
    </row>
    <row r="48" spans="1:18" x14ac:dyDescent="0.25">
      <c r="B48">
        <v>2.6</v>
      </c>
      <c r="C48">
        <v>4.03</v>
      </c>
      <c r="D48">
        <v>7.12</v>
      </c>
      <c r="E48">
        <v>3.93</v>
      </c>
      <c r="F48">
        <v>14.64</v>
      </c>
      <c r="G48">
        <v>25.95</v>
      </c>
      <c r="H48">
        <v>62.83</v>
      </c>
      <c r="I48">
        <v>151.32</v>
      </c>
      <c r="J48">
        <v>54.74</v>
      </c>
      <c r="K48">
        <v>96.63</v>
      </c>
      <c r="L48">
        <v>501.68</v>
      </c>
      <c r="M48">
        <v>1341.16</v>
      </c>
      <c r="N48">
        <v>1349.33</v>
      </c>
      <c r="O48">
        <v>1279.5899999999999</v>
      </c>
    </row>
    <row r="49" spans="1:18" x14ac:dyDescent="0.25">
      <c r="B49">
        <v>1.76</v>
      </c>
      <c r="C49">
        <v>9.7899999999999991</v>
      </c>
      <c r="D49">
        <v>5.28</v>
      </c>
      <c r="E49">
        <v>2.1800000000000002</v>
      </c>
      <c r="F49">
        <v>38.04</v>
      </c>
      <c r="G49">
        <v>12.07</v>
      </c>
      <c r="H49">
        <v>31.17</v>
      </c>
      <c r="I49">
        <v>77.900000000000006</v>
      </c>
      <c r="J49">
        <v>206.03</v>
      </c>
      <c r="K49">
        <v>281.76</v>
      </c>
      <c r="L49">
        <v>378.85</v>
      </c>
      <c r="M49">
        <v>653.16</v>
      </c>
      <c r="N49">
        <v>981.39</v>
      </c>
      <c r="O49">
        <v>1730.99</v>
      </c>
    </row>
    <row r="50" spans="1:18" x14ac:dyDescent="0.25">
      <c r="B50">
        <v>2.66</v>
      </c>
      <c r="C50">
        <v>4.17</v>
      </c>
      <c r="D50">
        <v>17.47</v>
      </c>
      <c r="E50">
        <v>15.59</v>
      </c>
      <c r="F50">
        <v>15</v>
      </c>
      <c r="G50">
        <v>126.09</v>
      </c>
      <c r="H50">
        <v>46.66</v>
      </c>
      <c r="I50">
        <v>55.16</v>
      </c>
      <c r="J50">
        <v>192.26</v>
      </c>
      <c r="K50">
        <v>97.59</v>
      </c>
      <c r="L50">
        <v>175.75</v>
      </c>
      <c r="M50">
        <v>466.86</v>
      </c>
      <c r="N50">
        <v>323.43</v>
      </c>
      <c r="O50">
        <v>4441.72</v>
      </c>
    </row>
    <row r="51" spans="1:18" x14ac:dyDescent="0.25">
      <c r="B51">
        <v>4.6900000000000004</v>
      </c>
      <c r="C51">
        <v>7.47</v>
      </c>
      <c r="D51">
        <v>7.03</v>
      </c>
      <c r="E51">
        <v>2.2799999999999998</v>
      </c>
      <c r="F51">
        <v>26.68</v>
      </c>
      <c r="G51">
        <v>8.08</v>
      </c>
      <c r="H51">
        <v>32.39</v>
      </c>
      <c r="I51">
        <v>54.87</v>
      </c>
      <c r="J51">
        <v>69.34</v>
      </c>
      <c r="K51">
        <v>63.45</v>
      </c>
      <c r="L51">
        <v>124.52</v>
      </c>
      <c r="M51">
        <v>234.29</v>
      </c>
      <c r="N51">
        <v>966.84</v>
      </c>
      <c r="O51">
        <v>570.63</v>
      </c>
    </row>
    <row r="52" spans="1:18" x14ac:dyDescent="0.25">
      <c r="B52">
        <v>6.46</v>
      </c>
      <c r="C52">
        <v>7.48</v>
      </c>
      <c r="D52">
        <v>9.99</v>
      </c>
      <c r="E52">
        <v>5.77</v>
      </c>
      <c r="F52">
        <v>50.72</v>
      </c>
      <c r="G52">
        <v>66.89</v>
      </c>
      <c r="H52">
        <v>63.29</v>
      </c>
      <c r="I52">
        <v>27.4</v>
      </c>
      <c r="J52">
        <v>71.69</v>
      </c>
      <c r="K52">
        <v>1014.7</v>
      </c>
      <c r="L52">
        <v>378.88</v>
      </c>
      <c r="M52">
        <v>328.81</v>
      </c>
      <c r="N52">
        <v>217.96</v>
      </c>
      <c r="O52">
        <v>571.19000000000005</v>
      </c>
    </row>
    <row r="53" spans="1:18" x14ac:dyDescent="0.25">
      <c r="B53">
        <v>23.67</v>
      </c>
      <c r="C53">
        <v>2.76</v>
      </c>
      <c r="D53">
        <v>17.579999999999998</v>
      </c>
      <c r="E53">
        <v>11.33</v>
      </c>
      <c r="F53">
        <v>20.36</v>
      </c>
      <c r="G53">
        <v>18.64</v>
      </c>
      <c r="H53">
        <v>10.47</v>
      </c>
      <c r="I53">
        <v>215.45</v>
      </c>
      <c r="J53">
        <v>206.36</v>
      </c>
      <c r="K53">
        <v>96.18</v>
      </c>
      <c r="L53">
        <v>179.45</v>
      </c>
      <c r="M53">
        <v>1777.55</v>
      </c>
      <c r="N53">
        <v>2483.1</v>
      </c>
      <c r="O53">
        <v>828.35</v>
      </c>
    </row>
    <row r="54" spans="1:18" x14ac:dyDescent="0.25">
      <c r="B54">
        <v>11.01</v>
      </c>
      <c r="C54">
        <v>7.33</v>
      </c>
      <c r="D54">
        <v>3.55</v>
      </c>
      <c r="E54">
        <v>5.85</v>
      </c>
      <c r="F54">
        <v>2.68</v>
      </c>
      <c r="G54">
        <v>25.28</v>
      </c>
      <c r="H54">
        <v>44.1</v>
      </c>
      <c r="I54">
        <v>39.590000000000003</v>
      </c>
      <c r="J54">
        <v>20.37</v>
      </c>
      <c r="K54">
        <v>532.09</v>
      </c>
      <c r="L54">
        <v>715.77</v>
      </c>
      <c r="M54">
        <v>222.59</v>
      </c>
      <c r="N54">
        <v>923.18</v>
      </c>
      <c r="O54">
        <v>589.38</v>
      </c>
    </row>
    <row r="55" spans="1:18" x14ac:dyDescent="0.25">
      <c r="B55">
        <v>4.82</v>
      </c>
      <c r="C55">
        <v>2.95</v>
      </c>
      <c r="D55">
        <v>5.09</v>
      </c>
      <c r="E55">
        <v>3.72</v>
      </c>
      <c r="F55">
        <v>10.74</v>
      </c>
      <c r="G55">
        <v>18.149999999999999</v>
      </c>
      <c r="H55">
        <v>160.91999999999999</v>
      </c>
      <c r="I55">
        <v>10.39</v>
      </c>
      <c r="J55">
        <v>379.32</v>
      </c>
      <c r="K55">
        <v>192.91</v>
      </c>
      <c r="L55">
        <v>263.04000000000002</v>
      </c>
      <c r="M55">
        <v>474.79</v>
      </c>
      <c r="N55">
        <v>3278.08</v>
      </c>
      <c r="O55">
        <v>838.94</v>
      </c>
    </row>
    <row r="56" spans="1:18" x14ac:dyDescent="0.25">
      <c r="B56">
        <v>1.83</v>
      </c>
      <c r="C56">
        <v>1.87</v>
      </c>
      <c r="D56">
        <v>2.39</v>
      </c>
      <c r="E56">
        <v>2.1800000000000002</v>
      </c>
      <c r="F56">
        <v>14.6</v>
      </c>
      <c r="G56">
        <v>49.03</v>
      </c>
      <c r="H56">
        <v>157.32</v>
      </c>
      <c r="I56">
        <v>84.06</v>
      </c>
      <c r="J56">
        <v>193.93</v>
      </c>
      <c r="K56">
        <v>276.11</v>
      </c>
      <c r="L56">
        <v>121.1</v>
      </c>
      <c r="M56">
        <v>906.61</v>
      </c>
      <c r="N56">
        <v>932.74</v>
      </c>
      <c r="O56">
        <v>3352.32</v>
      </c>
    </row>
    <row r="57" spans="1:18" x14ac:dyDescent="0.25">
      <c r="B57">
        <v>0.73</v>
      </c>
      <c r="C57">
        <v>3.99</v>
      </c>
      <c r="D57">
        <v>2.4700000000000002</v>
      </c>
      <c r="E57">
        <v>3.65</v>
      </c>
      <c r="F57">
        <v>36.56</v>
      </c>
      <c r="G57">
        <v>49.53</v>
      </c>
      <c r="H57">
        <v>118.08</v>
      </c>
      <c r="I57">
        <v>41.13</v>
      </c>
      <c r="J57">
        <v>20.55</v>
      </c>
      <c r="K57">
        <v>91.95</v>
      </c>
      <c r="L57">
        <v>52.25</v>
      </c>
      <c r="M57">
        <v>941.67</v>
      </c>
      <c r="N57">
        <v>909.85</v>
      </c>
      <c r="O57">
        <v>1742.96</v>
      </c>
    </row>
    <row r="58" spans="1:18" x14ac:dyDescent="0.25">
      <c r="B58">
        <v>3.46</v>
      </c>
      <c r="C58">
        <v>4.07</v>
      </c>
      <c r="D58">
        <v>2.44</v>
      </c>
      <c r="E58">
        <v>8.2200000000000006</v>
      </c>
      <c r="F58">
        <v>37.19</v>
      </c>
      <c r="G58">
        <v>90.42</v>
      </c>
      <c r="H58">
        <v>158.41999999999999</v>
      </c>
      <c r="I58">
        <v>27.18</v>
      </c>
      <c r="J58">
        <v>99.74</v>
      </c>
      <c r="K58">
        <v>93.01</v>
      </c>
      <c r="L58">
        <v>264.66000000000003</v>
      </c>
      <c r="M58">
        <v>345.96</v>
      </c>
      <c r="N58">
        <v>1296.4100000000001</v>
      </c>
      <c r="O58">
        <v>6065.93</v>
      </c>
    </row>
    <row r="59" spans="1:18" x14ac:dyDescent="0.25">
      <c r="B59">
        <v>1.84</v>
      </c>
      <c r="C59">
        <v>1.91</v>
      </c>
      <c r="D59">
        <v>9.8000000000000007</v>
      </c>
      <c r="E59">
        <v>5.87</v>
      </c>
      <c r="F59">
        <v>4.74</v>
      </c>
      <c r="G59">
        <v>64.87</v>
      </c>
      <c r="H59">
        <v>10.44</v>
      </c>
      <c r="I59">
        <v>39.9</v>
      </c>
      <c r="J59">
        <v>193.77</v>
      </c>
      <c r="K59">
        <v>55.61</v>
      </c>
      <c r="L59">
        <v>121.61</v>
      </c>
      <c r="M59">
        <v>482.95</v>
      </c>
      <c r="N59">
        <v>1835.35</v>
      </c>
      <c r="O59">
        <v>3351.59</v>
      </c>
    </row>
    <row r="60" spans="1:18" x14ac:dyDescent="0.25">
      <c r="B60">
        <v>1.1499999999999999</v>
      </c>
      <c r="C60">
        <v>1.86</v>
      </c>
      <c r="D60">
        <v>17.420000000000002</v>
      </c>
      <c r="E60">
        <v>2.06</v>
      </c>
      <c r="F60">
        <v>49.53</v>
      </c>
      <c r="G60">
        <v>26.43</v>
      </c>
      <c r="H60">
        <v>84.91</v>
      </c>
      <c r="I60">
        <v>28.5</v>
      </c>
      <c r="J60">
        <v>48.58</v>
      </c>
      <c r="K60">
        <v>131.69</v>
      </c>
      <c r="L60">
        <v>357.71</v>
      </c>
      <c r="M60">
        <v>490.59</v>
      </c>
      <c r="N60">
        <v>642.99</v>
      </c>
      <c r="O60">
        <v>1693.21</v>
      </c>
    </row>
    <row r="61" spans="1:18" x14ac:dyDescent="0.25">
      <c r="B61">
        <v>1.27</v>
      </c>
      <c r="C61">
        <v>10.1</v>
      </c>
      <c r="D61">
        <v>2.42</v>
      </c>
      <c r="E61">
        <v>11.66</v>
      </c>
      <c r="F61">
        <v>36.08</v>
      </c>
      <c r="G61">
        <v>8.06</v>
      </c>
      <c r="H61">
        <v>47.04</v>
      </c>
      <c r="I61">
        <v>222.8</v>
      </c>
      <c r="J61">
        <v>47.31</v>
      </c>
      <c r="K61">
        <v>194.76</v>
      </c>
      <c r="L61">
        <v>953.81</v>
      </c>
      <c r="M61">
        <v>337.96</v>
      </c>
      <c r="N61">
        <v>122.36</v>
      </c>
      <c r="O61">
        <v>6098.34</v>
      </c>
    </row>
    <row r="62" spans="1:18" x14ac:dyDescent="0.25">
      <c r="B62">
        <v>1.22</v>
      </c>
      <c r="C62">
        <v>2.79</v>
      </c>
      <c r="D62">
        <v>3.62</v>
      </c>
      <c r="E62">
        <v>4</v>
      </c>
      <c r="F62">
        <v>49.53</v>
      </c>
      <c r="G62">
        <v>24.99</v>
      </c>
      <c r="H62">
        <v>291.45</v>
      </c>
      <c r="I62">
        <v>157.33000000000001</v>
      </c>
      <c r="J62">
        <v>373.07</v>
      </c>
      <c r="K62">
        <v>21.2</v>
      </c>
      <c r="L62">
        <v>503.56</v>
      </c>
      <c r="M62">
        <v>941.49</v>
      </c>
      <c r="N62">
        <v>953.18</v>
      </c>
      <c r="O62">
        <v>2353.0100000000002</v>
      </c>
    </row>
    <row r="63" spans="1:18" x14ac:dyDescent="0.25">
      <c r="A63" t="s">
        <v>13</v>
      </c>
      <c r="B63">
        <v>1.82</v>
      </c>
      <c r="C63">
        <v>1.1299999999999999</v>
      </c>
      <c r="D63">
        <v>10.02</v>
      </c>
      <c r="E63">
        <v>3.85</v>
      </c>
      <c r="F63">
        <v>2.59</v>
      </c>
      <c r="G63">
        <v>12.1</v>
      </c>
      <c r="H63">
        <v>23.54</v>
      </c>
      <c r="I63">
        <v>58.86</v>
      </c>
      <c r="J63">
        <v>152.96</v>
      </c>
      <c r="K63">
        <v>199.96</v>
      </c>
      <c r="L63">
        <v>54</v>
      </c>
      <c r="M63">
        <v>1322.42</v>
      </c>
      <c r="N63">
        <v>919.52</v>
      </c>
      <c r="O63">
        <v>1244.46</v>
      </c>
      <c r="Q63">
        <f>MEDIAN(L63:L82)</f>
        <v>260.96499999999997</v>
      </c>
      <c r="R63">
        <f>AVERAGE(L63:L82)</f>
        <v>319.988</v>
      </c>
    </row>
    <row r="64" spans="1:18" x14ac:dyDescent="0.25">
      <c r="B64">
        <v>1.85</v>
      </c>
      <c r="C64">
        <v>2.98</v>
      </c>
      <c r="D64">
        <v>22.95</v>
      </c>
      <c r="E64">
        <v>8.34</v>
      </c>
      <c r="F64">
        <v>4.49</v>
      </c>
      <c r="G64">
        <v>18.670000000000002</v>
      </c>
      <c r="H64">
        <v>15.82</v>
      </c>
      <c r="I64">
        <v>309.24</v>
      </c>
      <c r="J64">
        <v>107.09</v>
      </c>
      <c r="K64">
        <v>145.63</v>
      </c>
      <c r="L64">
        <v>131.02000000000001</v>
      </c>
      <c r="M64">
        <v>659.44</v>
      </c>
      <c r="N64">
        <v>880.33</v>
      </c>
      <c r="O64">
        <v>6229.64</v>
      </c>
    </row>
    <row r="65" spans="2:15" x14ac:dyDescent="0.25">
      <c r="B65">
        <v>1.21</v>
      </c>
      <c r="C65">
        <v>0.47</v>
      </c>
      <c r="D65">
        <v>13.31</v>
      </c>
      <c r="E65">
        <v>16.260000000000002</v>
      </c>
      <c r="F65">
        <v>7.34</v>
      </c>
      <c r="G65">
        <v>26.16</v>
      </c>
      <c r="H65">
        <v>46.26</v>
      </c>
      <c r="I65">
        <v>81.400000000000006</v>
      </c>
      <c r="J65">
        <v>297.82</v>
      </c>
      <c r="K65">
        <v>293.8</v>
      </c>
      <c r="L65">
        <v>127.82</v>
      </c>
      <c r="M65">
        <v>916.86</v>
      </c>
      <c r="N65">
        <v>640.96</v>
      </c>
      <c r="O65">
        <v>3207.5</v>
      </c>
    </row>
    <row r="66" spans="2:15" x14ac:dyDescent="0.25">
      <c r="B66">
        <v>1.85</v>
      </c>
      <c r="C66">
        <v>2.87</v>
      </c>
      <c r="D66">
        <v>5.3</v>
      </c>
      <c r="E66">
        <v>8.43</v>
      </c>
      <c r="F66">
        <v>7.17</v>
      </c>
      <c r="G66">
        <v>49.64</v>
      </c>
      <c r="H66">
        <v>63.18</v>
      </c>
      <c r="I66">
        <v>39.92</v>
      </c>
      <c r="J66">
        <v>401.32</v>
      </c>
      <c r="K66">
        <v>417.24</v>
      </c>
      <c r="L66">
        <v>540.63</v>
      </c>
      <c r="M66">
        <v>338.21</v>
      </c>
      <c r="N66">
        <v>2561.38</v>
      </c>
      <c r="O66">
        <v>2464.48</v>
      </c>
    </row>
    <row r="67" spans="2:15" x14ac:dyDescent="0.25">
      <c r="B67">
        <v>8.49</v>
      </c>
      <c r="C67">
        <v>1.81</v>
      </c>
      <c r="D67">
        <v>5.04</v>
      </c>
      <c r="E67">
        <v>5.78</v>
      </c>
      <c r="F67">
        <v>10.17</v>
      </c>
      <c r="G67">
        <v>18.600000000000001</v>
      </c>
      <c r="H67">
        <v>45.86</v>
      </c>
      <c r="I67">
        <v>28.82</v>
      </c>
      <c r="J67">
        <v>23.2</v>
      </c>
      <c r="K67">
        <v>199.09</v>
      </c>
      <c r="L67">
        <v>250.06</v>
      </c>
      <c r="M67">
        <v>330.95</v>
      </c>
      <c r="N67">
        <v>664.33</v>
      </c>
      <c r="O67">
        <v>8271.68</v>
      </c>
    </row>
    <row r="68" spans="2:15" x14ac:dyDescent="0.25">
      <c r="B68">
        <v>3.48</v>
      </c>
      <c r="C68">
        <v>1.0900000000000001</v>
      </c>
      <c r="D68">
        <v>9.81</v>
      </c>
      <c r="E68">
        <v>8.39</v>
      </c>
      <c r="F68">
        <v>4.68</v>
      </c>
      <c r="G68">
        <v>8.2100000000000009</v>
      </c>
      <c r="H68">
        <v>45.28</v>
      </c>
      <c r="I68">
        <v>41.12</v>
      </c>
      <c r="J68">
        <v>201.49</v>
      </c>
      <c r="K68">
        <v>102.55</v>
      </c>
      <c r="L68">
        <v>361.26</v>
      </c>
      <c r="M68">
        <v>329.87</v>
      </c>
      <c r="N68">
        <v>655.01</v>
      </c>
      <c r="O68">
        <v>583.66999999999996</v>
      </c>
    </row>
    <row r="69" spans="2:15" x14ac:dyDescent="0.25">
      <c r="B69">
        <v>2.64</v>
      </c>
      <c r="C69">
        <v>4.2300000000000004</v>
      </c>
      <c r="D69">
        <v>13.18</v>
      </c>
      <c r="E69">
        <v>8.2799999999999994</v>
      </c>
      <c r="F69">
        <v>7.15</v>
      </c>
      <c r="G69">
        <v>18.02</v>
      </c>
      <c r="H69">
        <v>61.4</v>
      </c>
      <c r="I69">
        <v>26.25</v>
      </c>
      <c r="J69">
        <v>97.27</v>
      </c>
      <c r="K69">
        <v>96.86</v>
      </c>
      <c r="L69">
        <v>507.4</v>
      </c>
      <c r="M69">
        <v>665.21</v>
      </c>
      <c r="N69">
        <v>479.31</v>
      </c>
      <c r="O69">
        <v>2445.7800000000002</v>
      </c>
    </row>
    <row r="70" spans="2:15" x14ac:dyDescent="0.25">
      <c r="B70">
        <v>1.78</v>
      </c>
      <c r="C70">
        <v>1.1399999999999999</v>
      </c>
      <c r="D70">
        <v>5.09</v>
      </c>
      <c r="E70">
        <v>11.69</v>
      </c>
      <c r="F70">
        <v>2.75</v>
      </c>
      <c r="G70">
        <v>18.91</v>
      </c>
      <c r="H70">
        <v>60.84</v>
      </c>
      <c r="I70">
        <v>58.91</v>
      </c>
      <c r="J70">
        <v>142.13</v>
      </c>
      <c r="K70">
        <v>189.93</v>
      </c>
      <c r="L70">
        <v>255.54</v>
      </c>
      <c r="M70">
        <v>235.09</v>
      </c>
      <c r="N70">
        <v>662.3</v>
      </c>
      <c r="O70">
        <v>1697.26</v>
      </c>
    </row>
    <row r="71" spans="2:15" x14ac:dyDescent="0.25">
      <c r="B71">
        <v>2.52</v>
      </c>
      <c r="C71">
        <v>1.85</v>
      </c>
      <c r="D71">
        <v>13.08</v>
      </c>
      <c r="E71">
        <v>5.73</v>
      </c>
      <c r="F71">
        <v>10.039999999999999</v>
      </c>
      <c r="G71">
        <v>7.92</v>
      </c>
      <c r="H71">
        <v>61.97</v>
      </c>
      <c r="I71">
        <v>58.47</v>
      </c>
      <c r="J71">
        <v>71.540000000000006</v>
      </c>
      <c r="K71">
        <v>21.28</v>
      </c>
      <c r="L71">
        <v>50.54</v>
      </c>
      <c r="M71">
        <v>906.99</v>
      </c>
      <c r="N71">
        <v>461.46</v>
      </c>
      <c r="O71">
        <v>1222.2</v>
      </c>
    </row>
    <row r="72" spans="2:15" x14ac:dyDescent="0.25">
      <c r="B72">
        <v>2.4300000000000002</v>
      </c>
      <c r="C72">
        <v>1.8</v>
      </c>
      <c r="D72">
        <v>3.55</v>
      </c>
      <c r="E72">
        <v>16.48</v>
      </c>
      <c r="F72">
        <v>4.5999999999999996</v>
      </c>
      <c r="G72">
        <v>8.02</v>
      </c>
      <c r="H72">
        <v>32.950000000000003</v>
      </c>
      <c r="I72">
        <v>83.37</v>
      </c>
      <c r="J72">
        <v>140.11000000000001</v>
      </c>
      <c r="K72">
        <v>376.53</v>
      </c>
      <c r="L72">
        <v>120.45</v>
      </c>
      <c r="M72">
        <v>338.03</v>
      </c>
      <c r="N72">
        <v>672.73</v>
      </c>
      <c r="O72">
        <v>2391.0100000000002</v>
      </c>
    </row>
    <row r="73" spans="2:15" x14ac:dyDescent="0.25">
      <c r="B73">
        <v>4.7300000000000004</v>
      </c>
      <c r="C73">
        <v>1.88</v>
      </c>
      <c r="D73">
        <v>5.27</v>
      </c>
      <c r="E73">
        <v>8.58</v>
      </c>
      <c r="F73">
        <v>7.07</v>
      </c>
      <c r="G73">
        <v>25.75</v>
      </c>
      <c r="H73">
        <v>23.6</v>
      </c>
      <c r="I73">
        <v>57.08</v>
      </c>
      <c r="J73">
        <v>277.37</v>
      </c>
      <c r="K73">
        <v>195.69</v>
      </c>
      <c r="L73">
        <v>358.65</v>
      </c>
      <c r="M73">
        <v>1825.69</v>
      </c>
      <c r="N73">
        <v>658.48</v>
      </c>
      <c r="O73">
        <v>4695.67</v>
      </c>
    </row>
    <row r="74" spans="2:15" x14ac:dyDescent="0.25">
      <c r="B74">
        <v>0.72</v>
      </c>
      <c r="C74">
        <v>1.9</v>
      </c>
      <c r="D74">
        <v>3.67</v>
      </c>
      <c r="E74">
        <v>22.04</v>
      </c>
      <c r="F74">
        <v>7.27</v>
      </c>
      <c r="G74">
        <v>7.86</v>
      </c>
      <c r="H74">
        <v>45.92</v>
      </c>
      <c r="I74">
        <v>220.18</v>
      </c>
      <c r="J74">
        <v>31.98</v>
      </c>
      <c r="K74">
        <v>730.21</v>
      </c>
      <c r="L74">
        <v>1006.37</v>
      </c>
      <c r="M74">
        <v>476.65</v>
      </c>
      <c r="N74">
        <v>476.44</v>
      </c>
      <c r="O74">
        <v>6349.29</v>
      </c>
    </row>
    <row r="75" spans="2:15" x14ac:dyDescent="0.25">
      <c r="B75">
        <v>1.19</v>
      </c>
      <c r="C75">
        <v>1.1599999999999999</v>
      </c>
      <c r="D75">
        <v>13.2</v>
      </c>
      <c r="E75">
        <v>3.95</v>
      </c>
      <c r="F75">
        <v>15.05</v>
      </c>
      <c r="G75">
        <v>24.83</v>
      </c>
      <c r="H75">
        <v>62.77</v>
      </c>
      <c r="I75">
        <v>43.43</v>
      </c>
      <c r="J75">
        <v>138.22999999999999</v>
      </c>
      <c r="K75">
        <v>136.47</v>
      </c>
      <c r="L75">
        <v>123.46</v>
      </c>
      <c r="M75">
        <v>478.17</v>
      </c>
      <c r="N75">
        <v>931.7</v>
      </c>
      <c r="O75">
        <v>6356.02</v>
      </c>
    </row>
    <row r="76" spans="2:15" x14ac:dyDescent="0.25">
      <c r="B76">
        <v>1.89</v>
      </c>
      <c r="C76">
        <v>5.78</v>
      </c>
      <c r="D76">
        <v>3.59</v>
      </c>
      <c r="E76">
        <v>5.8</v>
      </c>
      <c r="F76">
        <v>36.35</v>
      </c>
      <c r="G76">
        <v>26.88</v>
      </c>
      <c r="H76">
        <v>23.19</v>
      </c>
      <c r="I76">
        <v>60.51</v>
      </c>
      <c r="J76">
        <v>375.15</v>
      </c>
      <c r="K76">
        <v>59.58</v>
      </c>
      <c r="L76">
        <v>372.56</v>
      </c>
      <c r="M76">
        <v>682.08</v>
      </c>
      <c r="N76">
        <v>666.94</v>
      </c>
      <c r="O76">
        <v>870.75</v>
      </c>
    </row>
    <row r="77" spans="2:15" x14ac:dyDescent="0.25">
      <c r="B77">
        <v>3.5</v>
      </c>
      <c r="C77">
        <v>1.1000000000000001</v>
      </c>
      <c r="D77">
        <v>3.51</v>
      </c>
      <c r="E77">
        <v>8.27</v>
      </c>
      <c r="F77">
        <v>10.16</v>
      </c>
      <c r="G77">
        <v>7.88</v>
      </c>
      <c r="H77">
        <v>33.03</v>
      </c>
      <c r="I77">
        <v>57.27</v>
      </c>
      <c r="J77">
        <v>199.74</v>
      </c>
      <c r="K77">
        <v>188.63</v>
      </c>
      <c r="L77">
        <v>266.39</v>
      </c>
      <c r="M77">
        <v>2473.7199999999998</v>
      </c>
      <c r="N77">
        <v>938.98</v>
      </c>
      <c r="O77">
        <v>1248.4000000000001</v>
      </c>
    </row>
    <row r="78" spans="2:15" x14ac:dyDescent="0.25">
      <c r="B78">
        <v>1.81</v>
      </c>
      <c r="C78">
        <v>2.98</v>
      </c>
      <c r="D78">
        <v>5.28</v>
      </c>
      <c r="E78">
        <v>21.62</v>
      </c>
      <c r="F78">
        <v>9.94</v>
      </c>
      <c r="G78">
        <v>8.23</v>
      </c>
      <c r="H78">
        <v>65.5</v>
      </c>
      <c r="I78">
        <v>41.35</v>
      </c>
      <c r="J78">
        <v>270.66000000000003</v>
      </c>
      <c r="K78">
        <v>702.68</v>
      </c>
      <c r="L78">
        <v>941.51</v>
      </c>
      <c r="M78">
        <v>346.3</v>
      </c>
      <c r="N78">
        <v>952.37</v>
      </c>
      <c r="O78">
        <v>2530.44</v>
      </c>
    </row>
    <row r="79" spans="2:15" x14ac:dyDescent="0.25">
      <c r="B79">
        <v>6.47</v>
      </c>
      <c r="C79">
        <v>1.08</v>
      </c>
      <c r="D79">
        <v>7.61</v>
      </c>
      <c r="E79">
        <v>11.49</v>
      </c>
      <c r="F79">
        <v>4.83</v>
      </c>
      <c r="G79">
        <v>25.5</v>
      </c>
      <c r="H79">
        <v>221.69</v>
      </c>
      <c r="I79">
        <v>57.51</v>
      </c>
      <c r="J79">
        <v>46.31</v>
      </c>
      <c r="K79">
        <v>720.7</v>
      </c>
      <c r="L79">
        <v>120.45</v>
      </c>
      <c r="M79">
        <v>946</v>
      </c>
      <c r="N79">
        <v>3414.8</v>
      </c>
      <c r="O79">
        <v>8502.5</v>
      </c>
    </row>
    <row r="80" spans="2:15" x14ac:dyDescent="0.25">
      <c r="B80">
        <v>1.1599999999999999</v>
      </c>
      <c r="C80">
        <v>1.94</v>
      </c>
      <c r="D80">
        <v>9.9</v>
      </c>
      <c r="E80">
        <v>2.31</v>
      </c>
      <c r="F80">
        <v>14.69</v>
      </c>
      <c r="G80">
        <v>12.69</v>
      </c>
      <c r="H80">
        <v>15.64</v>
      </c>
      <c r="I80">
        <v>40.130000000000003</v>
      </c>
      <c r="J80">
        <v>194.7</v>
      </c>
      <c r="K80">
        <v>92.89</v>
      </c>
      <c r="L80">
        <v>82.72</v>
      </c>
      <c r="M80">
        <v>1271.1300000000001</v>
      </c>
      <c r="N80">
        <v>316.41000000000003</v>
      </c>
      <c r="O80">
        <v>1186.52</v>
      </c>
    </row>
    <row r="81" spans="1:18" x14ac:dyDescent="0.25">
      <c r="B81">
        <v>3.58</v>
      </c>
      <c r="C81">
        <v>4.21</v>
      </c>
      <c r="D81">
        <v>17.54</v>
      </c>
      <c r="E81">
        <v>5.85</v>
      </c>
      <c r="F81">
        <v>4.66</v>
      </c>
      <c r="G81">
        <v>8.19</v>
      </c>
      <c r="H81">
        <v>15.53</v>
      </c>
      <c r="I81">
        <v>118.36</v>
      </c>
      <c r="J81">
        <v>100.77</v>
      </c>
      <c r="K81">
        <v>130.09</v>
      </c>
      <c r="L81">
        <v>369.57</v>
      </c>
      <c r="M81">
        <v>928.08</v>
      </c>
      <c r="N81">
        <v>212.42</v>
      </c>
      <c r="O81">
        <v>1264.18</v>
      </c>
    </row>
    <row r="82" spans="1:18" x14ac:dyDescent="0.25">
      <c r="B82">
        <v>1.79</v>
      </c>
      <c r="C82">
        <v>7.67</v>
      </c>
      <c r="D82">
        <v>7.26</v>
      </c>
      <c r="E82">
        <v>22.58</v>
      </c>
      <c r="F82">
        <v>4.88</v>
      </c>
      <c r="G82">
        <v>17.920000000000002</v>
      </c>
      <c r="H82">
        <v>31.42</v>
      </c>
      <c r="I82">
        <v>36.44</v>
      </c>
      <c r="J82">
        <v>98.01</v>
      </c>
      <c r="K82">
        <v>512.91999999999996</v>
      </c>
      <c r="L82">
        <v>359.36</v>
      </c>
      <c r="M82">
        <v>656.8</v>
      </c>
      <c r="N82">
        <v>1232.9000000000001</v>
      </c>
      <c r="O82">
        <v>6141.95</v>
      </c>
    </row>
    <row r="83" spans="1:18" x14ac:dyDescent="0.25">
      <c r="A83" t="s">
        <v>14</v>
      </c>
      <c r="B83">
        <v>3.57</v>
      </c>
      <c r="C83">
        <v>5.88</v>
      </c>
      <c r="D83">
        <v>9.6</v>
      </c>
      <c r="E83">
        <v>8.5</v>
      </c>
      <c r="F83">
        <v>14.58</v>
      </c>
      <c r="G83">
        <v>12.24</v>
      </c>
      <c r="H83">
        <v>6.04</v>
      </c>
      <c r="I83">
        <v>26.35</v>
      </c>
      <c r="J83">
        <v>299.58999999999997</v>
      </c>
      <c r="K83">
        <v>65.61</v>
      </c>
      <c r="L83">
        <v>392.24</v>
      </c>
      <c r="M83">
        <v>164.63</v>
      </c>
      <c r="N83">
        <v>338.51</v>
      </c>
      <c r="O83">
        <v>253.55</v>
      </c>
      <c r="Q83">
        <f>MEDIAN(L83:L102)</f>
        <v>327.27499999999998</v>
      </c>
      <c r="R83">
        <f>AVERAGE(L83:L102)</f>
        <v>349.02300000000002</v>
      </c>
    </row>
    <row r="84" spans="1:18" x14ac:dyDescent="0.25">
      <c r="B84">
        <v>3.5</v>
      </c>
      <c r="C84">
        <v>7.65</v>
      </c>
      <c r="D84">
        <v>4.87</v>
      </c>
      <c r="E84">
        <v>6</v>
      </c>
      <c r="F84">
        <v>27.3</v>
      </c>
      <c r="G84">
        <v>17.97</v>
      </c>
      <c r="H84">
        <v>46.42</v>
      </c>
      <c r="I84">
        <v>40.119999999999997</v>
      </c>
      <c r="J84">
        <v>108.95</v>
      </c>
      <c r="K84">
        <v>195.91</v>
      </c>
      <c r="L84">
        <v>274.49</v>
      </c>
      <c r="M84">
        <v>491.98</v>
      </c>
      <c r="N84">
        <v>655.98</v>
      </c>
      <c r="O84">
        <v>6225.51</v>
      </c>
    </row>
    <row r="85" spans="1:18" x14ac:dyDescent="0.25">
      <c r="B85">
        <v>1.81</v>
      </c>
      <c r="C85">
        <v>1.17</v>
      </c>
      <c r="D85">
        <v>9.34</v>
      </c>
      <c r="E85">
        <v>2.34</v>
      </c>
      <c r="F85">
        <v>49.95</v>
      </c>
      <c r="G85">
        <v>7.57</v>
      </c>
      <c r="H85">
        <v>33.17</v>
      </c>
      <c r="I85">
        <v>77.72</v>
      </c>
      <c r="J85">
        <v>74.290000000000006</v>
      </c>
      <c r="K85">
        <v>768.68</v>
      </c>
      <c r="L85">
        <v>123.1</v>
      </c>
      <c r="M85">
        <v>924.34</v>
      </c>
      <c r="N85">
        <v>632.88</v>
      </c>
      <c r="O85">
        <v>1809.08</v>
      </c>
    </row>
    <row r="86" spans="1:18" x14ac:dyDescent="0.25">
      <c r="B86">
        <v>8.41</v>
      </c>
      <c r="C86">
        <v>1.87</v>
      </c>
      <c r="D86">
        <v>5.27</v>
      </c>
      <c r="E86">
        <v>5.76</v>
      </c>
      <c r="F86">
        <v>20.66</v>
      </c>
      <c r="G86">
        <v>49.44</v>
      </c>
      <c r="H86">
        <v>22.9</v>
      </c>
      <c r="I86">
        <v>75.73</v>
      </c>
      <c r="J86">
        <v>76.28</v>
      </c>
      <c r="K86">
        <v>1943.61</v>
      </c>
      <c r="L86">
        <v>377.96</v>
      </c>
      <c r="M86">
        <v>218.25</v>
      </c>
      <c r="N86">
        <v>1240.27</v>
      </c>
      <c r="O86">
        <v>369.72</v>
      </c>
    </row>
    <row r="87" spans="1:18" x14ac:dyDescent="0.25">
      <c r="B87">
        <v>8.27</v>
      </c>
      <c r="C87">
        <v>1.87</v>
      </c>
      <c r="D87">
        <v>4.88</v>
      </c>
      <c r="E87">
        <v>16.190000000000001</v>
      </c>
      <c r="F87">
        <v>37.71</v>
      </c>
      <c r="G87">
        <v>18.34</v>
      </c>
      <c r="H87">
        <v>85.97</v>
      </c>
      <c r="I87">
        <v>57.87</v>
      </c>
      <c r="J87">
        <v>401.02</v>
      </c>
      <c r="K87">
        <v>59.26</v>
      </c>
      <c r="L87">
        <v>378.79</v>
      </c>
      <c r="M87">
        <v>954.95</v>
      </c>
      <c r="N87">
        <v>470.51</v>
      </c>
      <c r="O87">
        <v>1263.32</v>
      </c>
    </row>
    <row r="88" spans="1:18" x14ac:dyDescent="0.25">
      <c r="B88">
        <v>0.73</v>
      </c>
      <c r="C88">
        <v>4</v>
      </c>
      <c r="D88">
        <v>12.93</v>
      </c>
      <c r="E88">
        <v>8.4700000000000006</v>
      </c>
      <c r="F88">
        <v>50.02</v>
      </c>
      <c r="G88">
        <v>7.78</v>
      </c>
      <c r="H88">
        <v>47.21</v>
      </c>
      <c r="I88">
        <v>77.95</v>
      </c>
      <c r="J88">
        <v>103.56</v>
      </c>
      <c r="K88">
        <v>261.45999999999998</v>
      </c>
      <c r="L88">
        <v>560.86</v>
      </c>
      <c r="M88">
        <v>96.1</v>
      </c>
      <c r="N88">
        <v>478.74</v>
      </c>
      <c r="O88">
        <v>806.95</v>
      </c>
    </row>
    <row r="89" spans="1:18" x14ac:dyDescent="0.25">
      <c r="B89">
        <v>4.7699999999999996</v>
      </c>
      <c r="C89">
        <v>4.12</v>
      </c>
      <c r="D89">
        <v>3.63</v>
      </c>
      <c r="E89">
        <v>8.2899999999999991</v>
      </c>
      <c r="F89">
        <v>7.21</v>
      </c>
      <c r="G89">
        <v>25.4</v>
      </c>
      <c r="H89">
        <v>33.549999999999997</v>
      </c>
      <c r="I89">
        <v>26.2</v>
      </c>
      <c r="J89">
        <v>144.82</v>
      </c>
      <c r="K89">
        <v>261.06</v>
      </c>
      <c r="L89">
        <v>123.65</v>
      </c>
      <c r="M89">
        <v>345.21</v>
      </c>
      <c r="N89">
        <v>327.5</v>
      </c>
      <c r="O89">
        <v>2445.08</v>
      </c>
    </row>
    <row r="90" spans="1:18" x14ac:dyDescent="0.25">
      <c r="B90">
        <v>5.0199999999999996</v>
      </c>
      <c r="C90">
        <v>1.89</v>
      </c>
      <c r="D90">
        <v>2.1800000000000002</v>
      </c>
      <c r="E90">
        <v>2.33</v>
      </c>
      <c r="F90">
        <v>27.14</v>
      </c>
      <c r="G90">
        <v>18.12</v>
      </c>
      <c r="H90">
        <v>61.54</v>
      </c>
      <c r="I90">
        <v>80.180000000000007</v>
      </c>
      <c r="J90">
        <v>281.60000000000002</v>
      </c>
      <c r="K90">
        <v>280.16000000000003</v>
      </c>
      <c r="L90">
        <v>385.17</v>
      </c>
      <c r="M90">
        <v>340.78</v>
      </c>
      <c r="N90">
        <v>1334.26</v>
      </c>
      <c r="O90">
        <v>1786.4</v>
      </c>
    </row>
    <row r="91" spans="1:18" x14ac:dyDescent="0.25">
      <c r="B91">
        <v>1.82</v>
      </c>
      <c r="C91">
        <v>1.82</v>
      </c>
      <c r="D91">
        <v>4.9000000000000004</v>
      </c>
      <c r="E91">
        <v>11.57</v>
      </c>
      <c r="F91">
        <v>10.45</v>
      </c>
      <c r="G91">
        <v>49.25</v>
      </c>
      <c r="H91">
        <v>44.3</v>
      </c>
      <c r="I91">
        <v>57.62</v>
      </c>
      <c r="J91">
        <v>100.29</v>
      </c>
      <c r="K91">
        <v>955.74</v>
      </c>
      <c r="L91">
        <v>263.51</v>
      </c>
      <c r="M91">
        <v>1377.17</v>
      </c>
      <c r="N91">
        <v>214.83</v>
      </c>
      <c r="O91">
        <v>2488.87</v>
      </c>
    </row>
    <row r="92" spans="1:18" x14ac:dyDescent="0.25">
      <c r="B92">
        <v>1.2</v>
      </c>
      <c r="C92">
        <v>5.47</v>
      </c>
      <c r="D92">
        <v>5.0599999999999996</v>
      </c>
      <c r="E92">
        <v>3.72</v>
      </c>
      <c r="F92">
        <v>10.130000000000001</v>
      </c>
      <c r="G92">
        <v>26.25</v>
      </c>
      <c r="H92">
        <v>15.72</v>
      </c>
      <c r="I92">
        <v>27.28</v>
      </c>
      <c r="J92">
        <v>280.92</v>
      </c>
      <c r="K92">
        <v>88.5</v>
      </c>
      <c r="L92">
        <v>190.16</v>
      </c>
      <c r="M92">
        <v>235.6</v>
      </c>
      <c r="N92">
        <v>921.35</v>
      </c>
      <c r="O92">
        <v>4713.6000000000004</v>
      </c>
    </row>
    <row r="93" spans="1:18" x14ac:dyDescent="0.25">
      <c r="B93">
        <v>8.2200000000000006</v>
      </c>
      <c r="C93">
        <v>4.07</v>
      </c>
      <c r="D93">
        <v>5.04</v>
      </c>
      <c r="E93">
        <v>2.23</v>
      </c>
      <c r="F93">
        <v>49.3</v>
      </c>
      <c r="G93">
        <v>12.61</v>
      </c>
      <c r="H93">
        <v>46.29</v>
      </c>
      <c r="I93">
        <v>27.27</v>
      </c>
      <c r="J93">
        <v>95.99</v>
      </c>
      <c r="K93">
        <v>186.99</v>
      </c>
      <c r="L93">
        <v>551.22</v>
      </c>
      <c r="M93">
        <v>919.59</v>
      </c>
      <c r="N93">
        <v>211.46</v>
      </c>
      <c r="O93">
        <v>1208.3599999999999</v>
      </c>
    </row>
    <row r="94" spans="1:18" x14ac:dyDescent="0.25">
      <c r="B94">
        <v>14.15</v>
      </c>
      <c r="C94">
        <v>2.83</v>
      </c>
      <c r="D94">
        <v>4.9800000000000004</v>
      </c>
      <c r="E94">
        <v>21.43</v>
      </c>
      <c r="F94">
        <v>27.2</v>
      </c>
      <c r="G94">
        <v>4.51</v>
      </c>
      <c r="H94">
        <v>45.68</v>
      </c>
      <c r="I94">
        <v>57.79</v>
      </c>
      <c r="J94">
        <v>194.84</v>
      </c>
      <c r="K94">
        <v>260.64999999999998</v>
      </c>
      <c r="L94">
        <v>524.73</v>
      </c>
      <c r="M94">
        <v>1921.67</v>
      </c>
      <c r="N94">
        <v>308.44</v>
      </c>
      <c r="O94">
        <v>1775.73</v>
      </c>
    </row>
    <row r="95" spans="1:18" x14ac:dyDescent="0.25">
      <c r="B95">
        <v>2.59</v>
      </c>
      <c r="C95">
        <v>5.33</v>
      </c>
      <c r="D95">
        <v>5.17</v>
      </c>
      <c r="E95">
        <v>5.86</v>
      </c>
      <c r="F95">
        <v>7.08</v>
      </c>
      <c r="G95">
        <v>25.54</v>
      </c>
      <c r="H95">
        <v>32.81</v>
      </c>
      <c r="I95">
        <v>154.65</v>
      </c>
      <c r="J95">
        <v>962.67</v>
      </c>
      <c r="K95">
        <v>268.13</v>
      </c>
      <c r="L95">
        <v>271.25</v>
      </c>
      <c r="M95">
        <v>668.34</v>
      </c>
      <c r="N95">
        <v>320.06</v>
      </c>
      <c r="O95">
        <v>2492.04</v>
      </c>
    </row>
    <row r="96" spans="1:18" x14ac:dyDescent="0.25">
      <c r="B96">
        <v>2.58</v>
      </c>
      <c r="C96">
        <v>2.97</v>
      </c>
      <c r="D96">
        <v>3.53</v>
      </c>
      <c r="E96">
        <v>5.94</v>
      </c>
      <c r="F96">
        <v>19.86</v>
      </c>
      <c r="G96">
        <v>7.68</v>
      </c>
      <c r="H96">
        <v>88.1</v>
      </c>
      <c r="I96">
        <v>27.66</v>
      </c>
      <c r="J96">
        <v>140.97</v>
      </c>
      <c r="K96">
        <v>126.91</v>
      </c>
      <c r="L96">
        <v>519.49</v>
      </c>
      <c r="M96">
        <v>230.17</v>
      </c>
      <c r="N96">
        <v>1797.76</v>
      </c>
      <c r="O96">
        <v>1661.32</v>
      </c>
    </row>
    <row r="97" spans="1:15" x14ac:dyDescent="0.25">
      <c r="B97">
        <v>3.55</v>
      </c>
      <c r="C97">
        <v>4.12</v>
      </c>
      <c r="D97">
        <v>16.739999999999998</v>
      </c>
      <c r="E97">
        <v>2.19</v>
      </c>
      <c r="F97">
        <v>65.290000000000006</v>
      </c>
      <c r="G97">
        <v>17.75</v>
      </c>
      <c r="H97">
        <v>86.01</v>
      </c>
      <c r="I97">
        <v>26.7</v>
      </c>
      <c r="J97">
        <v>137.66</v>
      </c>
      <c r="K97">
        <v>254.43</v>
      </c>
      <c r="L97">
        <v>768.94</v>
      </c>
      <c r="M97">
        <v>330.25</v>
      </c>
      <c r="N97">
        <v>317.01</v>
      </c>
      <c r="O97">
        <v>1707.7</v>
      </c>
    </row>
    <row r="98" spans="1:15" x14ac:dyDescent="0.25">
      <c r="B98">
        <v>14.31</v>
      </c>
      <c r="C98">
        <v>5.72</v>
      </c>
      <c r="D98">
        <v>2.2599999999999998</v>
      </c>
      <c r="E98">
        <v>22.1</v>
      </c>
      <c r="F98">
        <v>20.190000000000001</v>
      </c>
      <c r="G98">
        <v>51.52</v>
      </c>
      <c r="H98">
        <v>85.23</v>
      </c>
      <c r="I98">
        <v>38.67</v>
      </c>
      <c r="J98">
        <v>72.63</v>
      </c>
      <c r="K98">
        <v>264.58</v>
      </c>
      <c r="L98">
        <v>256.7</v>
      </c>
      <c r="M98">
        <v>895.44</v>
      </c>
      <c r="N98">
        <v>669.77</v>
      </c>
      <c r="O98">
        <v>579.58000000000004</v>
      </c>
    </row>
    <row r="99" spans="1:15" x14ac:dyDescent="0.25">
      <c r="B99">
        <v>4.68</v>
      </c>
      <c r="C99">
        <v>2.85</v>
      </c>
      <c r="D99">
        <v>3.39</v>
      </c>
      <c r="E99">
        <v>22.26</v>
      </c>
      <c r="F99">
        <v>69.78</v>
      </c>
      <c r="G99">
        <v>12.48</v>
      </c>
      <c r="H99">
        <v>87.97</v>
      </c>
      <c r="I99">
        <v>39.61</v>
      </c>
      <c r="J99">
        <v>142.66999999999999</v>
      </c>
      <c r="K99">
        <v>718.65</v>
      </c>
      <c r="L99">
        <v>189.32</v>
      </c>
      <c r="M99">
        <v>649.79999999999995</v>
      </c>
      <c r="N99">
        <v>667.9</v>
      </c>
      <c r="O99">
        <v>1719.55</v>
      </c>
    </row>
    <row r="100" spans="1:15" x14ac:dyDescent="0.25">
      <c r="B100">
        <v>0.68</v>
      </c>
      <c r="C100">
        <v>2.76</v>
      </c>
      <c r="D100">
        <v>3.4</v>
      </c>
      <c r="E100">
        <v>3.92</v>
      </c>
      <c r="F100">
        <v>27.37</v>
      </c>
      <c r="G100">
        <v>25.75</v>
      </c>
      <c r="H100">
        <v>10</v>
      </c>
      <c r="I100">
        <v>28.19</v>
      </c>
      <c r="J100">
        <v>105.83</v>
      </c>
      <c r="K100">
        <v>133.13</v>
      </c>
      <c r="L100">
        <v>376.7</v>
      </c>
      <c r="M100">
        <v>322.61</v>
      </c>
      <c r="N100">
        <v>215.07</v>
      </c>
      <c r="O100">
        <v>1259.27</v>
      </c>
    </row>
    <row r="101" spans="1:15" x14ac:dyDescent="0.25">
      <c r="B101">
        <v>1.22</v>
      </c>
      <c r="C101">
        <v>2.76</v>
      </c>
      <c r="D101">
        <v>3.52</v>
      </c>
      <c r="E101">
        <v>8.4700000000000006</v>
      </c>
      <c r="F101">
        <v>27.63</v>
      </c>
      <c r="G101">
        <v>12.34</v>
      </c>
      <c r="H101">
        <v>22.24</v>
      </c>
      <c r="I101">
        <v>155.69</v>
      </c>
      <c r="J101">
        <v>278.38</v>
      </c>
      <c r="K101">
        <v>36.81</v>
      </c>
      <c r="L101">
        <v>277.85000000000002</v>
      </c>
      <c r="M101">
        <v>1250.8599999999999</v>
      </c>
      <c r="N101">
        <v>218.76</v>
      </c>
      <c r="O101">
        <v>857.73</v>
      </c>
    </row>
    <row r="102" spans="1:15" x14ac:dyDescent="0.25">
      <c r="B102">
        <v>0.69</v>
      </c>
      <c r="C102">
        <v>5.63</v>
      </c>
      <c r="D102">
        <v>3.55</v>
      </c>
      <c r="E102">
        <v>5.89</v>
      </c>
      <c r="F102">
        <v>7.32</v>
      </c>
      <c r="G102">
        <v>36.58</v>
      </c>
      <c r="H102">
        <v>84.87</v>
      </c>
      <c r="I102">
        <v>112.98</v>
      </c>
      <c r="J102">
        <v>533.54999999999995</v>
      </c>
      <c r="K102">
        <v>378.89</v>
      </c>
      <c r="L102">
        <v>174.33</v>
      </c>
      <c r="M102">
        <v>937.05</v>
      </c>
      <c r="N102">
        <v>318.8</v>
      </c>
      <c r="O102">
        <v>2376.06</v>
      </c>
    </row>
    <row r="104" spans="1:15" x14ac:dyDescent="0.25">
      <c r="A104" t="s">
        <v>15</v>
      </c>
      <c r="B104">
        <f>AVERAGE(B3:B102)</f>
        <v>3.7401</v>
      </c>
      <c r="C104">
        <f>AVERAGE(C3:C102)</f>
        <v>3.8327000000000009</v>
      </c>
      <c r="D104">
        <f>AVERAGE(D3:D102)</f>
        <v>6.8463999999999956</v>
      </c>
      <c r="E104">
        <f>AVERAGE(E3:E102)</f>
        <v>8.8936000000000028</v>
      </c>
      <c r="F104">
        <f>AVERAGE(F3:F102)</f>
        <v>16.642800000000001</v>
      </c>
      <c r="G104">
        <f t="shared" ref="G104:H104" si="0">AVERAGE(G3:G102)</f>
        <v>32.478900000000003</v>
      </c>
      <c r="H104">
        <f t="shared" si="0"/>
        <v>49.029000000000025</v>
      </c>
      <c r="I104">
        <f t="shared" ref="I104:J104" si="1">AVERAGE(I3:I102)</f>
        <v>77.60329999999999</v>
      </c>
      <c r="J104">
        <f t="shared" si="1"/>
        <v>149.51339999999999</v>
      </c>
      <c r="K104">
        <f>AVERAGE(K3:K102)</f>
        <v>276.3028000000001</v>
      </c>
      <c r="L104">
        <f>AVERAGE(L3:L102)</f>
        <v>447.65980000000002</v>
      </c>
      <c r="M104">
        <f>AVERAGE(M3:M102)</f>
        <v>735.32049999999992</v>
      </c>
      <c r="N104">
        <f>AVERAGE(N3:N102)</f>
        <v>1015.0490000000002</v>
      </c>
      <c r="O104">
        <f>AVERAGE(O3:O102)</f>
        <v>2438.0563000000011</v>
      </c>
    </row>
    <row r="105" spans="1:15" x14ac:dyDescent="0.25">
      <c r="A105" t="s">
        <v>16</v>
      </c>
      <c r="B105">
        <f>MEDIAN(B3:B102)</f>
        <v>2.5949999999999998</v>
      </c>
      <c r="C105">
        <f>MEDIAN(C3:C102)</f>
        <v>2.95</v>
      </c>
      <c r="D105">
        <f>MEDIAN(D3:D102)</f>
        <v>5.29</v>
      </c>
      <c r="E105">
        <f>MEDIAN(E3:E102)</f>
        <v>7.0350000000000001</v>
      </c>
      <c r="F105">
        <f>MEDIAN(F3:F102)</f>
        <v>10.26</v>
      </c>
      <c r="G105">
        <f t="shared" ref="G105:H105" si="2">MEDIAN(G3:G102)</f>
        <v>21.869999999999997</v>
      </c>
      <c r="H105">
        <f t="shared" si="2"/>
        <v>39.115000000000002</v>
      </c>
      <c r="I105">
        <f t="shared" ref="I105:J105" si="3">MEDIAN(I3:I102)</f>
        <v>57.39</v>
      </c>
      <c r="J105">
        <f t="shared" si="3"/>
        <v>105.44499999999999</v>
      </c>
      <c r="K105">
        <f>MEDIAN(K3:K102)</f>
        <v>195.22499999999999</v>
      </c>
      <c r="L105">
        <f>MEDIAN(L3:L102)</f>
        <v>360.31</v>
      </c>
      <c r="M105">
        <f>MEDIAN(M3:M102)</f>
        <v>591.245</v>
      </c>
      <c r="N105">
        <f>MEDIAN(N3:N102)</f>
        <v>667.42000000000007</v>
      </c>
      <c r="O105">
        <f>MEDIAN(O3:O102)</f>
        <v>1786.345</v>
      </c>
    </row>
    <row r="106" spans="1:15" x14ac:dyDescent="0.25">
      <c r="A106" t="s">
        <v>17</v>
      </c>
      <c r="B106">
        <f>_xlfn.PERCENTILE.EXC(B3:B102,0.25)</f>
        <v>1.7825</v>
      </c>
      <c r="C106">
        <f>_xlfn.PERCENTILE.EXC(C3:C102,0.25)</f>
        <v>1.8824999999999998</v>
      </c>
      <c r="D106">
        <f>_xlfn.PERCENTILE.EXC(D3:D102,0.25)</f>
        <v>3.5674999999999999</v>
      </c>
      <c r="E106">
        <f>_xlfn.PERCENTILE.EXC(E3:E102,0.25)</f>
        <v>3.8899999999999997</v>
      </c>
      <c r="F106">
        <f>_xlfn.PERCENTILE.EXC(F3:F102,0.25)</f>
        <v>4.8499999999999996</v>
      </c>
      <c r="G106">
        <f t="shared" ref="G106:H106" si="4">_xlfn.PERCENTILE.EXC(G3:G102,0.25)</f>
        <v>12.265000000000001</v>
      </c>
      <c r="H106">
        <f t="shared" si="4"/>
        <v>22.912499999999998</v>
      </c>
      <c r="I106">
        <f t="shared" ref="I106:J106" si="5">_xlfn.PERCENTILE.EXC(I3:I102,0.25)</f>
        <v>36.997500000000002</v>
      </c>
      <c r="J106">
        <f t="shared" si="5"/>
        <v>70.33250000000001</v>
      </c>
      <c r="K106">
        <f>_xlfn.PERCENTILE.EXC(K3:K102,0.25)</f>
        <v>94.107500000000002</v>
      </c>
      <c r="L106">
        <f>_xlfn.PERCENTILE.EXC(L3:L102,0.25)</f>
        <v>173.7525</v>
      </c>
      <c r="M106">
        <f>_xlfn.PERCENTILE.EXC(M3:M102,0.25)</f>
        <v>329.07499999999999</v>
      </c>
      <c r="N106">
        <f>_xlfn.PERCENTILE.EXC(N3:N102,0.25)</f>
        <v>364.42750000000001</v>
      </c>
      <c r="O106">
        <f>_xlfn.PERCENTILE.EXC(O3:O102,0.25)</f>
        <v>1213.6624999999999</v>
      </c>
    </row>
    <row r="107" spans="1:15" x14ac:dyDescent="0.25">
      <c r="A107" t="s">
        <v>18</v>
      </c>
      <c r="B107">
        <f>_xlfn.PERCENTILE.EXC(B3:B102,0.5)</f>
        <v>2.5949999999999998</v>
      </c>
      <c r="C107">
        <f>_xlfn.PERCENTILE.EXC(C3:C102,0.5)</f>
        <v>2.95</v>
      </c>
      <c r="D107">
        <f>_xlfn.PERCENTILE.EXC(D3:D102,0.5)</f>
        <v>5.29</v>
      </c>
      <c r="E107">
        <f>_xlfn.PERCENTILE.EXC(E3:E102,0.5)</f>
        <v>7.0350000000000001</v>
      </c>
      <c r="F107">
        <f>_xlfn.PERCENTILE.EXC(F3:F102,0.5)</f>
        <v>10.26</v>
      </c>
      <c r="G107">
        <f t="shared" ref="G107:H107" si="6">_xlfn.PERCENTILE.EXC(G3:G102,0.5)</f>
        <v>21.869999999999997</v>
      </c>
      <c r="H107">
        <f t="shared" si="6"/>
        <v>39.115000000000002</v>
      </c>
      <c r="I107">
        <f t="shared" ref="I107:J107" si="7">_xlfn.PERCENTILE.EXC(I3:I102,0.5)</f>
        <v>57.39</v>
      </c>
      <c r="J107">
        <f t="shared" si="7"/>
        <v>105.44499999999999</v>
      </c>
      <c r="K107">
        <f>_xlfn.PERCENTILE.EXC(K3:K102,0.5)</f>
        <v>195.22499999999999</v>
      </c>
      <c r="L107">
        <f>_xlfn.PERCENTILE.EXC(L3:L102,0.5)</f>
        <v>360.31</v>
      </c>
      <c r="M107">
        <f>_xlfn.PERCENTILE.EXC(M3:M102,0.5)</f>
        <v>591.245</v>
      </c>
      <c r="N107">
        <f>_xlfn.PERCENTILE.EXC(N3:N102,0.5)</f>
        <v>667.42000000000007</v>
      </c>
      <c r="O107">
        <f>_xlfn.PERCENTILE.EXC(O3:O102,0.5)</f>
        <v>1786.345</v>
      </c>
    </row>
    <row r="108" spans="1:15" x14ac:dyDescent="0.25">
      <c r="A108" t="s">
        <v>19</v>
      </c>
      <c r="B108">
        <f>_xlfn.PERCENTILE.EXC(B3:B102,0.75)</f>
        <v>4.6724999999999994</v>
      </c>
      <c r="C108">
        <f>_xlfn.PERCENTILE.EXC(C3:C102,0.75)</f>
        <v>5.5824999999999996</v>
      </c>
      <c r="D108">
        <f>_xlfn.PERCENTILE.EXC(D3:D102,0.75)</f>
        <v>9.5749999999999993</v>
      </c>
      <c r="E108">
        <f>_xlfn.PERCENTILE.EXC(E3:E102,0.75)</f>
        <v>11.55</v>
      </c>
      <c r="F108">
        <f>_xlfn.PERCENTILE.EXC(F3:F102,0.75)</f>
        <v>27.024999999999999</v>
      </c>
      <c r="G108">
        <f t="shared" ref="G108:H108" si="8">_xlfn.PERCENTILE.EXC(G3:G102,0.75)</f>
        <v>44.53</v>
      </c>
      <c r="H108">
        <f t="shared" si="8"/>
        <v>62</v>
      </c>
      <c r="I108">
        <f t="shared" ref="I108:J108" si="9">_xlfn.PERCENTILE.EXC(I3:I102,0.75)</f>
        <v>83.887500000000003</v>
      </c>
      <c r="J108">
        <f t="shared" si="9"/>
        <v>198.51500000000001</v>
      </c>
      <c r="K108">
        <f>_xlfn.PERCENTILE.EXC(K3:K102,0.75)</f>
        <v>351.80500000000001</v>
      </c>
      <c r="L108">
        <f>_xlfn.PERCENTILE.EXC(L3:L102,0.75)</f>
        <v>530.89</v>
      </c>
      <c r="M108">
        <f>_xlfn.PERCENTILE.EXC(M3:M102,0.75)</f>
        <v>935.47249999999997</v>
      </c>
      <c r="N108">
        <f>_xlfn.PERCENTILE.EXC(N3:N102,0.75)</f>
        <v>1284.98</v>
      </c>
      <c r="O108">
        <f>_xlfn.PERCENTILE.EXC(O3:O102,0.75)</f>
        <v>3291.84</v>
      </c>
    </row>
    <row r="109" spans="1:15" x14ac:dyDescent="0.25">
      <c r="A109" t="s">
        <v>25</v>
      </c>
      <c r="B109">
        <f>LARGE(B3:B102,COUNTIF(B3:B102,"&gt;="&amp;B114)+1)</f>
        <v>8.49</v>
      </c>
      <c r="C109">
        <f>LARGE(C3:C102,COUNTIF(C3:C102,"&gt;="&amp;C114)+1)</f>
        <v>10.64</v>
      </c>
      <c r="D109">
        <f>LARGE(D3:D102,COUNTIF(D3:D102,"&gt;="&amp;D114)+1)</f>
        <v>17.579999999999998</v>
      </c>
      <c r="E109">
        <f t="shared" ref="E109:N109" si="10">LARGE(E3:E102,COUNTIF(E3:E102,"&gt;="&amp;E114)+1)</f>
        <v>22.58</v>
      </c>
      <c r="F109">
        <f t="shared" si="10"/>
        <v>50.72</v>
      </c>
      <c r="G109">
        <f t="shared" si="10"/>
        <v>90.42</v>
      </c>
      <c r="H109">
        <f t="shared" si="10"/>
        <v>119.69</v>
      </c>
      <c r="I109">
        <f t="shared" si="10"/>
        <v>153.83000000000001</v>
      </c>
      <c r="J109">
        <f t="shared" si="10"/>
        <v>379.32</v>
      </c>
      <c r="K109">
        <f t="shared" si="10"/>
        <v>730.21</v>
      </c>
      <c r="L109">
        <f t="shared" si="10"/>
        <v>1006.37</v>
      </c>
      <c r="M109">
        <f t="shared" si="10"/>
        <v>1844.5</v>
      </c>
      <c r="N109">
        <f t="shared" si="10"/>
        <v>2561.38</v>
      </c>
      <c r="O109">
        <f t="shared" ref="O109" si="11">LARGE(O3:O102,COUNTIF(O3:O102,"&gt;="&amp;O114)+1)</f>
        <v>6356.02</v>
      </c>
    </row>
    <row r="110" spans="1:15" x14ac:dyDescent="0.25">
      <c r="A110" t="s">
        <v>26</v>
      </c>
      <c r="B110">
        <f>SMALL(B3:B102,COUNTIF(B3:B102,""&lt;=B115)+1)</f>
        <v>0.27</v>
      </c>
      <c r="C110">
        <f>SMALL(C3:C102,COUNTIF(C3:C102,""&lt;=C115)+1)</f>
        <v>0.46</v>
      </c>
      <c r="D110">
        <f>SMALL(D3:D102,COUNTIF(D3:D102,""&lt;=D115)+1)</f>
        <v>1.43</v>
      </c>
      <c r="E110">
        <f t="shared" ref="E110:N110" si="12">SMALL(E3:E102,COUNTIF(E3:E102,""&lt;=E115)+1)</f>
        <v>2.04</v>
      </c>
      <c r="F110">
        <f t="shared" si="12"/>
        <v>1.28</v>
      </c>
      <c r="G110">
        <f t="shared" si="12"/>
        <v>4.4400000000000004</v>
      </c>
      <c r="H110">
        <f t="shared" si="12"/>
        <v>5.78</v>
      </c>
      <c r="I110">
        <f t="shared" si="12"/>
        <v>9.76</v>
      </c>
      <c r="J110">
        <f t="shared" si="12"/>
        <v>12.19</v>
      </c>
      <c r="K110">
        <f t="shared" si="12"/>
        <v>21.2</v>
      </c>
      <c r="L110">
        <f t="shared" si="12"/>
        <v>50.54</v>
      </c>
      <c r="M110">
        <f t="shared" si="12"/>
        <v>92.53</v>
      </c>
      <c r="N110">
        <f t="shared" si="12"/>
        <v>122.36</v>
      </c>
      <c r="O110">
        <f t="shared" ref="O110" si="13">SMALL(O3:O102,COUNTIF(O3:O102,""&lt;=O115)+1)</f>
        <v>253.55</v>
      </c>
    </row>
    <row r="111" spans="1:15" x14ac:dyDescent="0.25">
      <c r="A111" t="s">
        <v>21</v>
      </c>
      <c r="B111">
        <f>B108-B106</f>
        <v>2.8899999999999997</v>
      </c>
      <c r="C111">
        <f>C108-C106</f>
        <v>3.6999999999999997</v>
      </c>
      <c r="D111">
        <f>D108-D106</f>
        <v>6.0074999999999994</v>
      </c>
      <c r="E111">
        <f>E108-E106</f>
        <v>7.660000000000001</v>
      </c>
      <c r="F111">
        <f>F108-F106</f>
        <v>22.174999999999997</v>
      </c>
      <c r="G111">
        <f t="shared" ref="G111:H111" si="14">G108-G106</f>
        <v>32.265000000000001</v>
      </c>
      <c r="H111">
        <f t="shared" si="14"/>
        <v>39.087500000000006</v>
      </c>
      <c r="I111">
        <f t="shared" ref="I111" si="15">I108-I106</f>
        <v>46.89</v>
      </c>
      <c r="J111">
        <f t="shared" ref="J111" si="16">J108-J106</f>
        <v>128.1825</v>
      </c>
      <c r="K111">
        <f t="shared" ref="K111:L111" si="17">K108-K106</f>
        <v>257.69749999999999</v>
      </c>
      <c r="L111">
        <f t="shared" si="17"/>
        <v>357.13749999999999</v>
      </c>
      <c r="M111">
        <f t="shared" ref="M111:N111" si="18">M108-M106</f>
        <v>606.39750000000004</v>
      </c>
      <c r="N111">
        <f t="shared" si="18"/>
        <v>920.55250000000001</v>
      </c>
      <c r="O111">
        <f t="shared" ref="O111" si="19">O108-O106</f>
        <v>2078.1775000000002</v>
      </c>
    </row>
    <row r="112" spans="1:15" x14ac:dyDescent="0.25">
      <c r="A112" t="s">
        <v>20</v>
      </c>
      <c r="B112">
        <f>1.5*B111</f>
        <v>4.3349999999999991</v>
      </c>
      <c r="C112">
        <f>1.5*C111</f>
        <v>5.55</v>
      </c>
      <c r="D112">
        <f>1.5*D111</f>
        <v>9.0112499999999986</v>
      </c>
      <c r="E112">
        <f>1.5*E111</f>
        <v>11.490000000000002</v>
      </c>
      <c r="F112">
        <f>1.5*F111</f>
        <v>33.262499999999996</v>
      </c>
      <c r="G112">
        <f t="shared" ref="G112:H112" si="20">1.5*G111</f>
        <v>48.397500000000001</v>
      </c>
      <c r="H112">
        <f t="shared" si="20"/>
        <v>58.631250000000009</v>
      </c>
      <c r="I112">
        <f t="shared" ref="I112" si="21">1.5*I111</f>
        <v>70.335000000000008</v>
      </c>
      <c r="J112">
        <f t="shared" ref="J112" si="22">1.5*J111</f>
        <v>192.27375000000001</v>
      </c>
      <c r="K112">
        <f t="shared" ref="K112:L112" si="23">1.5*K111</f>
        <v>386.54624999999999</v>
      </c>
      <c r="L112">
        <f t="shared" si="23"/>
        <v>535.70624999999995</v>
      </c>
      <c r="M112">
        <f t="shared" ref="M112:N112" si="24">1.5*M111</f>
        <v>909.59625000000005</v>
      </c>
      <c r="N112">
        <f t="shared" si="24"/>
        <v>1380.8287500000001</v>
      </c>
      <c r="O112">
        <f t="shared" ref="O112" si="25">1.5*O111</f>
        <v>3117.2662500000006</v>
      </c>
    </row>
    <row r="114" spans="1:15" x14ac:dyDescent="0.25">
      <c r="A114" t="s">
        <v>22</v>
      </c>
      <c r="B114">
        <f>B108+B112</f>
        <v>9.0074999999999985</v>
      </c>
      <c r="C114">
        <f>C108+C112</f>
        <v>11.1325</v>
      </c>
      <c r="D114">
        <f>D108+D112</f>
        <v>18.58625</v>
      </c>
      <c r="E114">
        <f>E108+E112</f>
        <v>23.040000000000003</v>
      </c>
      <c r="F114">
        <f>F108+F112</f>
        <v>60.287499999999994</v>
      </c>
      <c r="G114">
        <f t="shared" ref="G114:H114" si="26">G108+G112</f>
        <v>92.927500000000009</v>
      </c>
      <c r="H114">
        <f t="shared" si="26"/>
        <v>120.63125000000001</v>
      </c>
      <c r="I114">
        <f t="shared" ref="I114:J114" si="27">I108+I112</f>
        <v>154.22250000000003</v>
      </c>
      <c r="J114">
        <f t="shared" si="27"/>
        <v>390.78875000000005</v>
      </c>
      <c r="K114">
        <f>K108+K112</f>
        <v>738.35124999999994</v>
      </c>
      <c r="L114">
        <f>L108+L112</f>
        <v>1066.5962500000001</v>
      </c>
      <c r="M114">
        <f>M108+M112</f>
        <v>1845.0687499999999</v>
      </c>
      <c r="N114">
        <f>N108+N112</f>
        <v>2665.8087500000001</v>
      </c>
      <c r="O114">
        <f>O108+O112</f>
        <v>6409.1062500000007</v>
      </c>
    </row>
    <row r="115" spans="1:15" x14ac:dyDescent="0.25">
      <c r="A115" t="s">
        <v>23</v>
      </c>
      <c r="B115">
        <f>B106-B112</f>
        <v>-2.5524999999999993</v>
      </c>
      <c r="C115">
        <f>C106-C112</f>
        <v>-3.6675</v>
      </c>
      <c r="D115">
        <f>D106-D112</f>
        <v>-5.4437499999999988</v>
      </c>
      <c r="E115">
        <f>E106-E112</f>
        <v>-7.6000000000000023</v>
      </c>
      <c r="F115">
        <f>F106-F112</f>
        <v>-28.412499999999994</v>
      </c>
      <c r="G115">
        <f t="shared" ref="G115:H115" si="28">G106-G112</f>
        <v>-36.1325</v>
      </c>
      <c r="H115">
        <f t="shared" si="28"/>
        <v>-35.718750000000014</v>
      </c>
      <c r="I115">
        <f t="shared" ref="I115:J115" si="29">I106-I112</f>
        <v>-33.337500000000006</v>
      </c>
      <c r="J115">
        <f t="shared" si="29"/>
        <v>-121.94125</v>
      </c>
      <c r="K115">
        <f>K106-K112</f>
        <v>-292.43874999999997</v>
      </c>
      <c r="L115">
        <f>L106-L112</f>
        <v>-361.95374999999996</v>
      </c>
      <c r="M115">
        <f>M106-M112</f>
        <v>-580.52125000000001</v>
      </c>
      <c r="N115">
        <f>N106-N112</f>
        <v>-1016.4012500000001</v>
      </c>
      <c r="O115">
        <f>O106-O112</f>
        <v>-1903.6037500000007</v>
      </c>
    </row>
    <row r="117" spans="1:15" x14ac:dyDescent="0.25">
      <c r="A117" t="s">
        <v>24</v>
      </c>
      <c r="B117">
        <f>MAX(B3:B102)</f>
        <v>23.67</v>
      </c>
      <c r="C117">
        <f>MAX(C3:C102)</f>
        <v>10.64</v>
      </c>
      <c r="D117">
        <f>MAX(D3:D102)</f>
        <v>22.95</v>
      </c>
      <c r="E117">
        <f t="shared" ref="E117:H117" si="30">MAX(E3:E102)</f>
        <v>38.47</v>
      </c>
      <c r="F117">
        <f t="shared" si="30"/>
        <v>69.78</v>
      </c>
      <c r="G117">
        <f t="shared" si="30"/>
        <v>230.7</v>
      </c>
      <c r="H117">
        <f t="shared" si="30"/>
        <v>291.45</v>
      </c>
      <c r="I117">
        <f t="shared" ref="I117:J117" si="31">MAX(I3:I102)</f>
        <v>400.96</v>
      </c>
      <c r="J117">
        <f t="shared" si="31"/>
        <v>962.67</v>
      </c>
      <c r="K117">
        <f>MAX(K3:K102)</f>
        <v>1943.61</v>
      </c>
      <c r="L117">
        <f>MAX(L3:L102)</f>
        <v>1984.61</v>
      </c>
      <c r="M117">
        <f>MAX(M3:M102)</f>
        <v>4539.01</v>
      </c>
      <c r="N117">
        <f>MAX(N3:N102)</f>
        <v>3416.09</v>
      </c>
      <c r="O117">
        <f>MAX(O3:O102)</f>
        <v>8502.5</v>
      </c>
    </row>
    <row r="118" spans="1:15" x14ac:dyDescent="0.25">
      <c r="A118" t="s">
        <v>27</v>
      </c>
      <c r="B118">
        <f>MIN(B3:B102)</f>
        <v>0.27</v>
      </c>
      <c r="C118">
        <f>MIN(C3:C102)</f>
        <v>0.46</v>
      </c>
      <c r="D118">
        <f>MIN(D3:D102)</f>
        <v>1.43</v>
      </c>
      <c r="E118">
        <f t="shared" ref="E118:O118" si="32">MIN(E3:E102)</f>
        <v>2.04</v>
      </c>
      <c r="F118">
        <f t="shared" si="32"/>
        <v>1.28</v>
      </c>
      <c r="G118">
        <f t="shared" si="32"/>
        <v>4.4400000000000004</v>
      </c>
      <c r="H118">
        <f t="shared" si="32"/>
        <v>5.78</v>
      </c>
      <c r="I118">
        <f t="shared" si="32"/>
        <v>9.76</v>
      </c>
      <c r="J118">
        <f t="shared" si="32"/>
        <v>12.19</v>
      </c>
      <c r="K118">
        <f t="shared" si="32"/>
        <v>21.2</v>
      </c>
      <c r="L118">
        <f t="shared" si="32"/>
        <v>50.54</v>
      </c>
      <c r="M118">
        <f t="shared" si="32"/>
        <v>92.53</v>
      </c>
      <c r="N118">
        <f t="shared" si="32"/>
        <v>122.36</v>
      </c>
      <c r="O118">
        <f t="shared" si="32"/>
        <v>253.55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2"/>
  <sheetViews>
    <sheetView workbookViewId="0">
      <selection activeCell="I8" sqref="I8"/>
    </sheetView>
  </sheetViews>
  <sheetFormatPr baseColWidth="10" defaultRowHeight="15" x14ac:dyDescent="0.25"/>
  <sheetData>
    <row r="2" spans="1:21" x14ac:dyDescent="0.25">
      <c r="B2">
        <v>90</v>
      </c>
      <c r="C2" t="s">
        <v>28</v>
      </c>
      <c r="D2" t="s">
        <v>29</v>
      </c>
      <c r="E2" t="s">
        <v>30</v>
      </c>
    </row>
    <row r="3" spans="1:21" x14ac:dyDescent="0.25">
      <c r="A3" s="3" t="s">
        <v>10</v>
      </c>
      <c r="B3">
        <v>684.32</v>
      </c>
      <c r="C3">
        <v>164.19</v>
      </c>
    </row>
    <row r="4" spans="1:21" x14ac:dyDescent="0.25">
      <c r="A4" s="3"/>
      <c r="B4">
        <v>96.784000000000006</v>
      </c>
      <c r="C4">
        <v>845.27</v>
      </c>
    </row>
    <row r="5" spans="1:21" x14ac:dyDescent="0.25">
      <c r="A5" s="3"/>
      <c r="B5">
        <v>501.21</v>
      </c>
      <c r="C5">
        <v>240.64</v>
      </c>
      <c r="H5" t="s">
        <v>55</v>
      </c>
      <c r="I5">
        <v>1.3914906666666664</v>
      </c>
      <c r="J5">
        <v>2.479442666666666</v>
      </c>
      <c r="K5">
        <v>4.0357879999999993</v>
      </c>
      <c r="L5">
        <v>4.924439999999997</v>
      </c>
      <c r="M5">
        <v>6.5647893333333354</v>
      </c>
      <c r="N5">
        <v>13.255769333333332</v>
      </c>
      <c r="O5">
        <v>10.778182666666668</v>
      </c>
      <c r="P5">
        <v>19.913039999999999</v>
      </c>
      <c r="Q5">
        <v>26.258578666666665</v>
      </c>
      <c r="R5">
        <v>58.456666666666692</v>
      </c>
      <c r="S5">
        <v>88.085546666666687</v>
      </c>
      <c r="T5">
        <v>135.12433333333331</v>
      </c>
      <c r="U5">
        <v>500.74475675675677</v>
      </c>
    </row>
    <row r="6" spans="1:21" x14ac:dyDescent="0.25">
      <c r="A6" s="3"/>
      <c r="B6">
        <v>397.94</v>
      </c>
      <c r="C6">
        <v>170.94</v>
      </c>
      <c r="H6" t="s">
        <v>54</v>
      </c>
      <c r="I6">
        <v>3.8327000000000009</v>
      </c>
      <c r="J6">
        <v>6.8463999999999956</v>
      </c>
      <c r="K6">
        <v>8.8936000000000028</v>
      </c>
      <c r="L6">
        <v>16.642800000000001</v>
      </c>
      <c r="M6">
        <v>32.478900000000003</v>
      </c>
      <c r="N6">
        <v>49.029000000000025</v>
      </c>
      <c r="O6">
        <v>77.60329999999999</v>
      </c>
      <c r="P6">
        <v>149.51339999999999</v>
      </c>
      <c r="Q6">
        <v>276.3028000000001</v>
      </c>
      <c r="R6">
        <v>447.65980000000002</v>
      </c>
      <c r="S6">
        <v>735.32049999999992</v>
      </c>
      <c r="T6">
        <v>1015.0490000000002</v>
      </c>
      <c r="U6">
        <v>2438.0563000000011</v>
      </c>
    </row>
    <row r="7" spans="1:21" x14ac:dyDescent="0.25">
      <c r="A7" s="3"/>
      <c r="B7">
        <v>140.68</v>
      </c>
      <c r="C7">
        <v>220.83</v>
      </c>
      <c r="H7" t="s">
        <v>1</v>
      </c>
      <c r="I7">
        <v>1.6066</v>
      </c>
      <c r="J7">
        <v>3.5272000000000001</v>
      </c>
      <c r="K7">
        <v>7.5716999999999972</v>
      </c>
      <c r="L7">
        <v>8.6916000000000011</v>
      </c>
      <c r="M7">
        <v>18.126100000000005</v>
      </c>
      <c r="N7">
        <v>23.60240000000001</v>
      </c>
      <c r="O7">
        <v>35.236100000000008</v>
      </c>
      <c r="P7">
        <v>74.965700000000012</v>
      </c>
      <c r="Q7">
        <v>142.2972</v>
      </c>
      <c r="R7">
        <v>239.89699999999996</v>
      </c>
      <c r="S7">
        <v>380.65080000000017</v>
      </c>
      <c r="T7">
        <v>664.76850000000024</v>
      </c>
      <c r="U7">
        <v>2417.0594000000001</v>
      </c>
    </row>
    <row r="8" spans="1:21" x14ac:dyDescent="0.25">
      <c r="A8" s="3"/>
      <c r="B8">
        <v>720.83</v>
      </c>
      <c r="C8">
        <v>892.53</v>
      </c>
      <c r="G8" t="s">
        <v>56</v>
      </c>
      <c r="H8" t="s">
        <v>54</v>
      </c>
      <c r="I8">
        <f>I6/I5</f>
        <v>2.7543842670402401</v>
      </c>
      <c r="J8">
        <f t="shared" ref="J8:U8" si="0">J6/J5</f>
        <v>2.7612657037979491</v>
      </c>
      <c r="K8">
        <f t="shared" si="0"/>
        <v>2.2036836424509922</v>
      </c>
      <c r="L8">
        <f t="shared" si="0"/>
        <v>3.3796330141092206</v>
      </c>
      <c r="M8">
        <f t="shared" si="0"/>
        <v>4.9474397959863436</v>
      </c>
      <c r="N8">
        <f t="shared" si="0"/>
        <v>3.6986913974664843</v>
      </c>
      <c r="O8">
        <f t="shared" si="0"/>
        <v>7.2000357017515739</v>
      </c>
      <c r="P8">
        <f t="shared" si="0"/>
        <v>7.508316158657844</v>
      </c>
      <c r="Q8">
        <f t="shared" si="0"/>
        <v>10.522382171078673</v>
      </c>
      <c r="R8">
        <f t="shared" si="0"/>
        <v>7.6579768489479356</v>
      </c>
      <c r="S8">
        <f t="shared" si="0"/>
        <v>8.3477996995647832</v>
      </c>
      <c r="T8">
        <f t="shared" si="0"/>
        <v>7.511963056246965</v>
      </c>
      <c r="U8">
        <f t="shared" si="0"/>
        <v>4.8688603666884092</v>
      </c>
    </row>
    <row r="9" spans="1:21" x14ac:dyDescent="0.25">
      <c r="A9" s="3"/>
      <c r="B9">
        <v>347.65</v>
      </c>
      <c r="C9">
        <v>205</v>
      </c>
      <c r="H9" t="s">
        <v>1</v>
      </c>
      <c r="I9">
        <f>I7/I5</f>
        <v>1.1545891312721708</v>
      </c>
      <c r="J9">
        <f t="shared" ref="J9:U9" si="1">J7/J5</f>
        <v>1.4225777620992248</v>
      </c>
      <c r="K9">
        <f t="shared" si="1"/>
        <v>1.8761391827320957</v>
      </c>
      <c r="L9">
        <f t="shared" si="1"/>
        <v>1.7649925676828242</v>
      </c>
      <c r="M9">
        <f t="shared" si="1"/>
        <v>2.7611091658285249</v>
      </c>
      <c r="N9">
        <f t="shared" si="1"/>
        <v>1.780537923260987</v>
      </c>
      <c r="O9">
        <f t="shared" si="1"/>
        <v>3.2692060516819352</v>
      </c>
      <c r="P9">
        <f t="shared" si="1"/>
        <v>3.7646537143499947</v>
      </c>
      <c r="Q9">
        <f t="shared" si="1"/>
        <v>5.4190747262583496</v>
      </c>
      <c r="R9">
        <f t="shared" si="1"/>
        <v>4.1038433027313657</v>
      </c>
      <c r="S9">
        <f t="shared" si="1"/>
        <v>4.3213763710913762</v>
      </c>
      <c r="T9">
        <f t="shared" si="1"/>
        <v>4.9196801464330404</v>
      </c>
      <c r="U9">
        <f t="shared" si="1"/>
        <v>4.8269290239899965</v>
      </c>
    </row>
    <row r="10" spans="1:21" x14ac:dyDescent="0.25">
      <c r="A10" s="3"/>
      <c r="B10">
        <v>361.14</v>
      </c>
      <c r="C10">
        <v>1130.3</v>
      </c>
    </row>
    <row r="11" spans="1:21" x14ac:dyDescent="0.25">
      <c r="A11" s="3"/>
      <c r="B11">
        <v>258.13</v>
      </c>
      <c r="C11">
        <v>138.05000000000001</v>
      </c>
    </row>
    <row r="12" spans="1:21" x14ac:dyDescent="0.25">
      <c r="A12" s="3"/>
      <c r="B12">
        <v>172.16</v>
      </c>
      <c r="C12">
        <v>746.03</v>
      </c>
    </row>
    <row r="13" spans="1:21" x14ac:dyDescent="0.25">
      <c r="A13" s="3"/>
      <c r="B13">
        <v>14.943</v>
      </c>
      <c r="C13">
        <v>285.56</v>
      </c>
    </row>
    <row r="14" spans="1:21" x14ac:dyDescent="0.25">
      <c r="A14" s="3"/>
      <c r="B14">
        <v>652.65</v>
      </c>
      <c r="C14">
        <v>186.33</v>
      </c>
    </row>
    <row r="15" spans="1:21" x14ac:dyDescent="0.25">
      <c r="A15" s="3"/>
      <c r="B15">
        <v>617.58000000000004</v>
      </c>
      <c r="C15">
        <v>187.27</v>
      </c>
    </row>
    <row r="16" spans="1:21" x14ac:dyDescent="0.25">
      <c r="A16" s="3"/>
      <c r="B16">
        <v>152.27000000000001</v>
      </c>
      <c r="C16">
        <v>1408.3</v>
      </c>
    </row>
    <row r="17" spans="1:3" x14ac:dyDescent="0.25">
      <c r="A17" s="3"/>
      <c r="B17">
        <v>809.79</v>
      </c>
      <c r="C17">
        <v>501.65</v>
      </c>
    </row>
    <row r="18" spans="1:3" x14ac:dyDescent="0.25">
      <c r="A18" s="3" t="s">
        <v>11</v>
      </c>
      <c r="B18">
        <v>276.39</v>
      </c>
      <c r="C18">
        <v>878.86</v>
      </c>
    </row>
    <row r="19" spans="1:3" x14ac:dyDescent="0.25">
      <c r="A19" s="3"/>
      <c r="B19">
        <v>218.15</v>
      </c>
      <c r="C19">
        <v>508.98</v>
      </c>
    </row>
    <row r="20" spans="1:3" x14ac:dyDescent="0.25">
      <c r="A20" s="3"/>
      <c r="B20">
        <v>732.5</v>
      </c>
      <c r="C20">
        <v>158.08000000000001</v>
      </c>
    </row>
    <row r="21" spans="1:3" x14ac:dyDescent="0.25">
      <c r="A21" s="3"/>
      <c r="B21">
        <v>869.97</v>
      </c>
      <c r="C21">
        <v>166.6</v>
      </c>
    </row>
    <row r="22" spans="1:3" x14ac:dyDescent="0.25">
      <c r="A22" s="3"/>
      <c r="B22">
        <v>981.04</v>
      </c>
      <c r="C22">
        <v>199.58</v>
      </c>
    </row>
    <row r="23" spans="1:3" x14ac:dyDescent="0.25">
      <c r="A23" s="3"/>
      <c r="B23">
        <v>235.73</v>
      </c>
      <c r="C23">
        <v>149.74</v>
      </c>
    </row>
    <row r="24" spans="1:3" x14ac:dyDescent="0.25">
      <c r="A24" s="3"/>
      <c r="B24">
        <v>195.14</v>
      </c>
      <c r="C24">
        <v>777.1</v>
      </c>
    </row>
    <row r="25" spans="1:3" x14ac:dyDescent="0.25">
      <c r="A25" s="3"/>
      <c r="B25">
        <v>97.745000000000005</v>
      </c>
      <c r="C25">
        <v>518.44000000000005</v>
      </c>
    </row>
    <row r="26" spans="1:3" x14ac:dyDescent="0.25">
      <c r="A26" s="3"/>
      <c r="B26">
        <v>138.85</v>
      </c>
      <c r="C26">
        <v>125.11</v>
      </c>
    </row>
    <row r="27" spans="1:3" x14ac:dyDescent="0.25">
      <c r="A27" s="3"/>
      <c r="B27">
        <v>563.88</v>
      </c>
      <c r="C27">
        <v>916.44</v>
      </c>
    </row>
    <row r="28" spans="1:3" x14ac:dyDescent="0.25">
      <c r="A28" s="3"/>
      <c r="B28">
        <v>362.99</v>
      </c>
      <c r="C28">
        <v>1569.5</v>
      </c>
    </row>
    <row r="29" spans="1:3" x14ac:dyDescent="0.25">
      <c r="A29" s="3"/>
      <c r="B29">
        <v>104.67</v>
      </c>
      <c r="C29">
        <v>1755.5</v>
      </c>
    </row>
    <row r="30" spans="1:3" x14ac:dyDescent="0.25">
      <c r="A30" s="3"/>
      <c r="B30">
        <v>91.334999999999994</v>
      </c>
      <c r="C30">
        <v>623.01</v>
      </c>
    </row>
    <row r="31" spans="1:3" x14ac:dyDescent="0.25">
      <c r="A31" s="3"/>
      <c r="B31">
        <v>283.82</v>
      </c>
      <c r="C31">
        <v>138.41999999999999</v>
      </c>
    </row>
    <row r="32" spans="1:3" x14ac:dyDescent="0.25">
      <c r="A32" s="3"/>
      <c r="B32">
        <v>397.69</v>
      </c>
      <c r="C32">
        <v>176.22</v>
      </c>
    </row>
    <row r="33" spans="1:4" x14ac:dyDescent="0.25">
      <c r="A33" s="3" t="s">
        <v>12</v>
      </c>
      <c r="B33">
        <v>2148.6999999999998</v>
      </c>
      <c r="C33">
        <v>1749.9</v>
      </c>
      <c r="D33">
        <v>922.2</v>
      </c>
    </row>
    <row r="34" spans="1:4" x14ac:dyDescent="0.25">
      <c r="A34" s="3"/>
      <c r="B34">
        <v>625.02</v>
      </c>
      <c r="C34">
        <v>642.85</v>
      </c>
      <c r="D34">
        <v>164.11</v>
      </c>
    </row>
    <row r="35" spans="1:4" x14ac:dyDescent="0.25">
      <c r="A35" s="3"/>
      <c r="B35">
        <v>441.1</v>
      </c>
      <c r="C35">
        <v>251.97</v>
      </c>
      <c r="D35">
        <v>972.9</v>
      </c>
    </row>
    <row r="36" spans="1:4" x14ac:dyDescent="0.25">
      <c r="A36" s="3"/>
      <c r="B36">
        <v>1411.6</v>
      </c>
      <c r="C36">
        <v>209.04</v>
      </c>
      <c r="D36">
        <v>143.94999999999999</v>
      </c>
    </row>
    <row r="37" spans="1:4" x14ac:dyDescent="0.25">
      <c r="A37" s="3"/>
      <c r="B37">
        <v>3361.2</v>
      </c>
      <c r="C37">
        <v>238.76</v>
      </c>
      <c r="D37">
        <v>162.97999999999999</v>
      </c>
    </row>
    <row r="38" spans="1:4" x14ac:dyDescent="0.25">
      <c r="A38" s="3"/>
      <c r="B38">
        <v>204.89</v>
      </c>
      <c r="C38">
        <v>674.09</v>
      </c>
      <c r="D38">
        <v>298.83</v>
      </c>
    </row>
    <row r="39" spans="1:4" x14ac:dyDescent="0.25">
      <c r="A39" s="3"/>
      <c r="B39">
        <v>784.36</v>
      </c>
      <c r="C39">
        <v>216.92</v>
      </c>
      <c r="D39">
        <v>358.73</v>
      </c>
    </row>
    <row r="40" spans="1:4" x14ac:dyDescent="0.25">
      <c r="A40" s="3"/>
      <c r="B40">
        <v>1538.7</v>
      </c>
      <c r="C40">
        <v>160.19</v>
      </c>
      <c r="D40">
        <v>634.1</v>
      </c>
    </row>
    <row r="41" spans="1:4" x14ac:dyDescent="0.25">
      <c r="A41" s="3"/>
      <c r="B41">
        <v>157.08000000000001</v>
      </c>
      <c r="C41">
        <v>147.53</v>
      </c>
      <c r="D41">
        <v>594.24</v>
      </c>
    </row>
    <row r="42" spans="1:4" x14ac:dyDescent="0.25">
      <c r="A42" s="3"/>
      <c r="B42">
        <v>602.45000000000005</v>
      </c>
      <c r="C42">
        <v>662.46</v>
      </c>
      <c r="D42">
        <v>369.09</v>
      </c>
    </row>
    <row r="43" spans="1:4" x14ac:dyDescent="0.25">
      <c r="A43" s="3"/>
      <c r="B43">
        <v>182.11</v>
      </c>
      <c r="C43">
        <v>335.86</v>
      </c>
      <c r="D43">
        <v>163.89</v>
      </c>
    </row>
    <row r="44" spans="1:4" x14ac:dyDescent="0.25">
      <c r="A44" s="3"/>
      <c r="B44">
        <v>815.44</v>
      </c>
      <c r="C44">
        <v>226.53</v>
      </c>
      <c r="D44">
        <v>164.07</v>
      </c>
    </row>
    <row r="45" spans="1:4" x14ac:dyDescent="0.25">
      <c r="A45" s="3"/>
      <c r="B45">
        <v>564.4</v>
      </c>
      <c r="C45">
        <v>309.38</v>
      </c>
      <c r="D45">
        <v>270.73</v>
      </c>
    </row>
    <row r="46" spans="1:4" x14ac:dyDescent="0.25">
      <c r="A46" s="3"/>
      <c r="B46">
        <v>139.27000000000001</v>
      </c>
      <c r="C46">
        <v>585.92999999999995</v>
      </c>
      <c r="D46">
        <v>805.14</v>
      </c>
    </row>
    <row r="47" spans="1:4" x14ac:dyDescent="0.25">
      <c r="A47" s="3"/>
      <c r="B47">
        <v>603.82000000000005</v>
      </c>
      <c r="C47">
        <v>239.53</v>
      </c>
      <c r="D47">
        <v>564.49</v>
      </c>
    </row>
    <row r="48" spans="1:4" x14ac:dyDescent="0.25">
      <c r="A48" s="3" t="s">
        <v>13</v>
      </c>
      <c r="B48">
        <v>907.43</v>
      </c>
      <c r="C48">
        <v>171.71</v>
      </c>
      <c r="D48">
        <v>544.01</v>
      </c>
    </row>
    <row r="49" spans="1:4" x14ac:dyDescent="0.25">
      <c r="A49" s="3"/>
      <c r="B49">
        <v>278.38</v>
      </c>
      <c r="C49">
        <v>1679.1</v>
      </c>
      <c r="D49">
        <v>516.79</v>
      </c>
    </row>
    <row r="50" spans="1:4" x14ac:dyDescent="0.25">
      <c r="A50" s="3"/>
      <c r="B50">
        <v>141.43</v>
      </c>
      <c r="C50">
        <v>276.86</v>
      </c>
      <c r="D50">
        <v>643.65</v>
      </c>
    </row>
    <row r="51" spans="1:4" x14ac:dyDescent="0.25">
      <c r="A51" s="3"/>
      <c r="B51">
        <v>315.02</v>
      </c>
      <c r="C51">
        <v>659.36</v>
      </c>
      <c r="D51">
        <v>228.49</v>
      </c>
    </row>
    <row r="52" spans="1:4" x14ac:dyDescent="0.25">
      <c r="A52" s="3"/>
      <c r="B52">
        <v>162.85</v>
      </c>
      <c r="C52">
        <v>881.12</v>
      </c>
      <c r="D52">
        <v>98.802999999999997</v>
      </c>
    </row>
    <row r="53" spans="1:4" x14ac:dyDescent="0.25">
      <c r="A53" s="3"/>
      <c r="B53">
        <v>40.798999999999999</v>
      </c>
      <c r="C53">
        <v>228.47</v>
      </c>
      <c r="D53">
        <v>235.28</v>
      </c>
    </row>
    <row r="54" spans="1:4" x14ac:dyDescent="0.25">
      <c r="A54" s="3"/>
      <c r="B54">
        <v>216.6</v>
      </c>
      <c r="C54">
        <v>169.34</v>
      </c>
      <c r="D54">
        <v>118.9</v>
      </c>
    </row>
    <row r="55" spans="1:4" x14ac:dyDescent="0.25">
      <c r="A55" s="3"/>
      <c r="B55">
        <v>434.26</v>
      </c>
      <c r="C55">
        <v>986.95</v>
      </c>
      <c r="D55">
        <v>194.66</v>
      </c>
    </row>
    <row r="56" spans="1:4" x14ac:dyDescent="0.25">
      <c r="A56" s="3"/>
      <c r="B56">
        <v>158.4</v>
      </c>
      <c r="C56">
        <v>155.4</v>
      </c>
      <c r="D56">
        <v>640.29999999999995</v>
      </c>
    </row>
    <row r="57" spans="1:4" x14ac:dyDescent="0.25">
      <c r="A57" s="3"/>
      <c r="B57">
        <v>306.06</v>
      </c>
      <c r="C57">
        <v>200.86</v>
      </c>
      <c r="D57">
        <v>1017.5</v>
      </c>
    </row>
    <row r="58" spans="1:4" x14ac:dyDescent="0.25">
      <c r="A58" s="3"/>
      <c r="B58">
        <v>111.14</v>
      </c>
      <c r="C58">
        <v>276.19</v>
      </c>
      <c r="D58">
        <v>974.7</v>
      </c>
    </row>
    <row r="59" spans="1:4" x14ac:dyDescent="0.25">
      <c r="A59" s="3"/>
      <c r="B59">
        <v>163.28</v>
      </c>
      <c r="C59">
        <v>202.83</v>
      </c>
      <c r="D59">
        <v>562.07000000000005</v>
      </c>
    </row>
    <row r="60" spans="1:4" x14ac:dyDescent="0.25">
      <c r="A60" s="3"/>
      <c r="B60">
        <v>304.02999999999997</v>
      </c>
      <c r="C60">
        <v>211.65</v>
      </c>
      <c r="D60">
        <v>502.89</v>
      </c>
    </row>
    <row r="61" spans="1:4" x14ac:dyDescent="0.25">
      <c r="A61" s="3"/>
      <c r="B61">
        <v>1336.7</v>
      </c>
      <c r="C61">
        <v>157.93</v>
      </c>
      <c r="D61">
        <v>624.14</v>
      </c>
    </row>
    <row r="62" spans="1:4" x14ac:dyDescent="0.25">
      <c r="A62" s="3"/>
      <c r="B62" s="3"/>
      <c r="D62">
        <v>123.6</v>
      </c>
    </row>
    <row r="63" spans="1:4" x14ac:dyDescent="0.25">
      <c r="A63" s="3" t="s">
        <v>14</v>
      </c>
      <c r="B63">
        <v>337.35</v>
      </c>
      <c r="D63">
        <v>177</v>
      </c>
    </row>
    <row r="64" spans="1:4" x14ac:dyDescent="0.25">
      <c r="A64" s="3"/>
      <c r="B64">
        <v>60.692</v>
      </c>
      <c r="D64">
        <v>212.96</v>
      </c>
    </row>
    <row r="65" spans="1:4" x14ac:dyDescent="0.25">
      <c r="A65" s="3"/>
      <c r="B65">
        <v>670.66</v>
      </c>
      <c r="D65">
        <v>1145.5999999999999</v>
      </c>
    </row>
    <row r="66" spans="1:4" x14ac:dyDescent="0.25">
      <c r="A66" s="3"/>
      <c r="B66">
        <v>57.237000000000002</v>
      </c>
      <c r="D66">
        <v>235.39</v>
      </c>
    </row>
    <row r="67" spans="1:4" x14ac:dyDescent="0.25">
      <c r="A67" s="3"/>
      <c r="B67">
        <v>638.70000000000005</v>
      </c>
      <c r="D67">
        <v>179.05</v>
      </c>
    </row>
    <row r="68" spans="1:4" x14ac:dyDescent="0.25">
      <c r="A68" s="3"/>
      <c r="B68">
        <v>294.47000000000003</v>
      </c>
      <c r="D68">
        <v>1051.7</v>
      </c>
    </row>
    <row r="69" spans="1:4" x14ac:dyDescent="0.25">
      <c r="A69" s="3"/>
      <c r="B69">
        <v>593.03</v>
      </c>
      <c r="D69">
        <v>2077</v>
      </c>
    </row>
    <row r="70" spans="1:4" x14ac:dyDescent="0.25">
      <c r="A70" s="3"/>
      <c r="B70">
        <v>159.71</v>
      </c>
      <c r="D70">
        <v>270.45</v>
      </c>
    </row>
    <row r="71" spans="1:4" x14ac:dyDescent="0.25">
      <c r="A71" s="3"/>
      <c r="B71">
        <v>2036.7</v>
      </c>
      <c r="D71">
        <v>92.655000000000001</v>
      </c>
    </row>
    <row r="72" spans="1:4" x14ac:dyDescent="0.25">
      <c r="A72" s="3"/>
      <c r="B72">
        <v>1258.7</v>
      </c>
      <c r="D72">
        <v>630.36</v>
      </c>
    </row>
    <row r="73" spans="1:4" x14ac:dyDescent="0.25">
      <c r="A73" s="3"/>
      <c r="B73">
        <v>179.87</v>
      </c>
      <c r="D73">
        <v>513.02</v>
      </c>
    </row>
    <row r="74" spans="1:4" x14ac:dyDescent="0.25">
      <c r="A74" s="3"/>
      <c r="B74">
        <v>225.5</v>
      </c>
      <c r="D74">
        <v>87.033000000000001</v>
      </c>
    </row>
    <row r="75" spans="1:4" x14ac:dyDescent="0.25">
      <c r="A75" s="3"/>
      <c r="B75">
        <v>82.417000000000002</v>
      </c>
      <c r="D75">
        <v>190.6</v>
      </c>
    </row>
    <row r="76" spans="1:4" x14ac:dyDescent="0.25">
      <c r="A76" s="3"/>
      <c r="B76">
        <v>424.86</v>
      </c>
      <c r="D76">
        <v>245.65</v>
      </c>
    </row>
    <row r="77" spans="1:4" x14ac:dyDescent="0.25">
      <c r="A77" s="3"/>
      <c r="B77">
        <v>100.72</v>
      </c>
      <c r="D77">
        <v>87.765000000000001</v>
      </c>
    </row>
    <row r="79" spans="1:4" x14ac:dyDescent="0.25">
      <c r="A79" t="s">
        <v>15</v>
      </c>
      <c r="B79">
        <f>AVERAGE(B3:B77)</f>
        <v>500.74475675675677</v>
      </c>
      <c r="C79">
        <f>AVERAGE(C3:C77)</f>
        <v>489.71491525423727</v>
      </c>
      <c r="D79">
        <f>AVERAGE(D3:D77)</f>
        <v>462.47702222222216</v>
      </c>
    </row>
    <row r="80" spans="1:4" x14ac:dyDescent="0.25">
      <c r="A80" t="s">
        <v>16</v>
      </c>
      <c r="B80">
        <f>MEDIAN(B3:B77)</f>
        <v>310.53999999999996</v>
      </c>
      <c r="C80">
        <f>MEDIAN(C3:C77)</f>
        <v>240.64</v>
      </c>
      <c r="D80">
        <f>MEDIAN(D3:D77)</f>
        <v>298.83</v>
      </c>
    </row>
    <row r="81" spans="1:4" x14ac:dyDescent="0.25">
      <c r="A81" t="s">
        <v>24</v>
      </c>
      <c r="B81">
        <f>MAX(B3:B77)</f>
        <v>3361.2</v>
      </c>
      <c r="C81">
        <f>MAX(C3:C77)</f>
        <v>1755.5</v>
      </c>
      <c r="D81">
        <f>MAX(D3:D77)</f>
        <v>2077</v>
      </c>
    </row>
    <row r="82" spans="1:4" x14ac:dyDescent="0.25">
      <c r="A82" t="s">
        <v>27</v>
      </c>
      <c r="B82">
        <f>MIN(B3:B77)</f>
        <v>14.943</v>
      </c>
      <c r="C82">
        <f t="shared" ref="C82:D82" si="2">MIN(C3:C77)</f>
        <v>125.11</v>
      </c>
      <c r="D82">
        <f t="shared" si="2"/>
        <v>87.033000000000001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topLeftCell="A4" workbookViewId="0">
      <selection activeCell="K9" sqref="K9"/>
    </sheetView>
  </sheetViews>
  <sheetFormatPr baseColWidth="10" defaultRowHeight="15" x14ac:dyDescent="0.25"/>
  <sheetData>
    <row r="2" spans="1:11" x14ac:dyDescent="0.25">
      <c r="B2">
        <v>91</v>
      </c>
      <c r="C2">
        <v>92</v>
      </c>
      <c r="D2">
        <v>93</v>
      </c>
      <c r="E2">
        <v>94</v>
      </c>
      <c r="F2">
        <v>95</v>
      </c>
      <c r="G2">
        <v>96</v>
      </c>
      <c r="H2">
        <v>97</v>
      </c>
      <c r="I2">
        <v>98</v>
      </c>
      <c r="J2">
        <v>99</v>
      </c>
      <c r="K2">
        <v>100</v>
      </c>
    </row>
    <row r="3" spans="1:11" x14ac:dyDescent="0.25">
      <c r="B3">
        <v>583.04</v>
      </c>
      <c r="C3">
        <v>846.6</v>
      </c>
      <c r="D3">
        <v>1666.43</v>
      </c>
      <c r="E3">
        <v>2159.16</v>
      </c>
      <c r="F3">
        <v>2083.08</v>
      </c>
      <c r="G3">
        <v>2951.27</v>
      </c>
      <c r="H3">
        <v>2872.04</v>
      </c>
      <c r="I3">
        <v>30201.69</v>
      </c>
      <c r="J3">
        <v>10305.31</v>
      </c>
      <c r="K3">
        <v>3362.8550391200001</v>
      </c>
    </row>
    <row r="4" spans="1:11" x14ac:dyDescent="0.25">
      <c r="B4">
        <v>3508.57</v>
      </c>
      <c r="C4">
        <v>1240.5999999999999</v>
      </c>
      <c r="D4">
        <v>3269.14</v>
      </c>
      <c r="E4">
        <v>1015.16</v>
      </c>
      <c r="F4">
        <v>5865.37</v>
      </c>
      <c r="G4">
        <v>2059.0100000000002</v>
      </c>
      <c r="H4">
        <v>5597.88</v>
      </c>
      <c r="I4">
        <v>1733.83</v>
      </c>
      <c r="J4">
        <v>20456.810000000001</v>
      </c>
      <c r="K4">
        <v>7337.0381040599996</v>
      </c>
    </row>
    <row r="5" spans="1:11" x14ac:dyDescent="0.25">
      <c r="B5">
        <v>1279.78</v>
      </c>
      <c r="C5">
        <v>1713.97</v>
      </c>
      <c r="D5">
        <v>1641.87</v>
      </c>
      <c r="E5">
        <v>1599.52</v>
      </c>
      <c r="F5">
        <v>21014.03</v>
      </c>
      <c r="G5">
        <v>1446.86</v>
      </c>
      <c r="H5">
        <v>15326.14</v>
      </c>
      <c r="I5">
        <v>3709.41</v>
      </c>
      <c r="K5">
        <v>7224.92</v>
      </c>
    </row>
    <row r="6" spans="1:11" x14ac:dyDescent="0.25">
      <c r="B6">
        <v>553.35</v>
      </c>
      <c r="C6">
        <v>822.56</v>
      </c>
      <c r="D6">
        <v>2266.48</v>
      </c>
      <c r="E6">
        <v>4323.41</v>
      </c>
      <c r="F6">
        <v>21180.34</v>
      </c>
      <c r="G6">
        <v>2949.82</v>
      </c>
      <c r="H6">
        <v>8184.59</v>
      </c>
      <c r="I6">
        <v>10648.76</v>
      </c>
      <c r="K6">
        <v>10545.56</v>
      </c>
    </row>
    <row r="7" spans="1:11" x14ac:dyDescent="0.25">
      <c r="C7">
        <v>2495.13</v>
      </c>
      <c r="D7">
        <v>1664.68</v>
      </c>
      <c r="E7">
        <v>1506.43</v>
      </c>
      <c r="F7">
        <v>2971.86</v>
      </c>
      <c r="G7">
        <v>5723.98</v>
      </c>
      <c r="H7">
        <v>11195.23</v>
      </c>
      <c r="I7">
        <v>3771.91</v>
      </c>
      <c r="J7">
        <v>3466.6</v>
      </c>
      <c r="K7">
        <v>7373.23</v>
      </c>
    </row>
    <row r="8" spans="1:11" x14ac:dyDescent="0.25">
      <c r="A8" t="s">
        <v>45</v>
      </c>
      <c r="B8" s="9">
        <f>AVERAGE(B3:B6)</f>
        <v>1481.1850000000002</v>
      </c>
      <c r="C8" s="9">
        <f t="shared" ref="C8:K8" si="0">AVERAGE(C3:C6)</f>
        <v>1155.9324999999999</v>
      </c>
      <c r="D8" s="9">
        <f t="shared" si="0"/>
        <v>2210.98</v>
      </c>
      <c r="E8" s="9">
        <f t="shared" si="0"/>
        <v>2274.3125</v>
      </c>
      <c r="F8" s="9">
        <f t="shared" si="0"/>
        <v>12535.705</v>
      </c>
      <c r="G8" s="9">
        <f t="shared" si="0"/>
        <v>2351.7400000000002</v>
      </c>
      <c r="H8" s="9">
        <f t="shared" si="0"/>
        <v>7995.1624999999995</v>
      </c>
      <c r="I8" s="9">
        <f t="shared" si="0"/>
        <v>11573.422499999999</v>
      </c>
      <c r="J8" s="9">
        <f t="shared" si="0"/>
        <v>15381.060000000001</v>
      </c>
      <c r="K8" s="9">
        <f t="shared" si="0"/>
        <v>7117.5932857949992</v>
      </c>
    </row>
    <row r="9" spans="1:11" x14ac:dyDescent="0.25">
      <c r="A9" t="s">
        <v>27</v>
      </c>
      <c r="B9" s="9">
        <f>MIN(B3:B7)</f>
        <v>553.35</v>
      </c>
      <c r="C9" s="9">
        <f t="shared" ref="C9:K9" si="1">MIN(C3:C7)</f>
        <v>822.56</v>
      </c>
      <c r="D9" s="9">
        <f t="shared" si="1"/>
        <v>1641.87</v>
      </c>
      <c r="E9" s="9">
        <f t="shared" si="1"/>
        <v>1015.16</v>
      </c>
      <c r="F9" s="9">
        <f t="shared" si="1"/>
        <v>2083.08</v>
      </c>
      <c r="G9" s="9">
        <f t="shared" si="1"/>
        <v>1446.86</v>
      </c>
      <c r="H9" s="9">
        <f t="shared" si="1"/>
        <v>2872.04</v>
      </c>
      <c r="I9" s="9">
        <f t="shared" si="1"/>
        <v>1733.83</v>
      </c>
      <c r="J9" s="9">
        <f t="shared" si="1"/>
        <v>3466.6</v>
      </c>
      <c r="K9" s="9">
        <f t="shared" si="1"/>
        <v>3362.8550391200001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0"/>
  <sheetViews>
    <sheetView topLeftCell="B31" workbookViewId="0">
      <selection activeCell="Q62" sqref="Q62"/>
    </sheetView>
  </sheetViews>
  <sheetFormatPr baseColWidth="10" defaultRowHeight="15" x14ac:dyDescent="0.25"/>
  <cols>
    <col min="4" max="4" width="26.5703125" customWidth="1"/>
    <col min="7" max="7" width="27.42578125" customWidth="1"/>
  </cols>
  <sheetData>
    <row r="7" spans="1:19" x14ac:dyDescent="0.25">
      <c r="B7">
        <f>MEDIAN(B10:B34)</f>
        <v>212.98</v>
      </c>
      <c r="C7">
        <f t="shared" ref="C7:D7" si="0">MEDIAN(C10:C34)</f>
        <v>35</v>
      </c>
      <c r="D7">
        <f t="shared" si="0"/>
        <v>8</v>
      </c>
      <c r="E7">
        <f>MEDIAN(E10:E47)</f>
        <v>186.75</v>
      </c>
      <c r="F7">
        <f>MEDIAN(F10:F47)</f>
        <v>30</v>
      </c>
      <c r="G7">
        <f>MEDIAN(G10:G47)</f>
        <v>8</v>
      </c>
      <c r="H7">
        <f t="shared" ref="H7:J7" si="1">MEDIAN(H10:H47)</f>
        <v>223.97500000000002</v>
      </c>
      <c r="I7">
        <f t="shared" si="1"/>
        <v>38</v>
      </c>
      <c r="J7">
        <f t="shared" si="1"/>
        <v>7.5</v>
      </c>
    </row>
    <row r="9" spans="1:19" x14ac:dyDescent="0.25">
      <c r="A9">
        <v>90</v>
      </c>
      <c r="B9" t="s">
        <v>6</v>
      </c>
      <c r="D9" t="s">
        <v>9</v>
      </c>
      <c r="E9" t="s">
        <v>7</v>
      </c>
      <c r="G9" t="s">
        <v>9</v>
      </c>
      <c r="H9" t="s">
        <v>8</v>
      </c>
      <c r="O9" t="s">
        <v>1</v>
      </c>
      <c r="P9" t="s">
        <v>52</v>
      </c>
      <c r="Q9" t="s">
        <v>53</v>
      </c>
    </row>
    <row r="10" spans="1:19" x14ac:dyDescent="0.25">
      <c r="B10">
        <v>118.86</v>
      </c>
      <c r="C10">
        <v>21</v>
      </c>
      <c r="D10">
        <f>MOD(C10,24)</f>
        <v>21</v>
      </c>
      <c r="E10">
        <v>209.02</v>
      </c>
      <c r="F10">
        <v>36</v>
      </c>
      <c r="G10">
        <f>MOD(F10,24)</f>
        <v>12</v>
      </c>
      <c r="H10">
        <v>179.43</v>
      </c>
      <c r="I10">
        <v>29</v>
      </c>
      <c r="J10">
        <f>MOD(I10,20)</f>
        <v>9</v>
      </c>
      <c r="O10">
        <v>2565.9699999999998</v>
      </c>
      <c r="P10">
        <v>684.32</v>
      </c>
      <c r="Q10">
        <v>907.25</v>
      </c>
      <c r="R10">
        <v>1</v>
      </c>
      <c r="S10">
        <v>2</v>
      </c>
    </row>
    <row r="11" spans="1:19" x14ac:dyDescent="0.25">
      <c r="B11">
        <v>169.09</v>
      </c>
      <c r="C11">
        <v>27</v>
      </c>
      <c r="D11">
        <f t="shared" ref="D11:D33" si="2">MOD(C11,24)</f>
        <v>3</v>
      </c>
      <c r="E11">
        <v>87.557000000000002</v>
      </c>
      <c r="F11">
        <v>12</v>
      </c>
      <c r="G11">
        <f t="shared" ref="G11:G46" si="3">MOD(F11,24)</f>
        <v>12</v>
      </c>
      <c r="H11">
        <v>509.11</v>
      </c>
      <c r="I11">
        <v>84</v>
      </c>
      <c r="J11">
        <f t="shared" ref="J11:J41" si="4">MOD(I11,20)</f>
        <v>4</v>
      </c>
      <c r="O11">
        <v>782.26</v>
      </c>
      <c r="P11">
        <v>96.784000000000006</v>
      </c>
      <c r="Q11">
        <v>2416.3000000000002</v>
      </c>
      <c r="R11">
        <v>1</v>
      </c>
      <c r="S11">
        <v>2</v>
      </c>
    </row>
    <row r="12" spans="1:19" x14ac:dyDescent="0.25">
      <c r="B12">
        <v>69.08</v>
      </c>
      <c r="C12">
        <v>9</v>
      </c>
      <c r="D12">
        <f t="shared" si="2"/>
        <v>9</v>
      </c>
      <c r="E12">
        <v>252.63</v>
      </c>
      <c r="F12">
        <v>46</v>
      </c>
      <c r="G12">
        <f t="shared" si="3"/>
        <v>22</v>
      </c>
      <c r="H12">
        <v>157.84</v>
      </c>
      <c r="I12">
        <v>22</v>
      </c>
      <c r="J12">
        <f t="shared" si="4"/>
        <v>2</v>
      </c>
      <c r="O12">
        <v>2171.42</v>
      </c>
      <c r="P12">
        <v>501.21</v>
      </c>
      <c r="Q12">
        <v>701.5</v>
      </c>
      <c r="R12">
        <v>1</v>
      </c>
      <c r="S12">
        <v>2</v>
      </c>
    </row>
    <row r="13" spans="1:19" x14ac:dyDescent="0.25">
      <c r="B13">
        <v>126.7</v>
      </c>
      <c r="C13">
        <v>22</v>
      </c>
      <c r="D13">
        <f t="shared" si="2"/>
        <v>22</v>
      </c>
      <c r="E13">
        <v>69.37</v>
      </c>
      <c r="F13">
        <v>8</v>
      </c>
      <c r="G13">
        <f t="shared" si="3"/>
        <v>8</v>
      </c>
      <c r="H13">
        <v>60.389000000000003</v>
      </c>
      <c r="I13">
        <v>7</v>
      </c>
      <c r="J13">
        <f t="shared" si="4"/>
        <v>7</v>
      </c>
      <c r="O13">
        <v>804.53</v>
      </c>
      <c r="P13">
        <v>397.94</v>
      </c>
      <c r="Q13">
        <v>819.59</v>
      </c>
      <c r="R13">
        <v>1</v>
      </c>
      <c r="S13">
        <v>2</v>
      </c>
    </row>
    <row r="14" spans="1:19" x14ac:dyDescent="0.25">
      <c r="B14">
        <v>1089.2</v>
      </c>
      <c r="C14">
        <v>194</v>
      </c>
      <c r="D14">
        <f t="shared" si="2"/>
        <v>2</v>
      </c>
      <c r="E14">
        <v>536.21</v>
      </c>
      <c r="F14">
        <v>95</v>
      </c>
      <c r="G14">
        <f t="shared" si="3"/>
        <v>23</v>
      </c>
      <c r="H14">
        <v>310.51</v>
      </c>
      <c r="I14">
        <v>53</v>
      </c>
      <c r="J14">
        <f t="shared" si="4"/>
        <v>13</v>
      </c>
      <c r="O14">
        <v>1307.99</v>
      </c>
      <c r="P14">
        <v>140.68</v>
      </c>
      <c r="Q14">
        <v>1181.8</v>
      </c>
      <c r="R14">
        <v>1</v>
      </c>
      <c r="S14">
        <v>2</v>
      </c>
    </row>
    <row r="15" spans="1:19" x14ac:dyDescent="0.25">
      <c r="B15">
        <v>115.7</v>
      </c>
      <c r="C15">
        <v>19</v>
      </c>
      <c r="D15">
        <f t="shared" si="2"/>
        <v>19</v>
      </c>
      <c r="E15">
        <v>333.18</v>
      </c>
      <c r="F15">
        <v>57</v>
      </c>
      <c r="G15">
        <f t="shared" si="3"/>
        <v>9</v>
      </c>
      <c r="H15">
        <v>53.457000000000001</v>
      </c>
      <c r="I15">
        <v>4</v>
      </c>
      <c r="J15">
        <f t="shared" si="4"/>
        <v>4</v>
      </c>
      <c r="O15">
        <v>774.7</v>
      </c>
      <c r="P15">
        <v>720.83</v>
      </c>
      <c r="Q15">
        <v>1829.9</v>
      </c>
      <c r="R15">
        <v>1</v>
      </c>
      <c r="S15">
        <v>2</v>
      </c>
    </row>
    <row r="16" spans="1:19" x14ac:dyDescent="0.25">
      <c r="B16">
        <v>61.417999999999999</v>
      </c>
      <c r="C16">
        <v>7</v>
      </c>
      <c r="D16">
        <f t="shared" si="2"/>
        <v>7</v>
      </c>
      <c r="E16">
        <v>115.3</v>
      </c>
      <c r="F16">
        <v>20</v>
      </c>
      <c r="G16">
        <f t="shared" si="3"/>
        <v>20</v>
      </c>
      <c r="H16">
        <v>433.58</v>
      </c>
      <c r="I16">
        <v>69</v>
      </c>
      <c r="J16">
        <f t="shared" si="4"/>
        <v>9</v>
      </c>
      <c r="O16">
        <v>379.26</v>
      </c>
      <c r="P16">
        <v>347.65</v>
      </c>
      <c r="Q16">
        <v>2288.6</v>
      </c>
      <c r="R16">
        <v>1</v>
      </c>
      <c r="S16">
        <v>2</v>
      </c>
    </row>
    <row r="17" spans="2:19" x14ac:dyDescent="0.25">
      <c r="B17">
        <v>308.49</v>
      </c>
      <c r="C17">
        <v>49</v>
      </c>
      <c r="D17">
        <f t="shared" si="2"/>
        <v>1</v>
      </c>
      <c r="E17">
        <v>175.49</v>
      </c>
      <c r="F17">
        <v>29</v>
      </c>
      <c r="G17">
        <f t="shared" si="3"/>
        <v>5</v>
      </c>
      <c r="H17">
        <v>763.23</v>
      </c>
      <c r="I17">
        <v>132</v>
      </c>
      <c r="J17">
        <f t="shared" si="4"/>
        <v>12</v>
      </c>
      <c r="O17">
        <v>1076.03</v>
      </c>
      <c r="P17">
        <v>361.14</v>
      </c>
      <c r="Q17">
        <v>1442.5</v>
      </c>
      <c r="R17">
        <v>1</v>
      </c>
      <c r="S17">
        <v>2</v>
      </c>
    </row>
    <row r="18" spans="2:19" x14ac:dyDescent="0.25">
      <c r="B18">
        <v>86.537999999999997</v>
      </c>
      <c r="C18">
        <v>13</v>
      </c>
      <c r="D18">
        <f t="shared" si="2"/>
        <v>13</v>
      </c>
      <c r="E18">
        <v>316.17</v>
      </c>
      <c r="F18">
        <v>53</v>
      </c>
      <c r="G18">
        <f t="shared" si="3"/>
        <v>5</v>
      </c>
      <c r="H18">
        <v>97.058000000000007</v>
      </c>
      <c r="I18">
        <v>17</v>
      </c>
      <c r="J18">
        <f t="shared" si="4"/>
        <v>17</v>
      </c>
      <c r="O18">
        <v>622.4</v>
      </c>
      <c r="P18">
        <v>258.13</v>
      </c>
      <c r="Q18">
        <v>1927.8</v>
      </c>
      <c r="R18">
        <v>1</v>
      </c>
      <c r="S18">
        <v>2</v>
      </c>
    </row>
    <row r="19" spans="2:19" x14ac:dyDescent="0.25">
      <c r="B19">
        <v>72.951999999999998</v>
      </c>
      <c r="C19">
        <v>9</v>
      </c>
      <c r="D19">
        <f t="shared" si="2"/>
        <v>9</v>
      </c>
      <c r="E19">
        <v>503.51</v>
      </c>
      <c r="F19">
        <v>92</v>
      </c>
      <c r="G19">
        <f t="shared" si="3"/>
        <v>20</v>
      </c>
      <c r="H19">
        <v>214.87</v>
      </c>
      <c r="I19">
        <v>37</v>
      </c>
      <c r="J19">
        <f t="shared" si="4"/>
        <v>17</v>
      </c>
      <c r="O19">
        <v>842.14</v>
      </c>
      <c r="P19">
        <v>172.16</v>
      </c>
      <c r="Q19">
        <v>1671.2</v>
      </c>
      <c r="R19">
        <v>1</v>
      </c>
      <c r="S19">
        <v>2</v>
      </c>
    </row>
    <row r="20" spans="2:19" x14ac:dyDescent="0.25">
      <c r="B20">
        <v>427.09</v>
      </c>
      <c r="C20">
        <v>73</v>
      </c>
      <c r="D20">
        <f t="shared" si="2"/>
        <v>1</v>
      </c>
      <c r="E20">
        <v>65.367999999999995</v>
      </c>
      <c r="F20">
        <v>9</v>
      </c>
      <c r="G20">
        <f t="shared" si="3"/>
        <v>9</v>
      </c>
      <c r="H20">
        <v>233.08</v>
      </c>
      <c r="I20">
        <v>39</v>
      </c>
      <c r="J20">
        <f t="shared" si="4"/>
        <v>19</v>
      </c>
      <c r="O20">
        <v>2588.31</v>
      </c>
      <c r="P20">
        <v>14.943</v>
      </c>
      <c r="Q20">
        <v>820.75</v>
      </c>
      <c r="R20">
        <v>1</v>
      </c>
      <c r="S20">
        <v>2</v>
      </c>
    </row>
    <row r="21" spans="2:19" x14ac:dyDescent="0.25">
      <c r="B21">
        <v>602.02</v>
      </c>
      <c r="C21">
        <v>108</v>
      </c>
      <c r="D21">
        <f t="shared" si="2"/>
        <v>12</v>
      </c>
      <c r="E21">
        <v>102.69</v>
      </c>
      <c r="F21">
        <v>17</v>
      </c>
      <c r="G21">
        <f t="shared" si="3"/>
        <v>17</v>
      </c>
      <c r="H21">
        <v>37.232999999999997</v>
      </c>
      <c r="I21">
        <v>1</v>
      </c>
      <c r="J21">
        <f t="shared" si="4"/>
        <v>1</v>
      </c>
      <c r="O21">
        <v>2399.66</v>
      </c>
      <c r="P21">
        <v>652.65</v>
      </c>
      <c r="Q21">
        <v>1291.7</v>
      </c>
      <c r="R21">
        <v>1</v>
      </c>
      <c r="S21">
        <v>2</v>
      </c>
    </row>
    <row r="22" spans="2:19" x14ac:dyDescent="0.25">
      <c r="B22">
        <v>458.96</v>
      </c>
      <c r="C22">
        <v>82</v>
      </c>
      <c r="D22">
        <f t="shared" si="2"/>
        <v>10</v>
      </c>
      <c r="E22">
        <v>444.13</v>
      </c>
      <c r="F22">
        <v>74</v>
      </c>
      <c r="G22">
        <f t="shared" si="3"/>
        <v>2</v>
      </c>
      <c r="H22">
        <v>57.564999999999998</v>
      </c>
      <c r="I22">
        <v>7</v>
      </c>
      <c r="J22">
        <f t="shared" si="4"/>
        <v>7</v>
      </c>
      <c r="O22">
        <v>4393.41</v>
      </c>
      <c r="P22">
        <v>617.58000000000004</v>
      </c>
      <c r="Q22">
        <v>2783.7</v>
      </c>
      <c r="R22">
        <v>1</v>
      </c>
      <c r="S22">
        <v>2</v>
      </c>
    </row>
    <row r="23" spans="2:19" x14ac:dyDescent="0.25">
      <c r="B23">
        <v>70.25</v>
      </c>
      <c r="C23">
        <v>8</v>
      </c>
      <c r="D23">
        <f t="shared" si="2"/>
        <v>8</v>
      </c>
      <c r="E23">
        <v>321.91000000000003</v>
      </c>
      <c r="F23">
        <v>54</v>
      </c>
      <c r="G23">
        <f t="shared" si="3"/>
        <v>6</v>
      </c>
      <c r="H23">
        <v>318.95999999999998</v>
      </c>
      <c r="I23">
        <v>54</v>
      </c>
      <c r="J23">
        <f t="shared" si="4"/>
        <v>14</v>
      </c>
      <c r="O23">
        <v>6511.75</v>
      </c>
      <c r="P23">
        <v>152.27000000000001</v>
      </c>
      <c r="Q23">
        <v>169.84</v>
      </c>
      <c r="R23">
        <v>1</v>
      </c>
      <c r="S23">
        <v>2</v>
      </c>
    </row>
    <row r="24" spans="2:19" x14ac:dyDescent="0.25">
      <c r="B24">
        <v>770.17</v>
      </c>
      <c r="C24">
        <v>141</v>
      </c>
      <c r="D24">
        <f t="shared" si="2"/>
        <v>21</v>
      </c>
      <c r="E24">
        <v>42.088000000000001</v>
      </c>
      <c r="F24">
        <v>2</v>
      </c>
      <c r="G24">
        <f t="shared" si="3"/>
        <v>2</v>
      </c>
      <c r="H24">
        <v>511.39</v>
      </c>
      <c r="I24">
        <v>87</v>
      </c>
      <c r="J24">
        <f t="shared" si="4"/>
        <v>7</v>
      </c>
      <c r="O24">
        <v>5013.53</v>
      </c>
      <c r="P24">
        <v>809.79</v>
      </c>
      <c r="Q24">
        <v>353.99</v>
      </c>
    </row>
    <row r="25" spans="2:19" x14ac:dyDescent="0.25">
      <c r="B25">
        <v>576.29999999999995</v>
      </c>
      <c r="C25">
        <v>98</v>
      </c>
      <c r="D25">
        <f t="shared" si="2"/>
        <v>2</v>
      </c>
      <c r="E25">
        <v>47.027000000000001</v>
      </c>
      <c r="F25">
        <v>5</v>
      </c>
      <c r="G25">
        <f t="shared" si="3"/>
        <v>5</v>
      </c>
      <c r="H25">
        <v>856.54</v>
      </c>
      <c r="I25">
        <v>141</v>
      </c>
      <c r="J25">
        <f t="shared" si="4"/>
        <v>1</v>
      </c>
      <c r="O25">
        <v>1640.76</v>
      </c>
      <c r="Q25">
        <v>418.67</v>
      </c>
    </row>
    <row r="26" spans="2:19" x14ac:dyDescent="0.25">
      <c r="B26">
        <v>567.25</v>
      </c>
      <c r="C26">
        <v>98</v>
      </c>
      <c r="D26">
        <f t="shared" si="2"/>
        <v>2</v>
      </c>
      <c r="E26">
        <v>308.42</v>
      </c>
      <c r="F26">
        <v>50</v>
      </c>
      <c r="G26">
        <f t="shared" si="3"/>
        <v>2</v>
      </c>
      <c r="H26">
        <v>279.99</v>
      </c>
      <c r="I26">
        <v>47</v>
      </c>
      <c r="J26">
        <f t="shared" si="4"/>
        <v>7</v>
      </c>
      <c r="O26">
        <v>660.84</v>
      </c>
      <c r="Q26">
        <v>754.48</v>
      </c>
    </row>
    <row r="27" spans="2:19" x14ac:dyDescent="0.25">
      <c r="B27">
        <v>459.32</v>
      </c>
      <c r="C27">
        <v>80</v>
      </c>
      <c r="D27">
        <f t="shared" si="2"/>
        <v>8</v>
      </c>
      <c r="E27">
        <v>87.504000000000005</v>
      </c>
      <c r="F27">
        <v>14</v>
      </c>
      <c r="G27">
        <f t="shared" si="3"/>
        <v>14</v>
      </c>
      <c r="H27">
        <v>90.581000000000003</v>
      </c>
      <c r="I27">
        <v>14</v>
      </c>
      <c r="J27">
        <f t="shared" si="4"/>
        <v>14</v>
      </c>
      <c r="O27">
        <v>2874.31</v>
      </c>
      <c r="Q27">
        <v>103.46</v>
      </c>
    </row>
    <row r="28" spans="2:19" x14ac:dyDescent="0.25">
      <c r="B28">
        <v>218.81</v>
      </c>
      <c r="C28">
        <v>37</v>
      </c>
      <c r="D28">
        <f t="shared" si="2"/>
        <v>13</v>
      </c>
      <c r="E28">
        <v>345.86</v>
      </c>
      <c r="F28">
        <v>60</v>
      </c>
      <c r="G28">
        <f t="shared" si="3"/>
        <v>12</v>
      </c>
      <c r="H28">
        <v>979.68</v>
      </c>
      <c r="I28">
        <v>173</v>
      </c>
      <c r="J28">
        <f t="shared" si="4"/>
        <v>13</v>
      </c>
      <c r="O28">
        <v>4353.2299999999996</v>
      </c>
      <c r="Q28">
        <v>1042.0999999999999</v>
      </c>
    </row>
    <row r="29" spans="2:19" x14ac:dyDescent="0.25">
      <c r="B29">
        <v>183.6</v>
      </c>
      <c r="C29">
        <v>29</v>
      </c>
      <c r="D29">
        <f t="shared" si="2"/>
        <v>5</v>
      </c>
      <c r="E29">
        <v>241.13</v>
      </c>
      <c r="F29">
        <v>46</v>
      </c>
      <c r="G29">
        <f t="shared" si="3"/>
        <v>22</v>
      </c>
      <c r="H29">
        <v>654.32000000000005</v>
      </c>
      <c r="I29">
        <v>106</v>
      </c>
      <c r="J29">
        <f t="shared" si="4"/>
        <v>6</v>
      </c>
      <c r="O29">
        <v>1072.6600000000001</v>
      </c>
      <c r="Q29">
        <v>600.96</v>
      </c>
    </row>
    <row r="30" spans="2:19" x14ac:dyDescent="0.25">
      <c r="B30">
        <v>335.35</v>
      </c>
      <c r="C30">
        <v>56</v>
      </c>
      <c r="D30">
        <f t="shared" si="2"/>
        <v>8</v>
      </c>
      <c r="E30">
        <v>448.41</v>
      </c>
      <c r="F30">
        <v>75</v>
      </c>
      <c r="G30">
        <f t="shared" si="3"/>
        <v>3</v>
      </c>
      <c r="H30">
        <v>565.19000000000005</v>
      </c>
      <c r="I30">
        <v>100</v>
      </c>
      <c r="J30">
        <f t="shared" si="4"/>
        <v>0</v>
      </c>
    </row>
    <row r="31" spans="2:19" x14ac:dyDescent="0.25">
      <c r="B31">
        <v>191.45</v>
      </c>
      <c r="C31">
        <v>29</v>
      </c>
      <c r="D31">
        <f t="shared" si="2"/>
        <v>5</v>
      </c>
      <c r="E31">
        <v>44.012</v>
      </c>
      <c r="F31">
        <v>3</v>
      </c>
      <c r="G31">
        <f t="shared" si="3"/>
        <v>3</v>
      </c>
      <c r="H31">
        <v>66.102999999999994</v>
      </c>
      <c r="I31">
        <v>8</v>
      </c>
      <c r="J31">
        <f t="shared" si="4"/>
        <v>8</v>
      </c>
      <c r="N31" t="s">
        <v>27</v>
      </c>
      <c r="O31">
        <f>MIN(O10:O29)</f>
        <v>379.26</v>
      </c>
      <c r="P31">
        <f>MIN(P10:P29)</f>
        <v>14.943</v>
      </c>
      <c r="Q31">
        <f>MIN(Q10:Q29)</f>
        <v>103.46</v>
      </c>
    </row>
    <row r="32" spans="2:19" x14ac:dyDescent="0.25">
      <c r="B32">
        <v>460.11</v>
      </c>
      <c r="C32">
        <v>80</v>
      </c>
      <c r="D32">
        <f t="shared" si="2"/>
        <v>8</v>
      </c>
      <c r="E32">
        <v>639.28</v>
      </c>
      <c r="F32">
        <v>119</v>
      </c>
      <c r="G32">
        <f t="shared" si="3"/>
        <v>23</v>
      </c>
      <c r="H32">
        <v>68.203000000000003</v>
      </c>
      <c r="I32">
        <v>9</v>
      </c>
      <c r="J32">
        <f t="shared" si="4"/>
        <v>9</v>
      </c>
      <c r="N32" t="s">
        <v>24</v>
      </c>
      <c r="O32">
        <f>MAX(O10:O29)</f>
        <v>6511.75</v>
      </c>
      <c r="P32">
        <f>MAX(P10:P29)</f>
        <v>809.79</v>
      </c>
      <c r="Q32">
        <f>MAX(Q10:Q29)</f>
        <v>2783.7</v>
      </c>
    </row>
    <row r="33" spans="2:17" x14ac:dyDescent="0.25">
      <c r="B33">
        <v>195.59</v>
      </c>
      <c r="C33">
        <v>32</v>
      </c>
      <c r="D33">
        <f t="shared" si="2"/>
        <v>8</v>
      </c>
      <c r="E33">
        <v>180.89</v>
      </c>
      <c r="F33">
        <v>29</v>
      </c>
      <c r="G33">
        <f t="shared" si="3"/>
        <v>5</v>
      </c>
      <c r="H33">
        <v>392.92</v>
      </c>
      <c r="I33">
        <v>64</v>
      </c>
      <c r="J33">
        <f t="shared" si="4"/>
        <v>4</v>
      </c>
      <c r="N33" t="s">
        <v>39</v>
      </c>
      <c r="O33">
        <f>AVERAGE(O10:O29)</f>
        <v>2141.7579999999994</v>
      </c>
      <c r="P33">
        <f>AVERAGE(P10:P29)</f>
        <v>395.20513333333332</v>
      </c>
      <c r="Q33">
        <f>AVERAGE(Q10:Q29)</f>
        <v>1176.3044999999997</v>
      </c>
    </row>
    <row r="34" spans="2:17" x14ac:dyDescent="0.25">
      <c r="B34">
        <v>212.98</v>
      </c>
      <c r="C34">
        <v>35</v>
      </c>
      <c r="D34">
        <f>MOD(C34,34)</f>
        <v>1</v>
      </c>
      <c r="E34">
        <v>81.885999999999996</v>
      </c>
      <c r="F34">
        <v>12</v>
      </c>
      <c r="G34">
        <f t="shared" si="3"/>
        <v>12</v>
      </c>
      <c r="H34">
        <v>980.72</v>
      </c>
      <c r="I34">
        <v>163</v>
      </c>
      <c r="J34">
        <f t="shared" si="4"/>
        <v>3</v>
      </c>
    </row>
    <row r="35" spans="2:17" x14ac:dyDescent="0.25">
      <c r="E35">
        <v>1034.5</v>
      </c>
      <c r="F35">
        <v>190</v>
      </c>
      <c r="G35">
        <f t="shared" si="3"/>
        <v>22</v>
      </c>
      <c r="H35">
        <v>104.63</v>
      </c>
      <c r="I35">
        <v>17</v>
      </c>
      <c r="J35">
        <f t="shared" si="4"/>
        <v>17</v>
      </c>
    </row>
    <row r="36" spans="2:17" x14ac:dyDescent="0.25">
      <c r="E36">
        <v>183.51</v>
      </c>
      <c r="F36">
        <v>29</v>
      </c>
      <c r="G36">
        <f t="shared" si="3"/>
        <v>5</v>
      </c>
      <c r="H36">
        <v>286.79000000000002</v>
      </c>
      <c r="I36">
        <v>49</v>
      </c>
      <c r="J36">
        <f t="shared" si="4"/>
        <v>9</v>
      </c>
      <c r="O36">
        <v>1072.6600000000001</v>
      </c>
      <c r="Q36">
        <v>3589.9</v>
      </c>
    </row>
    <row r="37" spans="2:17" x14ac:dyDescent="0.25">
      <c r="E37">
        <v>384.99</v>
      </c>
      <c r="F37">
        <v>71</v>
      </c>
      <c r="G37">
        <f t="shared" si="3"/>
        <v>23</v>
      </c>
      <c r="H37">
        <v>73.680000000000007</v>
      </c>
      <c r="I37">
        <v>11</v>
      </c>
      <c r="J37">
        <f t="shared" si="4"/>
        <v>11</v>
      </c>
      <c r="O37">
        <v>6201.66</v>
      </c>
      <c r="Q37">
        <v>1201.7</v>
      </c>
    </row>
    <row r="38" spans="2:17" x14ac:dyDescent="0.25">
      <c r="E38">
        <v>30.202000000000002</v>
      </c>
      <c r="F38">
        <v>1</v>
      </c>
      <c r="G38">
        <f t="shared" si="3"/>
        <v>1</v>
      </c>
      <c r="H38">
        <v>161.72999999999999</v>
      </c>
      <c r="I38">
        <v>23</v>
      </c>
      <c r="J38">
        <f t="shared" si="4"/>
        <v>3</v>
      </c>
      <c r="O38">
        <v>4022.04</v>
      </c>
      <c r="Q38">
        <v>2638.6</v>
      </c>
    </row>
    <row r="39" spans="2:17" x14ac:dyDescent="0.25">
      <c r="E39">
        <v>318.27</v>
      </c>
      <c r="F39">
        <v>53</v>
      </c>
      <c r="G39">
        <f t="shared" si="3"/>
        <v>5</v>
      </c>
      <c r="H39">
        <v>820.49</v>
      </c>
      <c r="I39">
        <v>144</v>
      </c>
      <c r="J39">
        <f t="shared" si="4"/>
        <v>4</v>
      </c>
      <c r="O39">
        <v>1097.46</v>
      </c>
      <c r="Q39">
        <v>722.72</v>
      </c>
    </row>
    <row r="40" spans="2:17" x14ac:dyDescent="0.25">
      <c r="E40">
        <v>359.32</v>
      </c>
      <c r="F40">
        <v>63</v>
      </c>
      <c r="G40">
        <f t="shared" si="3"/>
        <v>15</v>
      </c>
      <c r="H40">
        <v>50.542000000000002</v>
      </c>
      <c r="I40">
        <v>3</v>
      </c>
      <c r="J40">
        <f t="shared" si="4"/>
        <v>3</v>
      </c>
      <c r="O40">
        <v>1507.85</v>
      </c>
      <c r="Q40">
        <v>1624.7</v>
      </c>
    </row>
    <row r="41" spans="2:17" x14ac:dyDescent="0.25">
      <c r="E41">
        <v>186.75</v>
      </c>
      <c r="F41">
        <v>30</v>
      </c>
      <c r="G41">
        <f t="shared" si="3"/>
        <v>6</v>
      </c>
      <c r="H41">
        <v>86.674000000000007</v>
      </c>
      <c r="I41">
        <v>14</v>
      </c>
      <c r="J41">
        <f t="shared" si="4"/>
        <v>14</v>
      </c>
      <c r="O41">
        <v>5538.58</v>
      </c>
      <c r="Q41">
        <v>1671.2</v>
      </c>
    </row>
    <row r="42" spans="2:17" x14ac:dyDescent="0.25">
      <c r="E42">
        <v>237.09</v>
      </c>
      <c r="F42">
        <v>41</v>
      </c>
      <c r="G42">
        <f t="shared" si="3"/>
        <v>17</v>
      </c>
      <c r="O42">
        <v>2954.15</v>
      </c>
      <c r="Q42">
        <v>820.75</v>
      </c>
    </row>
    <row r="43" spans="2:17" x14ac:dyDescent="0.25">
      <c r="E43">
        <v>55.777999999999999</v>
      </c>
      <c r="F43">
        <v>7</v>
      </c>
      <c r="G43">
        <f t="shared" si="3"/>
        <v>7</v>
      </c>
      <c r="O43">
        <v>5667.71</v>
      </c>
      <c r="Q43">
        <v>1291.7</v>
      </c>
    </row>
    <row r="44" spans="2:17" x14ac:dyDescent="0.25">
      <c r="E44">
        <v>54.741</v>
      </c>
      <c r="F44">
        <v>6</v>
      </c>
      <c r="G44">
        <f t="shared" si="3"/>
        <v>6</v>
      </c>
      <c r="O44">
        <v>790.84</v>
      </c>
      <c r="Q44">
        <v>2783.7</v>
      </c>
    </row>
    <row r="45" spans="2:17" x14ac:dyDescent="0.25">
      <c r="E45">
        <v>175.47</v>
      </c>
      <c r="F45">
        <v>27</v>
      </c>
      <c r="G45">
        <f t="shared" si="3"/>
        <v>3</v>
      </c>
      <c r="O45">
        <v>313.31</v>
      </c>
      <c r="Q45">
        <v>169.84</v>
      </c>
    </row>
    <row r="46" spans="2:17" x14ac:dyDescent="0.25">
      <c r="E46">
        <v>89.4</v>
      </c>
      <c r="F46">
        <v>3</v>
      </c>
      <c r="G46">
        <f t="shared" si="3"/>
        <v>3</v>
      </c>
      <c r="O46">
        <v>5913.01</v>
      </c>
      <c r="Q46">
        <v>2466.9</v>
      </c>
    </row>
    <row r="47" spans="2:17" x14ac:dyDescent="0.25">
      <c r="O47">
        <v>369.14</v>
      </c>
      <c r="Q47">
        <v>654.72</v>
      </c>
    </row>
    <row r="48" spans="2:17" x14ac:dyDescent="0.25">
      <c r="O48">
        <v>375.94</v>
      </c>
      <c r="Q48">
        <v>173.29</v>
      </c>
    </row>
    <row r="49" spans="14:17" x14ac:dyDescent="0.25">
      <c r="O49">
        <v>5079.96</v>
      </c>
      <c r="Q49">
        <v>876.71</v>
      </c>
    </row>
    <row r="50" spans="14:17" x14ac:dyDescent="0.25">
      <c r="O50">
        <v>5487.08</v>
      </c>
      <c r="Q50">
        <v>3022.5</v>
      </c>
    </row>
    <row r="51" spans="14:17" x14ac:dyDescent="0.25">
      <c r="O51">
        <v>420</v>
      </c>
      <c r="Q51">
        <v>448.14</v>
      </c>
    </row>
    <row r="52" spans="14:17" x14ac:dyDescent="0.25">
      <c r="O52">
        <v>5376.07</v>
      </c>
      <c r="Q52">
        <v>262.33</v>
      </c>
    </row>
    <row r="53" spans="14:17" x14ac:dyDescent="0.25">
      <c r="O53">
        <v>1149.82</v>
      </c>
      <c r="Q53">
        <v>183.75</v>
      </c>
    </row>
    <row r="54" spans="14:17" x14ac:dyDescent="0.25">
      <c r="O54">
        <v>1448.17</v>
      </c>
      <c r="Q54">
        <v>826.17</v>
      </c>
    </row>
    <row r="55" spans="14:17" x14ac:dyDescent="0.25">
      <c r="O55">
        <v>850.27</v>
      </c>
      <c r="Q55">
        <v>1971.5</v>
      </c>
    </row>
    <row r="56" spans="14:17" x14ac:dyDescent="0.25">
      <c r="O56">
        <v>9088.5400000000009</v>
      </c>
      <c r="Q56">
        <v>863.8</v>
      </c>
    </row>
    <row r="58" spans="14:17" x14ac:dyDescent="0.25">
      <c r="N58" t="s">
        <v>27</v>
      </c>
      <c r="O58">
        <f>MIN(O36:O56)</f>
        <v>313.31</v>
      </c>
      <c r="P58">
        <f t="shared" ref="P58:Q58" si="5">MIN(P36:P56)</f>
        <v>0</v>
      </c>
      <c r="Q58">
        <f t="shared" si="5"/>
        <v>169.84</v>
      </c>
    </row>
    <row r="59" spans="14:17" x14ac:dyDescent="0.25">
      <c r="N59" t="s">
        <v>24</v>
      </c>
      <c r="O59">
        <f>MAX(O36:O56)</f>
        <v>9088.5400000000009</v>
      </c>
      <c r="P59">
        <f t="shared" ref="P59:Q59" si="6">MAX(P36:P56)</f>
        <v>0</v>
      </c>
      <c r="Q59">
        <f t="shared" si="6"/>
        <v>3589.9</v>
      </c>
    </row>
    <row r="60" spans="14:17" x14ac:dyDescent="0.25">
      <c r="N60" t="s">
        <v>39</v>
      </c>
      <c r="O60">
        <f>AVERAGE(O36:O56)</f>
        <v>3082.1076190476192</v>
      </c>
      <c r="P60" t="e">
        <f t="shared" ref="P60:Q60" si="7">AVERAGE(P36:P56)</f>
        <v>#DIV/0!</v>
      </c>
      <c r="Q60">
        <f t="shared" si="7"/>
        <v>1345.9342857142858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76" workbookViewId="0">
      <selection activeCell="B72" sqref="B72"/>
    </sheetView>
  </sheetViews>
  <sheetFormatPr baseColWidth="10" defaultRowHeight="15" x14ac:dyDescent="0.25"/>
  <cols>
    <col min="1" max="1" width="20.7109375" customWidth="1"/>
    <col min="2" max="2" width="18.85546875" customWidth="1"/>
    <col min="3" max="3" width="23.42578125" customWidth="1"/>
  </cols>
  <sheetData>
    <row r="1" spans="1:15" x14ac:dyDescent="0.25">
      <c r="B1" t="s">
        <v>33</v>
      </c>
      <c r="C1" t="s">
        <v>37</v>
      </c>
      <c r="E1" t="s">
        <v>40</v>
      </c>
      <c r="F1" t="s">
        <v>33</v>
      </c>
      <c r="G1" t="s">
        <v>37</v>
      </c>
      <c r="I1" t="s">
        <v>43</v>
      </c>
    </row>
    <row r="2" spans="1:15" ht="15.75" thickBot="1" x14ac:dyDescent="0.3">
      <c r="A2" t="s">
        <v>31</v>
      </c>
      <c r="B2">
        <v>5</v>
      </c>
      <c r="C2">
        <v>4</v>
      </c>
      <c r="E2" t="s">
        <v>41</v>
      </c>
      <c r="F2">
        <v>13</v>
      </c>
      <c r="G2">
        <v>2</v>
      </c>
      <c r="I2" t="s">
        <v>32</v>
      </c>
      <c r="J2">
        <v>4</v>
      </c>
      <c r="K2">
        <v>20</v>
      </c>
    </row>
    <row r="3" spans="1:15" x14ac:dyDescent="0.25">
      <c r="A3" t="s">
        <v>32</v>
      </c>
      <c r="B3">
        <v>2</v>
      </c>
      <c r="C3">
        <v>21</v>
      </c>
      <c r="F3">
        <v>11</v>
      </c>
      <c r="G3">
        <v>19</v>
      </c>
      <c r="J3">
        <v>22</v>
      </c>
      <c r="K3">
        <v>7</v>
      </c>
      <c r="N3" s="6" t="s">
        <v>34</v>
      </c>
      <c r="O3" s="6" t="s">
        <v>36</v>
      </c>
    </row>
    <row r="4" spans="1:15" x14ac:dyDescent="0.25">
      <c r="B4">
        <v>1</v>
      </c>
      <c r="C4">
        <v>3</v>
      </c>
      <c r="E4">
        <v>1</v>
      </c>
      <c r="F4">
        <v>1</v>
      </c>
      <c r="G4">
        <v>4</v>
      </c>
      <c r="I4">
        <v>1</v>
      </c>
      <c r="J4">
        <v>14</v>
      </c>
      <c r="K4">
        <v>9</v>
      </c>
      <c r="N4" s="8">
        <v>1</v>
      </c>
      <c r="O4" s="4">
        <v>8</v>
      </c>
    </row>
    <row r="5" spans="1:15" x14ac:dyDescent="0.25">
      <c r="A5">
        <v>1</v>
      </c>
      <c r="B5">
        <v>2</v>
      </c>
      <c r="C5">
        <v>5</v>
      </c>
      <c r="E5">
        <v>2</v>
      </c>
      <c r="F5">
        <v>8</v>
      </c>
      <c r="G5">
        <v>12</v>
      </c>
      <c r="I5">
        <v>2</v>
      </c>
      <c r="J5">
        <v>6</v>
      </c>
      <c r="K5">
        <v>9</v>
      </c>
      <c r="N5" s="8">
        <v>2</v>
      </c>
      <c r="O5" s="4">
        <v>8</v>
      </c>
    </row>
    <row r="6" spans="1:15" x14ac:dyDescent="0.25">
      <c r="A6">
        <v>2</v>
      </c>
      <c r="B6">
        <v>6</v>
      </c>
      <c r="C6">
        <v>2</v>
      </c>
      <c r="E6">
        <v>3</v>
      </c>
      <c r="F6">
        <v>19</v>
      </c>
      <c r="G6">
        <v>12</v>
      </c>
      <c r="I6">
        <v>3</v>
      </c>
      <c r="J6">
        <v>12</v>
      </c>
      <c r="K6">
        <v>13</v>
      </c>
      <c r="N6" s="8">
        <v>3</v>
      </c>
      <c r="O6" s="4">
        <v>7</v>
      </c>
    </row>
    <row r="7" spans="1:15" x14ac:dyDescent="0.25">
      <c r="A7">
        <v>3</v>
      </c>
      <c r="B7">
        <v>8</v>
      </c>
      <c r="C7">
        <v>4</v>
      </c>
      <c r="E7">
        <v>4</v>
      </c>
      <c r="F7">
        <v>7</v>
      </c>
      <c r="G7">
        <v>13</v>
      </c>
      <c r="I7">
        <v>4</v>
      </c>
      <c r="J7">
        <v>9</v>
      </c>
      <c r="K7">
        <v>19</v>
      </c>
      <c r="N7" s="8">
        <v>4</v>
      </c>
      <c r="O7" s="4">
        <v>7</v>
      </c>
    </row>
    <row r="8" spans="1:15" x14ac:dyDescent="0.25">
      <c r="A8">
        <v>4</v>
      </c>
      <c r="B8">
        <v>16</v>
      </c>
      <c r="C8">
        <v>15</v>
      </c>
      <c r="E8">
        <v>5</v>
      </c>
      <c r="F8">
        <v>1</v>
      </c>
      <c r="G8">
        <v>5</v>
      </c>
      <c r="I8">
        <v>5</v>
      </c>
      <c r="J8">
        <v>13</v>
      </c>
      <c r="K8">
        <v>3</v>
      </c>
      <c r="N8" s="8">
        <v>5</v>
      </c>
      <c r="O8" s="4">
        <v>6</v>
      </c>
    </row>
    <row r="9" spans="1:15" x14ac:dyDescent="0.25">
      <c r="A9">
        <v>5</v>
      </c>
      <c r="B9">
        <v>5</v>
      </c>
      <c r="C9">
        <v>5</v>
      </c>
      <c r="E9">
        <v>6</v>
      </c>
      <c r="F9">
        <v>12</v>
      </c>
      <c r="G9">
        <v>4</v>
      </c>
      <c r="I9">
        <v>6</v>
      </c>
      <c r="J9">
        <v>15</v>
      </c>
      <c r="K9">
        <v>2</v>
      </c>
      <c r="N9" s="8">
        <v>6</v>
      </c>
      <c r="O9" s="4">
        <v>9</v>
      </c>
    </row>
    <row r="10" spans="1:15" x14ac:dyDescent="0.25">
      <c r="A10">
        <v>6</v>
      </c>
      <c r="B10">
        <v>16</v>
      </c>
      <c r="C10">
        <v>6</v>
      </c>
      <c r="E10">
        <v>7</v>
      </c>
      <c r="F10">
        <v>1</v>
      </c>
      <c r="G10">
        <v>14</v>
      </c>
      <c r="I10">
        <v>7</v>
      </c>
      <c r="J10">
        <v>10</v>
      </c>
      <c r="K10">
        <v>18</v>
      </c>
      <c r="N10" s="8">
        <v>7</v>
      </c>
      <c r="O10" s="4">
        <v>2</v>
      </c>
    </row>
    <row r="11" spans="1:15" x14ac:dyDescent="0.25">
      <c r="A11">
        <v>7</v>
      </c>
      <c r="B11">
        <v>2</v>
      </c>
      <c r="C11">
        <v>5</v>
      </c>
      <c r="E11">
        <v>8</v>
      </c>
      <c r="F11">
        <v>11</v>
      </c>
      <c r="G11">
        <v>2</v>
      </c>
      <c r="I11">
        <v>8</v>
      </c>
      <c r="J11">
        <v>15</v>
      </c>
      <c r="K11">
        <v>1</v>
      </c>
      <c r="N11" s="8">
        <v>8</v>
      </c>
      <c r="O11" s="4">
        <v>5</v>
      </c>
    </row>
    <row r="12" spans="1:15" x14ac:dyDescent="0.25">
      <c r="A12">
        <v>8</v>
      </c>
      <c r="B12">
        <v>2</v>
      </c>
      <c r="C12">
        <v>8</v>
      </c>
      <c r="E12">
        <v>9</v>
      </c>
      <c r="F12">
        <v>16</v>
      </c>
      <c r="G12">
        <v>9</v>
      </c>
      <c r="I12">
        <v>9</v>
      </c>
      <c r="J12">
        <v>14</v>
      </c>
      <c r="K12">
        <v>10</v>
      </c>
      <c r="N12" s="8">
        <v>9</v>
      </c>
      <c r="O12" s="4">
        <v>4</v>
      </c>
    </row>
    <row r="13" spans="1:15" x14ac:dyDescent="0.25">
      <c r="A13">
        <v>9</v>
      </c>
      <c r="B13">
        <v>6</v>
      </c>
      <c r="C13">
        <v>8</v>
      </c>
      <c r="E13">
        <v>10</v>
      </c>
      <c r="F13">
        <v>4</v>
      </c>
      <c r="G13">
        <v>5</v>
      </c>
      <c r="I13">
        <v>10</v>
      </c>
      <c r="J13">
        <v>4</v>
      </c>
      <c r="K13">
        <v>5</v>
      </c>
      <c r="N13" s="8">
        <v>10</v>
      </c>
      <c r="O13" s="4">
        <v>1</v>
      </c>
    </row>
    <row r="14" spans="1:15" x14ac:dyDescent="0.25">
      <c r="A14">
        <v>10</v>
      </c>
      <c r="B14">
        <v>11</v>
      </c>
      <c r="C14">
        <v>4</v>
      </c>
      <c r="E14">
        <v>11</v>
      </c>
      <c r="F14">
        <v>9</v>
      </c>
      <c r="G14">
        <v>12</v>
      </c>
      <c r="I14">
        <v>11</v>
      </c>
      <c r="J14">
        <v>21</v>
      </c>
      <c r="K14">
        <v>16</v>
      </c>
      <c r="N14" s="8">
        <v>11</v>
      </c>
      <c r="O14" s="4">
        <v>5</v>
      </c>
    </row>
    <row r="15" spans="1:15" x14ac:dyDescent="0.25">
      <c r="A15">
        <v>11</v>
      </c>
      <c r="B15">
        <v>11</v>
      </c>
      <c r="C15">
        <v>6</v>
      </c>
      <c r="E15">
        <v>12</v>
      </c>
      <c r="F15">
        <v>15</v>
      </c>
      <c r="G15">
        <v>3</v>
      </c>
      <c r="I15">
        <v>12</v>
      </c>
      <c r="J15">
        <v>2</v>
      </c>
      <c r="K15">
        <v>14</v>
      </c>
      <c r="N15" s="8">
        <v>12</v>
      </c>
      <c r="O15" s="4">
        <v>1</v>
      </c>
    </row>
    <row r="16" spans="1:15" x14ac:dyDescent="0.25">
      <c r="A16">
        <v>12</v>
      </c>
      <c r="B16">
        <v>2</v>
      </c>
      <c r="C16">
        <v>12</v>
      </c>
      <c r="E16">
        <v>13</v>
      </c>
      <c r="F16">
        <v>14</v>
      </c>
      <c r="G16">
        <v>10</v>
      </c>
      <c r="I16">
        <v>13</v>
      </c>
      <c r="J16">
        <v>14</v>
      </c>
      <c r="K16">
        <v>8</v>
      </c>
      <c r="N16" s="8">
        <v>13</v>
      </c>
      <c r="O16" s="4">
        <v>1</v>
      </c>
    </row>
    <row r="17" spans="1:15" x14ac:dyDescent="0.25">
      <c r="A17">
        <v>13</v>
      </c>
      <c r="B17">
        <v>4</v>
      </c>
      <c r="C17">
        <v>7</v>
      </c>
      <c r="E17">
        <v>14</v>
      </c>
      <c r="F17">
        <v>10</v>
      </c>
      <c r="G17">
        <v>16</v>
      </c>
      <c r="I17">
        <v>14</v>
      </c>
      <c r="J17">
        <v>6</v>
      </c>
      <c r="K17">
        <v>4</v>
      </c>
      <c r="N17" s="8">
        <v>14</v>
      </c>
      <c r="O17" s="4">
        <v>2</v>
      </c>
    </row>
    <row r="18" spans="1:15" x14ac:dyDescent="0.25">
      <c r="A18">
        <v>14</v>
      </c>
      <c r="B18">
        <v>3</v>
      </c>
      <c r="C18">
        <v>13</v>
      </c>
      <c r="E18">
        <v>15</v>
      </c>
      <c r="F18">
        <v>14</v>
      </c>
      <c r="G18">
        <v>22</v>
      </c>
      <c r="I18">
        <v>15</v>
      </c>
      <c r="J18">
        <v>8</v>
      </c>
      <c r="K18">
        <v>7</v>
      </c>
      <c r="N18" s="8">
        <v>15</v>
      </c>
      <c r="O18" s="4">
        <v>1</v>
      </c>
    </row>
    <row r="19" spans="1:15" x14ac:dyDescent="0.25">
      <c r="A19">
        <v>15</v>
      </c>
      <c r="B19">
        <v>3</v>
      </c>
      <c r="C19">
        <v>7</v>
      </c>
      <c r="E19">
        <v>16</v>
      </c>
      <c r="F19">
        <v>4</v>
      </c>
      <c r="G19">
        <v>4</v>
      </c>
      <c r="I19">
        <v>16</v>
      </c>
      <c r="J19">
        <v>2</v>
      </c>
      <c r="K19">
        <v>5</v>
      </c>
      <c r="N19" s="8">
        <v>16</v>
      </c>
      <c r="O19" s="4">
        <v>2</v>
      </c>
    </row>
    <row r="20" spans="1:15" x14ac:dyDescent="0.25">
      <c r="A20">
        <v>16</v>
      </c>
      <c r="B20">
        <v>5</v>
      </c>
      <c r="C20">
        <v>7</v>
      </c>
      <c r="E20">
        <v>17</v>
      </c>
      <c r="F20">
        <v>19</v>
      </c>
      <c r="G20">
        <v>9</v>
      </c>
      <c r="I20">
        <v>17</v>
      </c>
      <c r="J20">
        <v>22</v>
      </c>
      <c r="K20">
        <v>11</v>
      </c>
      <c r="N20" s="8">
        <v>17</v>
      </c>
      <c r="O20" s="4">
        <v>0</v>
      </c>
    </row>
    <row r="21" spans="1:15" x14ac:dyDescent="0.25">
      <c r="A21">
        <v>17</v>
      </c>
      <c r="B21">
        <v>7</v>
      </c>
      <c r="C21">
        <v>7</v>
      </c>
      <c r="E21">
        <v>18</v>
      </c>
      <c r="F21">
        <v>5</v>
      </c>
      <c r="G21">
        <v>9</v>
      </c>
      <c r="I21">
        <v>18</v>
      </c>
      <c r="J21">
        <v>13</v>
      </c>
      <c r="K21">
        <v>18</v>
      </c>
      <c r="N21" s="8">
        <v>18</v>
      </c>
      <c r="O21" s="4">
        <v>1</v>
      </c>
    </row>
    <row r="22" spans="1:15" x14ac:dyDescent="0.25">
      <c r="A22">
        <v>18</v>
      </c>
      <c r="B22">
        <v>18</v>
      </c>
      <c r="C22">
        <v>8</v>
      </c>
      <c r="E22">
        <v>19</v>
      </c>
      <c r="F22">
        <v>4</v>
      </c>
      <c r="G22">
        <v>12</v>
      </c>
      <c r="I22">
        <v>19</v>
      </c>
      <c r="J22">
        <v>7</v>
      </c>
      <c r="K22">
        <v>8</v>
      </c>
      <c r="N22" s="8">
        <v>19</v>
      </c>
      <c r="O22" s="4">
        <v>0</v>
      </c>
    </row>
    <row r="23" spans="1:15" x14ac:dyDescent="0.25">
      <c r="A23">
        <v>19</v>
      </c>
      <c r="B23">
        <v>13</v>
      </c>
      <c r="C23">
        <v>15</v>
      </c>
      <c r="E23">
        <v>20</v>
      </c>
      <c r="F23">
        <v>17</v>
      </c>
      <c r="G23">
        <v>5</v>
      </c>
      <c r="I23">
        <v>20</v>
      </c>
      <c r="J23">
        <v>12</v>
      </c>
      <c r="K23">
        <v>11</v>
      </c>
      <c r="N23" s="8">
        <v>20</v>
      </c>
      <c r="O23" s="4">
        <v>3</v>
      </c>
    </row>
    <row r="24" spans="1:15" x14ac:dyDescent="0.25">
      <c r="A24">
        <v>20</v>
      </c>
      <c r="B24">
        <v>6</v>
      </c>
      <c r="C24">
        <v>6</v>
      </c>
      <c r="E24">
        <v>21</v>
      </c>
      <c r="F24">
        <v>2</v>
      </c>
      <c r="G24">
        <v>7</v>
      </c>
      <c r="I24">
        <v>21</v>
      </c>
      <c r="J24">
        <v>5</v>
      </c>
      <c r="K24">
        <v>11</v>
      </c>
      <c r="N24" s="8">
        <v>21</v>
      </c>
      <c r="O24" s="4">
        <v>0</v>
      </c>
    </row>
    <row r="25" spans="1:15" x14ac:dyDescent="0.25">
      <c r="A25">
        <v>21</v>
      </c>
      <c r="B25">
        <v>8</v>
      </c>
      <c r="C25">
        <v>13</v>
      </c>
      <c r="E25">
        <v>22</v>
      </c>
      <c r="F25">
        <v>4</v>
      </c>
      <c r="G25">
        <v>21</v>
      </c>
      <c r="I25">
        <v>22</v>
      </c>
      <c r="J25">
        <v>10</v>
      </c>
      <c r="K25">
        <v>14</v>
      </c>
      <c r="N25" s="8">
        <v>22</v>
      </c>
      <c r="O25" s="4">
        <v>1</v>
      </c>
    </row>
    <row r="26" spans="1:15" x14ac:dyDescent="0.25">
      <c r="A26">
        <v>22</v>
      </c>
      <c r="B26">
        <v>1</v>
      </c>
      <c r="C26">
        <v>16</v>
      </c>
      <c r="E26">
        <v>23</v>
      </c>
      <c r="I26">
        <v>23</v>
      </c>
      <c r="J26">
        <v>2</v>
      </c>
      <c r="K26">
        <v>4</v>
      </c>
      <c r="N26" s="8">
        <v>23</v>
      </c>
      <c r="O26" s="4">
        <v>1</v>
      </c>
    </row>
    <row r="27" spans="1:15" x14ac:dyDescent="0.25">
      <c r="A27">
        <v>23</v>
      </c>
      <c r="B27">
        <v>3</v>
      </c>
      <c r="C27">
        <v>18</v>
      </c>
      <c r="E27">
        <v>24</v>
      </c>
      <c r="F27">
        <v>21</v>
      </c>
      <c r="G27">
        <v>9</v>
      </c>
      <c r="I27">
        <v>24</v>
      </c>
      <c r="K27">
        <v>21</v>
      </c>
      <c r="N27" s="8">
        <v>24</v>
      </c>
      <c r="O27" s="4">
        <v>0</v>
      </c>
    </row>
    <row r="28" spans="1:15" ht="15.75" thickBot="1" x14ac:dyDescent="0.3">
      <c r="A28">
        <v>24</v>
      </c>
      <c r="B28">
        <v>6</v>
      </c>
      <c r="C28">
        <v>18</v>
      </c>
      <c r="F28">
        <v>20</v>
      </c>
      <c r="G28">
        <v>4</v>
      </c>
      <c r="J28">
        <v>24</v>
      </c>
      <c r="K28">
        <v>23</v>
      </c>
      <c r="N28" s="5" t="s">
        <v>35</v>
      </c>
      <c r="O28" s="5">
        <v>0</v>
      </c>
    </row>
    <row r="29" spans="1:15" x14ac:dyDescent="0.25">
      <c r="B29">
        <v>6</v>
      </c>
      <c r="C29">
        <v>22</v>
      </c>
      <c r="F29">
        <v>16</v>
      </c>
      <c r="G29">
        <v>9</v>
      </c>
      <c r="J29">
        <v>10</v>
      </c>
      <c r="K29">
        <v>17</v>
      </c>
    </row>
    <row r="30" spans="1:15" x14ac:dyDescent="0.25">
      <c r="B30">
        <v>9</v>
      </c>
      <c r="C30">
        <v>10</v>
      </c>
      <c r="F30">
        <v>4</v>
      </c>
      <c r="G30">
        <v>14</v>
      </c>
      <c r="J30">
        <v>2</v>
      </c>
      <c r="K30">
        <v>4</v>
      </c>
    </row>
    <row r="31" spans="1:15" x14ac:dyDescent="0.25">
      <c r="B31">
        <v>20</v>
      </c>
      <c r="C31">
        <v>5</v>
      </c>
      <c r="F31">
        <v>3</v>
      </c>
      <c r="G31">
        <v>2</v>
      </c>
      <c r="J31">
        <v>4</v>
      </c>
      <c r="K31">
        <v>17</v>
      </c>
    </row>
    <row r="32" spans="1:15" x14ac:dyDescent="0.25">
      <c r="B32">
        <v>4</v>
      </c>
      <c r="C32">
        <v>7</v>
      </c>
      <c r="F32">
        <v>12</v>
      </c>
      <c r="G32">
        <v>3</v>
      </c>
      <c r="J32">
        <v>10</v>
      </c>
      <c r="K32">
        <v>13</v>
      </c>
    </row>
    <row r="33" spans="2:15" x14ac:dyDescent="0.25">
      <c r="B33">
        <v>7</v>
      </c>
      <c r="C33">
        <v>2</v>
      </c>
      <c r="F33">
        <v>10</v>
      </c>
      <c r="G33">
        <v>5</v>
      </c>
      <c r="J33">
        <v>16</v>
      </c>
      <c r="K33">
        <v>2</v>
      </c>
    </row>
    <row r="34" spans="2:15" x14ac:dyDescent="0.25">
      <c r="B34">
        <v>23</v>
      </c>
      <c r="C34">
        <v>2</v>
      </c>
      <c r="F34">
        <v>1</v>
      </c>
      <c r="G34">
        <v>5</v>
      </c>
      <c r="J34">
        <v>1</v>
      </c>
      <c r="K34">
        <v>4</v>
      </c>
    </row>
    <row r="35" spans="2:15" ht="15.75" thickBot="1" x14ac:dyDescent="0.3">
      <c r="B35">
        <v>1</v>
      </c>
      <c r="C35">
        <v>16</v>
      </c>
      <c r="F35">
        <v>24</v>
      </c>
      <c r="G35">
        <v>2</v>
      </c>
      <c r="J35">
        <v>37</v>
      </c>
      <c r="K35">
        <v>8</v>
      </c>
    </row>
    <row r="36" spans="2:15" x14ac:dyDescent="0.25">
      <c r="B36">
        <v>14</v>
      </c>
      <c r="C36">
        <v>7</v>
      </c>
      <c r="F36">
        <v>4</v>
      </c>
      <c r="G36">
        <v>4</v>
      </c>
      <c r="J36">
        <v>8</v>
      </c>
      <c r="K36">
        <v>3</v>
      </c>
      <c r="N36" s="6" t="s">
        <v>34</v>
      </c>
      <c r="O36" s="6" t="s">
        <v>36</v>
      </c>
    </row>
    <row r="37" spans="2:15" x14ac:dyDescent="0.25">
      <c r="B37">
        <v>15</v>
      </c>
      <c r="C37">
        <v>7</v>
      </c>
      <c r="F37">
        <v>3</v>
      </c>
      <c r="G37">
        <v>6</v>
      </c>
      <c r="J37">
        <v>6</v>
      </c>
      <c r="K37">
        <v>10</v>
      </c>
      <c r="N37" s="8">
        <v>1</v>
      </c>
      <c r="O37" s="4">
        <v>0</v>
      </c>
    </row>
    <row r="38" spans="2:15" x14ac:dyDescent="0.25">
      <c r="B38">
        <v>1</v>
      </c>
      <c r="C38">
        <v>3</v>
      </c>
      <c r="F38">
        <v>22</v>
      </c>
      <c r="G38">
        <v>11</v>
      </c>
      <c r="J38">
        <v>3</v>
      </c>
      <c r="K38">
        <v>12</v>
      </c>
      <c r="N38" s="8">
        <v>2</v>
      </c>
      <c r="O38" s="4">
        <v>15</v>
      </c>
    </row>
    <row r="39" spans="2:15" x14ac:dyDescent="0.25">
      <c r="B39">
        <v>11</v>
      </c>
      <c r="C39">
        <v>13</v>
      </c>
      <c r="F39">
        <v>8</v>
      </c>
      <c r="G39">
        <v>20</v>
      </c>
      <c r="J39">
        <v>2</v>
      </c>
      <c r="K39">
        <v>16</v>
      </c>
      <c r="N39" s="8">
        <v>3</v>
      </c>
      <c r="O39" s="4">
        <v>4</v>
      </c>
    </row>
    <row r="40" spans="2:15" x14ac:dyDescent="0.25">
      <c r="B40">
        <v>22</v>
      </c>
      <c r="C40">
        <v>8</v>
      </c>
      <c r="F40">
        <v>15</v>
      </c>
      <c r="G40">
        <v>11</v>
      </c>
      <c r="J40">
        <v>5</v>
      </c>
      <c r="K40">
        <v>21</v>
      </c>
      <c r="N40" s="8">
        <v>4</v>
      </c>
      <c r="O40" s="4">
        <v>6</v>
      </c>
    </row>
    <row r="41" spans="2:15" x14ac:dyDescent="0.25">
      <c r="B41">
        <v>4</v>
      </c>
      <c r="C41">
        <v>5</v>
      </c>
      <c r="F41">
        <v>1</v>
      </c>
      <c r="G41">
        <v>2</v>
      </c>
      <c r="J41">
        <v>7</v>
      </c>
      <c r="K41">
        <v>12</v>
      </c>
      <c r="N41" s="8">
        <v>5</v>
      </c>
      <c r="O41" s="4">
        <v>5</v>
      </c>
    </row>
    <row r="42" spans="2:15" x14ac:dyDescent="0.25">
      <c r="B42">
        <v>3</v>
      </c>
      <c r="C42">
        <v>7</v>
      </c>
      <c r="F42">
        <v>10</v>
      </c>
      <c r="G42">
        <v>23</v>
      </c>
      <c r="J42">
        <v>15</v>
      </c>
      <c r="K42">
        <v>7</v>
      </c>
      <c r="N42" s="8">
        <v>6</v>
      </c>
      <c r="O42" s="4">
        <v>6</v>
      </c>
    </row>
    <row r="43" spans="2:15" x14ac:dyDescent="0.25">
      <c r="B43">
        <v>5</v>
      </c>
      <c r="C43">
        <v>2</v>
      </c>
      <c r="F43">
        <v>11</v>
      </c>
      <c r="G43">
        <v>7</v>
      </c>
      <c r="J43">
        <v>4</v>
      </c>
      <c r="K43">
        <v>18</v>
      </c>
      <c r="N43" s="8">
        <v>7</v>
      </c>
      <c r="O43" s="4">
        <v>9</v>
      </c>
    </row>
    <row r="44" spans="2:15" x14ac:dyDescent="0.25">
      <c r="B44">
        <v>5</v>
      </c>
      <c r="C44">
        <v>13</v>
      </c>
      <c r="F44">
        <v>6</v>
      </c>
      <c r="G44">
        <v>20</v>
      </c>
      <c r="J44">
        <v>2</v>
      </c>
      <c r="K44">
        <v>1</v>
      </c>
      <c r="N44" s="8">
        <v>8</v>
      </c>
      <c r="O44" s="4">
        <v>6</v>
      </c>
    </row>
    <row r="45" spans="2:15" x14ac:dyDescent="0.25">
      <c r="B45">
        <v>12</v>
      </c>
      <c r="C45">
        <v>2</v>
      </c>
      <c r="F45">
        <v>4</v>
      </c>
      <c r="G45">
        <v>6</v>
      </c>
      <c r="J45">
        <v>24</v>
      </c>
      <c r="K45">
        <v>1</v>
      </c>
      <c r="N45" s="8">
        <v>9</v>
      </c>
      <c r="O45" s="4">
        <v>1</v>
      </c>
    </row>
    <row r="46" spans="2:15" x14ac:dyDescent="0.25">
      <c r="B46">
        <v>2</v>
      </c>
      <c r="C46">
        <v>2</v>
      </c>
      <c r="F46">
        <v>21</v>
      </c>
      <c r="G46">
        <v>6</v>
      </c>
      <c r="J46">
        <v>5</v>
      </c>
      <c r="K46">
        <v>5</v>
      </c>
      <c r="N46" s="8">
        <v>10</v>
      </c>
      <c r="O46" s="4">
        <v>3</v>
      </c>
    </row>
    <row r="47" spans="2:15" x14ac:dyDescent="0.25">
      <c r="B47">
        <v>3</v>
      </c>
      <c r="C47">
        <v>3</v>
      </c>
      <c r="F47">
        <v>14</v>
      </c>
      <c r="G47">
        <v>17</v>
      </c>
      <c r="J47">
        <v>6</v>
      </c>
      <c r="K47">
        <v>10</v>
      </c>
      <c r="N47" s="8">
        <v>11</v>
      </c>
      <c r="O47" s="4">
        <v>0</v>
      </c>
    </row>
    <row r="48" spans="2:15" x14ac:dyDescent="0.25">
      <c r="B48">
        <v>6</v>
      </c>
      <c r="C48">
        <v>8</v>
      </c>
      <c r="F48">
        <v>21</v>
      </c>
      <c r="G48">
        <v>3</v>
      </c>
      <c r="J48">
        <v>2</v>
      </c>
      <c r="K48">
        <v>10</v>
      </c>
      <c r="N48" s="8">
        <v>12</v>
      </c>
      <c r="O48" s="4">
        <v>1</v>
      </c>
    </row>
    <row r="49" spans="2:15" x14ac:dyDescent="0.25">
      <c r="B49">
        <v>6</v>
      </c>
      <c r="C49">
        <v>7</v>
      </c>
      <c r="F49">
        <v>4</v>
      </c>
      <c r="G49">
        <v>13</v>
      </c>
      <c r="J49">
        <v>5</v>
      </c>
      <c r="K49">
        <v>19</v>
      </c>
      <c r="N49" s="8">
        <v>13</v>
      </c>
      <c r="O49" s="4">
        <v>5</v>
      </c>
    </row>
    <row r="50" spans="2:15" x14ac:dyDescent="0.25">
      <c r="B50">
        <v>4</v>
      </c>
      <c r="C50">
        <v>4</v>
      </c>
      <c r="F50">
        <v>17</v>
      </c>
      <c r="G50">
        <v>20</v>
      </c>
      <c r="J50">
        <v>12</v>
      </c>
      <c r="K50">
        <v>1</v>
      </c>
      <c r="N50" s="8">
        <v>14</v>
      </c>
      <c r="O50" s="4">
        <v>1</v>
      </c>
    </row>
    <row r="51" spans="2:15" x14ac:dyDescent="0.25">
      <c r="B51">
        <v>3</v>
      </c>
      <c r="C51">
        <v>9</v>
      </c>
      <c r="F51">
        <v>14</v>
      </c>
      <c r="G51">
        <v>8</v>
      </c>
      <c r="J51">
        <v>21</v>
      </c>
      <c r="K51">
        <v>20</v>
      </c>
      <c r="N51" s="8">
        <v>15</v>
      </c>
      <c r="O51" s="4">
        <v>2</v>
      </c>
    </row>
    <row r="52" spans="2:15" x14ac:dyDescent="0.25">
      <c r="B52">
        <v>6</v>
      </c>
      <c r="C52">
        <v>8</v>
      </c>
      <c r="F52">
        <v>9</v>
      </c>
      <c r="G52">
        <v>20</v>
      </c>
      <c r="J52">
        <v>18</v>
      </c>
      <c r="K52">
        <v>8</v>
      </c>
      <c r="N52" s="8">
        <v>16</v>
      </c>
      <c r="O52" s="4">
        <v>3</v>
      </c>
    </row>
    <row r="53" spans="2:15" x14ac:dyDescent="0.25">
      <c r="B53">
        <v>9</v>
      </c>
      <c r="C53">
        <v>4</v>
      </c>
      <c r="F53">
        <v>2</v>
      </c>
      <c r="G53">
        <v>4</v>
      </c>
      <c r="J53">
        <v>11</v>
      </c>
      <c r="K53">
        <v>9</v>
      </c>
      <c r="N53" s="8">
        <v>17</v>
      </c>
      <c r="O53" s="4">
        <v>0</v>
      </c>
    </row>
    <row r="54" spans="2:15" x14ac:dyDescent="0.25">
      <c r="B54">
        <v>5</v>
      </c>
      <c r="C54">
        <v>2</v>
      </c>
      <c r="F54">
        <v>2</v>
      </c>
      <c r="G54">
        <v>15</v>
      </c>
      <c r="J54">
        <v>18</v>
      </c>
      <c r="K54">
        <v>6</v>
      </c>
      <c r="N54" s="8">
        <v>18</v>
      </c>
      <c r="O54" s="4">
        <v>2</v>
      </c>
    </row>
    <row r="55" spans="2:15" x14ac:dyDescent="0.25">
      <c r="B55">
        <v>10</v>
      </c>
      <c r="C55">
        <v>13</v>
      </c>
      <c r="F55">
        <v>24</v>
      </c>
      <c r="G55">
        <v>19</v>
      </c>
      <c r="J55">
        <v>2</v>
      </c>
      <c r="K55">
        <v>22</v>
      </c>
      <c r="N55" s="8">
        <v>19</v>
      </c>
      <c r="O55" s="4">
        <v>0</v>
      </c>
    </row>
    <row r="56" spans="2:15" x14ac:dyDescent="0.25">
      <c r="B56">
        <v>9</v>
      </c>
      <c r="C56">
        <v>2</v>
      </c>
      <c r="F56">
        <v>9</v>
      </c>
      <c r="G56">
        <v>5</v>
      </c>
      <c r="J56">
        <v>18</v>
      </c>
      <c r="K56">
        <v>21</v>
      </c>
      <c r="N56" s="8">
        <v>20</v>
      </c>
      <c r="O56" s="4">
        <v>1</v>
      </c>
    </row>
    <row r="57" spans="2:15" x14ac:dyDescent="0.25">
      <c r="B57">
        <v>9</v>
      </c>
      <c r="C57">
        <v>14</v>
      </c>
      <c r="F57">
        <v>3</v>
      </c>
      <c r="G57">
        <v>5</v>
      </c>
      <c r="J57">
        <v>24</v>
      </c>
      <c r="K57">
        <v>5</v>
      </c>
      <c r="N57" s="8">
        <v>21</v>
      </c>
      <c r="O57" s="4">
        <v>2</v>
      </c>
    </row>
    <row r="58" spans="2:15" x14ac:dyDescent="0.25">
      <c r="B58">
        <v>8</v>
      </c>
      <c r="C58">
        <v>10</v>
      </c>
      <c r="F58">
        <v>7</v>
      </c>
      <c r="G58">
        <v>3</v>
      </c>
      <c r="J58">
        <v>24</v>
      </c>
      <c r="K58">
        <v>2</v>
      </c>
      <c r="N58" s="8">
        <v>22</v>
      </c>
      <c r="O58" s="4">
        <v>1</v>
      </c>
    </row>
    <row r="59" spans="2:15" x14ac:dyDescent="0.25">
      <c r="B59">
        <v>20</v>
      </c>
      <c r="C59">
        <v>3</v>
      </c>
      <c r="F59">
        <v>1</v>
      </c>
      <c r="G59">
        <v>18</v>
      </c>
      <c r="J59">
        <v>1</v>
      </c>
      <c r="K59">
        <v>8</v>
      </c>
      <c r="N59" s="8">
        <v>23</v>
      </c>
      <c r="O59" s="4">
        <v>2</v>
      </c>
    </row>
    <row r="60" spans="2:15" x14ac:dyDescent="0.25">
      <c r="B60">
        <v>4</v>
      </c>
      <c r="C60">
        <v>6</v>
      </c>
      <c r="F60">
        <v>1</v>
      </c>
      <c r="G60">
        <v>4</v>
      </c>
      <c r="J60">
        <v>22</v>
      </c>
      <c r="K60">
        <v>19</v>
      </c>
      <c r="N60" s="8">
        <v>24</v>
      </c>
      <c r="O60" s="4">
        <v>0</v>
      </c>
    </row>
    <row r="61" spans="2:15" ht="15.75" thickBot="1" x14ac:dyDescent="0.3">
      <c r="B61">
        <v>8</v>
      </c>
      <c r="C61">
        <v>2</v>
      </c>
      <c r="F61">
        <v>11</v>
      </c>
      <c r="G61">
        <v>8</v>
      </c>
      <c r="J61">
        <v>1</v>
      </c>
      <c r="K61">
        <v>4</v>
      </c>
      <c r="N61" s="5" t="s">
        <v>35</v>
      </c>
      <c r="O61" s="5">
        <v>0</v>
      </c>
    </row>
    <row r="62" spans="2:15" x14ac:dyDescent="0.25">
      <c r="B62">
        <v>3</v>
      </c>
      <c r="C62">
        <v>2</v>
      </c>
      <c r="F62">
        <v>3</v>
      </c>
      <c r="G62">
        <v>13</v>
      </c>
      <c r="J62">
        <v>25</v>
      </c>
      <c r="K62">
        <v>11</v>
      </c>
    </row>
    <row r="63" spans="2:15" x14ac:dyDescent="0.25">
      <c r="B63">
        <v>11</v>
      </c>
      <c r="C63">
        <v>6</v>
      </c>
      <c r="F63">
        <v>13</v>
      </c>
      <c r="G63">
        <v>10</v>
      </c>
      <c r="J63">
        <v>23</v>
      </c>
      <c r="K63">
        <v>1</v>
      </c>
    </row>
    <row r="64" spans="2:15" ht="15.75" thickBot="1" x14ac:dyDescent="0.3">
      <c r="B64">
        <v>1</v>
      </c>
      <c r="C64">
        <v>2</v>
      </c>
      <c r="F64">
        <v>2</v>
      </c>
      <c r="G64">
        <v>5</v>
      </c>
      <c r="J64">
        <v>3</v>
      </c>
      <c r="K64">
        <v>10</v>
      </c>
    </row>
    <row r="65" spans="1:15" x14ac:dyDescent="0.25">
      <c r="B65">
        <v>8</v>
      </c>
      <c r="C65">
        <v>2</v>
      </c>
      <c r="F65">
        <v>24</v>
      </c>
      <c r="G65">
        <v>4</v>
      </c>
      <c r="J65">
        <v>7</v>
      </c>
      <c r="K65">
        <v>24</v>
      </c>
      <c r="N65" s="6" t="s">
        <v>34</v>
      </c>
      <c r="O65" s="6" t="s">
        <v>36</v>
      </c>
    </row>
    <row r="66" spans="1:15" x14ac:dyDescent="0.25">
      <c r="B66">
        <v>20</v>
      </c>
      <c r="C66">
        <v>20</v>
      </c>
      <c r="F66">
        <v>16</v>
      </c>
      <c r="G66">
        <v>4</v>
      </c>
      <c r="J66">
        <v>20</v>
      </c>
      <c r="K66">
        <v>13</v>
      </c>
      <c r="N66" s="8">
        <v>1</v>
      </c>
      <c r="O66" s="4">
        <v>0</v>
      </c>
    </row>
    <row r="67" spans="1:15" x14ac:dyDescent="0.25">
      <c r="B67">
        <v>1</v>
      </c>
      <c r="C67">
        <v>10</v>
      </c>
      <c r="F67">
        <v>10</v>
      </c>
      <c r="G67">
        <v>2</v>
      </c>
      <c r="J67">
        <v>23</v>
      </c>
      <c r="K67">
        <v>2</v>
      </c>
      <c r="N67" s="8">
        <v>2</v>
      </c>
      <c r="O67" s="4">
        <v>6</v>
      </c>
    </row>
    <row r="68" spans="1:15" x14ac:dyDescent="0.25">
      <c r="B68">
        <v>1</v>
      </c>
      <c r="C68">
        <v>4</v>
      </c>
      <c r="F68">
        <v>23</v>
      </c>
      <c r="G68">
        <v>10</v>
      </c>
      <c r="J68">
        <v>2</v>
      </c>
      <c r="K68">
        <v>14</v>
      </c>
      <c r="N68" s="8">
        <v>3</v>
      </c>
      <c r="O68" s="4">
        <v>6</v>
      </c>
    </row>
    <row r="69" spans="1:15" x14ac:dyDescent="0.25">
      <c r="B69">
        <v>2</v>
      </c>
      <c r="C69">
        <v>21</v>
      </c>
      <c r="F69">
        <v>16</v>
      </c>
      <c r="G69">
        <v>17</v>
      </c>
      <c r="J69">
        <v>8</v>
      </c>
      <c r="K69">
        <v>15</v>
      </c>
      <c r="N69" s="8">
        <v>4</v>
      </c>
      <c r="O69" s="4">
        <v>9</v>
      </c>
    </row>
    <row r="70" spans="1:15" x14ac:dyDescent="0.25">
      <c r="B70">
        <v>14</v>
      </c>
      <c r="C70">
        <v>16</v>
      </c>
      <c r="F70">
        <v>4</v>
      </c>
      <c r="G70">
        <v>3</v>
      </c>
      <c r="J70">
        <v>17</v>
      </c>
      <c r="K70">
        <v>4</v>
      </c>
      <c r="N70" s="8">
        <v>5</v>
      </c>
      <c r="O70" s="4">
        <v>8</v>
      </c>
    </row>
    <row r="71" spans="1:15" x14ac:dyDescent="0.25">
      <c r="B71">
        <v>1</v>
      </c>
      <c r="C71">
        <v>23</v>
      </c>
      <c r="F71">
        <v>12</v>
      </c>
      <c r="G71">
        <v>10</v>
      </c>
      <c r="J71">
        <v>11</v>
      </c>
      <c r="K71">
        <v>24</v>
      </c>
      <c r="N71" s="8">
        <v>6</v>
      </c>
      <c r="O71" s="4">
        <v>3</v>
      </c>
    </row>
    <row r="72" spans="1:15" x14ac:dyDescent="0.25">
      <c r="B72">
        <v>11</v>
      </c>
      <c r="C72">
        <v>2</v>
      </c>
      <c r="F72">
        <v>6</v>
      </c>
      <c r="G72">
        <v>3</v>
      </c>
      <c r="J72">
        <v>14</v>
      </c>
      <c r="K72">
        <v>22</v>
      </c>
      <c r="N72" s="8">
        <v>7</v>
      </c>
      <c r="O72" s="4">
        <v>2</v>
      </c>
    </row>
    <row r="73" spans="1:15" x14ac:dyDescent="0.25">
      <c r="B73">
        <v>4</v>
      </c>
      <c r="C73">
        <v>23</v>
      </c>
      <c r="F73">
        <v>9</v>
      </c>
      <c r="G73">
        <v>20</v>
      </c>
      <c r="J73">
        <v>5</v>
      </c>
      <c r="K73">
        <v>12</v>
      </c>
      <c r="N73" s="8">
        <v>8</v>
      </c>
      <c r="O73" s="4">
        <v>2</v>
      </c>
    </row>
    <row r="74" spans="1:15" x14ac:dyDescent="0.25">
      <c r="B74">
        <v>6</v>
      </c>
      <c r="C74">
        <v>2</v>
      </c>
      <c r="F74">
        <v>5</v>
      </c>
      <c r="G74">
        <v>14</v>
      </c>
      <c r="J74">
        <v>7</v>
      </c>
      <c r="K74">
        <v>14</v>
      </c>
      <c r="N74" s="8">
        <v>9</v>
      </c>
      <c r="O74" s="4">
        <v>6</v>
      </c>
    </row>
    <row r="75" spans="1:15" x14ac:dyDescent="0.25">
      <c r="B75">
        <v>2</v>
      </c>
      <c r="C75">
        <v>6</v>
      </c>
      <c r="F75">
        <v>8</v>
      </c>
      <c r="G75">
        <v>12</v>
      </c>
      <c r="J75">
        <v>1</v>
      </c>
      <c r="K75">
        <v>2</v>
      </c>
      <c r="N75" s="8">
        <v>10</v>
      </c>
      <c r="O75" s="4">
        <v>5</v>
      </c>
    </row>
    <row r="76" spans="1:15" x14ac:dyDescent="0.25">
      <c r="B76">
        <v>4</v>
      </c>
      <c r="C76">
        <v>2</v>
      </c>
      <c r="F76">
        <v>23</v>
      </c>
      <c r="G76">
        <v>12</v>
      </c>
      <c r="J76">
        <v>8</v>
      </c>
      <c r="K76">
        <v>16</v>
      </c>
      <c r="N76" s="8">
        <v>11</v>
      </c>
      <c r="O76" s="4">
        <v>2</v>
      </c>
    </row>
    <row r="77" spans="1:15" x14ac:dyDescent="0.25">
      <c r="N77" s="8">
        <v>12</v>
      </c>
      <c r="O77" s="4">
        <v>6</v>
      </c>
    </row>
    <row r="78" spans="1:15" x14ac:dyDescent="0.25">
      <c r="N78" s="8">
        <v>13</v>
      </c>
      <c r="O78" s="4">
        <v>3</v>
      </c>
    </row>
    <row r="79" spans="1:15" x14ac:dyDescent="0.25">
      <c r="A79" t="s">
        <v>38</v>
      </c>
      <c r="B79">
        <f>MEDIAN(B2:B76)</f>
        <v>6</v>
      </c>
      <c r="C79">
        <f>MEDIAN(C2:C76)</f>
        <v>7</v>
      </c>
      <c r="F79">
        <f t="shared" ref="F79:G79" si="0">MEDIAN(F2:F76)</f>
        <v>9.5</v>
      </c>
      <c r="G79">
        <f t="shared" si="0"/>
        <v>9</v>
      </c>
      <c r="J79">
        <f t="shared" ref="J79:K79" si="1">MEDIAN(J2:J76)</f>
        <v>9.5</v>
      </c>
      <c r="K79">
        <f t="shared" si="1"/>
        <v>10</v>
      </c>
      <c r="N79" s="8">
        <v>14</v>
      </c>
      <c r="O79" s="4">
        <v>3</v>
      </c>
    </row>
    <row r="80" spans="1:15" x14ac:dyDescent="0.25">
      <c r="A80" t="s">
        <v>39</v>
      </c>
      <c r="B80">
        <f>AVERAGE(B2:B76)</f>
        <v>7.1333333333333337</v>
      </c>
      <c r="C80">
        <f>AVERAGE(C2:C76)</f>
        <v>8.16</v>
      </c>
      <c r="D80" t="e">
        <f t="shared" ref="D80:G80" si="2">AVERAGE(D2:D76)</f>
        <v>#DIV/0!</v>
      </c>
      <c r="F80">
        <f t="shared" si="2"/>
        <v>10.135135135135135</v>
      </c>
      <c r="G80">
        <f t="shared" si="2"/>
        <v>9.4729729729729737</v>
      </c>
      <c r="J80">
        <f t="shared" ref="J80:K80" si="3">AVERAGE(J2:J76)</f>
        <v>10.891891891891891</v>
      </c>
      <c r="K80">
        <f t="shared" si="3"/>
        <v>10.8</v>
      </c>
      <c r="N80" s="8">
        <v>15</v>
      </c>
      <c r="O80" s="4">
        <v>1</v>
      </c>
    </row>
    <row r="81" spans="1:15" x14ac:dyDescent="0.25">
      <c r="N81" s="8">
        <v>16</v>
      </c>
      <c r="O81" s="4">
        <v>1</v>
      </c>
    </row>
    <row r="82" spans="1:15" x14ac:dyDescent="0.25">
      <c r="N82" s="8">
        <v>17</v>
      </c>
      <c r="O82" s="4">
        <v>2</v>
      </c>
    </row>
    <row r="83" spans="1:15" x14ac:dyDescent="0.25">
      <c r="A83" t="s">
        <v>42</v>
      </c>
      <c r="B83">
        <f t="shared" ref="B83:C83" si="4">SUM(B2:B76)</f>
        <v>535</v>
      </c>
      <c r="C83">
        <f t="shared" si="4"/>
        <v>612</v>
      </c>
      <c r="F83">
        <f>SUM(F2:F76)</f>
        <v>750</v>
      </c>
      <c r="G83">
        <f>SUM(G2:G76)</f>
        <v>701</v>
      </c>
      <c r="J83">
        <f t="shared" ref="J83:K83" si="5">SUM(J2:J76)</f>
        <v>806</v>
      </c>
      <c r="K83">
        <f t="shared" si="5"/>
        <v>810</v>
      </c>
      <c r="N83" s="8">
        <v>18</v>
      </c>
      <c r="O83" s="4">
        <v>1</v>
      </c>
    </row>
    <row r="84" spans="1:15" x14ac:dyDescent="0.25">
      <c r="N84" s="8">
        <v>19</v>
      </c>
      <c r="O84" s="4">
        <v>2</v>
      </c>
    </row>
    <row r="85" spans="1:15" x14ac:dyDescent="0.25">
      <c r="N85" s="8">
        <v>20</v>
      </c>
      <c r="O85" s="4">
        <v>5</v>
      </c>
    </row>
    <row r="86" spans="1:15" x14ac:dyDescent="0.25">
      <c r="N86" s="8">
        <v>21</v>
      </c>
      <c r="O86" s="4">
        <v>1</v>
      </c>
    </row>
    <row r="87" spans="1:15" x14ac:dyDescent="0.25">
      <c r="N87" s="8">
        <v>22</v>
      </c>
      <c r="O87" s="4">
        <v>1</v>
      </c>
    </row>
    <row r="88" spans="1:15" x14ac:dyDescent="0.25">
      <c r="N88" s="8">
        <v>23</v>
      </c>
      <c r="O88" s="4">
        <v>1</v>
      </c>
    </row>
    <row r="89" spans="1:15" x14ac:dyDescent="0.25">
      <c r="N89" s="8">
        <v>24</v>
      </c>
      <c r="O89" s="4">
        <v>0</v>
      </c>
    </row>
    <row r="90" spans="1:15" ht="15.75" thickBot="1" x14ac:dyDescent="0.3">
      <c r="N90" s="5" t="s">
        <v>35</v>
      </c>
      <c r="O90" s="5">
        <v>0</v>
      </c>
    </row>
    <row r="91" spans="1:15" x14ac:dyDescent="0.25">
      <c r="N91" s="7"/>
    </row>
    <row r="92" spans="1:15" x14ac:dyDescent="0.25">
      <c r="N92" s="7"/>
    </row>
    <row r="93" spans="1:15" x14ac:dyDescent="0.25">
      <c r="N93" s="7"/>
    </row>
    <row r="94" spans="1:15" x14ac:dyDescent="0.25">
      <c r="N94" s="7"/>
    </row>
    <row r="95" spans="1:15" x14ac:dyDescent="0.25">
      <c r="N95" s="7"/>
    </row>
    <row r="96" spans="1:15" x14ac:dyDescent="0.25">
      <c r="N96" s="7"/>
    </row>
    <row r="97" spans="14:14" x14ac:dyDescent="0.25">
      <c r="N97" s="7"/>
    </row>
    <row r="98" spans="14:14" x14ac:dyDescent="0.25">
      <c r="N98" s="7"/>
    </row>
    <row r="99" spans="14:14" x14ac:dyDescent="0.25">
      <c r="N99" s="7"/>
    </row>
    <row r="100" spans="14:14" x14ac:dyDescent="0.25">
      <c r="N100" s="7"/>
    </row>
    <row r="101" spans="14:14" x14ac:dyDescent="0.25">
      <c r="N101" s="7"/>
    </row>
    <row r="102" spans="14:14" x14ac:dyDescent="0.25">
      <c r="N102" s="7"/>
    </row>
    <row r="103" spans="14:14" x14ac:dyDescent="0.25">
      <c r="N103" s="7"/>
    </row>
    <row r="104" spans="14:14" x14ac:dyDescent="0.25">
      <c r="N104" s="7"/>
    </row>
    <row r="105" spans="14:14" x14ac:dyDescent="0.25">
      <c r="N105" s="7"/>
    </row>
  </sheetData>
  <sortState ref="N66:N89">
    <sortCondition ref="N66"/>
  </sortState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"/>
  <sheetViews>
    <sheetView zoomScaleNormal="100" workbookViewId="0">
      <selection activeCell="U6" sqref="U6"/>
    </sheetView>
  </sheetViews>
  <sheetFormatPr baseColWidth="10" defaultRowHeight="15" x14ac:dyDescent="0.25"/>
  <sheetData>
    <row r="2" spans="1:27" x14ac:dyDescent="0.25">
      <c r="B2">
        <v>60</v>
      </c>
      <c r="C2">
        <v>62</v>
      </c>
      <c r="D2">
        <v>64</v>
      </c>
      <c r="E2">
        <v>65</v>
      </c>
      <c r="F2">
        <v>66</v>
      </c>
      <c r="G2">
        <v>68</v>
      </c>
      <c r="H2">
        <v>70</v>
      </c>
      <c r="I2">
        <v>72</v>
      </c>
      <c r="J2">
        <v>74</v>
      </c>
      <c r="K2">
        <v>75</v>
      </c>
      <c r="L2">
        <v>76</v>
      </c>
      <c r="M2">
        <v>78</v>
      </c>
      <c r="N2">
        <v>80</v>
      </c>
      <c r="O2">
        <v>82</v>
      </c>
      <c r="P2">
        <v>84</v>
      </c>
      <c r="Q2">
        <v>86</v>
      </c>
      <c r="R2">
        <v>87</v>
      </c>
      <c r="S2">
        <v>88</v>
      </c>
      <c r="T2">
        <v>89</v>
      </c>
      <c r="U2">
        <v>90</v>
      </c>
      <c r="V2">
        <v>91</v>
      </c>
      <c r="W2">
        <v>92</v>
      </c>
      <c r="X2">
        <v>94</v>
      </c>
      <c r="Y2">
        <v>96</v>
      </c>
      <c r="Z2">
        <v>98</v>
      </c>
      <c r="AA2">
        <v>100</v>
      </c>
    </row>
    <row r="3" spans="1:27" x14ac:dyDescent="0.25">
      <c r="A3" t="s">
        <v>1</v>
      </c>
      <c r="B3">
        <v>0.66049999999999998</v>
      </c>
      <c r="C3">
        <v>0.83850000000000002</v>
      </c>
      <c r="D3">
        <v>1.6328</v>
      </c>
      <c r="F3">
        <v>1.9728000000000001</v>
      </c>
      <c r="G3">
        <v>4.093</v>
      </c>
      <c r="H3">
        <v>10.66</v>
      </c>
      <c r="I3">
        <v>9.3025000000000002</v>
      </c>
      <c r="J3">
        <v>20.534700000000001</v>
      </c>
      <c r="L3">
        <v>31.194299999999998</v>
      </c>
      <c r="M3">
        <v>48.72</v>
      </c>
      <c r="N3">
        <v>76.089500000000001</v>
      </c>
      <c r="O3">
        <v>159.005</v>
      </c>
      <c r="P3">
        <v>267.16000000000003</v>
      </c>
      <c r="Q3">
        <v>379.64299999999997</v>
      </c>
      <c r="S3">
        <v>556.82899999999995</v>
      </c>
      <c r="U3">
        <v>2613.46</v>
      </c>
    </row>
    <row r="4" spans="1:27" x14ac:dyDescent="0.25">
      <c r="A4" t="s">
        <v>0</v>
      </c>
      <c r="B4">
        <v>1.4487000000000001</v>
      </c>
      <c r="C4">
        <v>2.1722000000000001</v>
      </c>
      <c r="D4">
        <v>3.0787</v>
      </c>
      <c r="F4">
        <v>3.5695000000000001</v>
      </c>
      <c r="G4">
        <v>4.5182000000000002</v>
      </c>
      <c r="H4">
        <v>7.4664999999999999</v>
      </c>
      <c r="I4">
        <v>8.7189999999999994</v>
      </c>
      <c r="J4">
        <v>12.292199999999999</v>
      </c>
      <c r="L4">
        <v>16.190799999999999</v>
      </c>
      <c r="M4">
        <v>26.679500000000001</v>
      </c>
      <c r="N4">
        <v>26.277000000000001</v>
      </c>
      <c r="O4">
        <v>42.332299999999996</v>
      </c>
      <c r="P4">
        <v>61.409799999999997</v>
      </c>
      <c r="Q4">
        <v>115.851</v>
      </c>
      <c r="S4">
        <v>134.88229999999999</v>
      </c>
      <c r="U4">
        <v>167.7543</v>
      </c>
      <c r="W4">
        <v>311.53629999999998</v>
      </c>
      <c r="X4">
        <v>374.81020000000001</v>
      </c>
      <c r="Y4">
        <v>814.64279999999997</v>
      </c>
      <c r="Z4">
        <v>994.76790000000005</v>
      </c>
      <c r="AA4">
        <v>1963.68</v>
      </c>
    </row>
    <row r="5" spans="1:27" x14ac:dyDescent="0.25">
      <c r="A5" t="s">
        <v>2</v>
      </c>
      <c r="J5">
        <v>4.8</v>
      </c>
      <c r="L5">
        <v>9.1</v>
      </c>
      <c r="M5">
        <v>7.8</v>
      </c>
      <c r="N5">
        <v>12.5</v>
      </c>
      <c r="O5">
        <v>9.1999999999999993</v>
      </c>
      <c r="P5">
        <v>13</v>
      </c>
      <c r="Q5">
        <v>34</v>
      </c>
      <c r="R5">
        <v>29</v>
      </c>
      <c r="S5">
        <v>86</v>
      </c>
      <c r="T5">
        <v>95</v>
      </c>
      <c r="U5">
        <v>41</v>
      </c>
      <c r="V5">
        <v>214</v>
      </c>
      <c r="W5">
        <v>202</v>
      </c>
      <c r="X5">
        <v>557</v>
      </c>
    </row>
    <row r="6" spans="1:27" x14ac:dyDescent="0.25">
      <c r="A6" t="s">
        <v>3</v>
      </c>
      <c r="N6">
        <v>90</v>
      </c>
      <c r="O6">
        <v>110</v>
      </c>
      <c r="P6">
        <v>220</v>
      </c>
      <c r="Q6">
        <v>290</v>
      </c>
      <c r="S6">
        <v>480</v>
      </c>
      <c r="U6">
        <v>850</v>
      </c>
      <c r="W6">
        <v>700</v>
      </c>
      <c r="X6">
        <v>1500</v>
      </c>
      <c r="Y6">
        <v>1700</v>
      </c>
      <c r="Z6">
        <v>3100</v>
      </c>
      <c r="AA6">
        <v>7000</v>
      </c>
    </row>
    <row r="7" spans="1:27" x14ac:dyDescent="0.25">
      <c r="A7" t="s">
        <v>44</v>
      </c>
      <c r="H7">
        <v>7</v>
      </c>
      <c r="K7">
        <v>10</v>
      </c>
      <c r="N7">
        <v>17</v>
      </c>
    </row>
    <row r="8" spans="1:27" x14ac:dyDescent="0.25">
      <c r="A8" t="s">
        <v>4</v>
      </c>
      <c r="B8">
        <v>6.5</v>
      </c>
      <c r="E8">
        <v>28</v>
      </c>
      <c r="H8">
        <v>110</v>
      </c>
      <c r="K8">
        <v>510</v>
      </c>
      <c r="N8">
        <v>2000</v>
      </c>
    </row>
    <row r="9" spans="1:27" x14ac:dyDescent="0.25">
      <c r="J9">
        <v>2256</v>
      </c>
      <c r="L9">
        <v>2243</v>
      </c>
      <c r="M9">
        <v>2275</v>
      </c>
      <c r="N9">
        <v>2274</v>
      </c>
      <c r="O9">
        <v>2305</v>
      </c>
      <c r="P9" s="1">
        <v>2366</v>
      </c>
      <c r="S9" s="1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1"/>
  <sheetViews>
    <sheetView workbookViewId="0">
      <selection activeCell="M10" sqref="M10"/>
    </sheetView>
  </sheetViews>
  <sheetFormatPr baseColWidth="10" defaultRowHeight="15" x14ac:dyDescent="0.25"/>
  <sheetData>
    <row r="1" spans="3:14" x14ac:dyDescent="0.25">
      <c r="F1" t="s">
        <v>46</v>
      </c>
      <c r="G1" t="s">
        <v>47</v>
      </c>
      <c r="M1" t="s">
        <v>48</v>
      </c>
      <c r="N1" t="s">
        <v>49</v>
      </c>
    </row>
    <row r="2" spans="3:14" x14ac:dyDescent="0.25">
      <c r="C2">
        <v>55.828000000000003</v>
      </c>
      <c r="D2">
        <v>19.390999999999998</v>
      </c>
      <c r="E2" t="s">
        <v>39</v>
      </c>
      <c r="F2">
        <f>AVERAGE(C2:C21)</f>
        <v>122.5316</v>
      </c>
      <c r="G2">
        <f>AVERAGE(D2:D21)</f>
        <v>121.54804999999999</v>
      </c>
      <c r="J2">
        <v>72.974000000000004</v>
      </c>
      <c r="K2">
        <v>18.178000000000001</v>
      </c>
      <c r="L2" t="s">
        <v>39</v>
      </c>
      <c r="M2">
        <f>AVERAGE(J2:J21)</f>
        <v>87.98833333333333</v>
      </c>
      <c r="N2">
        <f>AVERAGE(K2:K21)</f>
        <v>59.560000000000009</v>
      </c>
    </row>
    <row r="3" spans="3:14" x14ac:dyDescent="0.25">
      <c r="C3">
        <v>46.484000000000002</v>
      </c>
      <c r="D3">
        <v>25.721</v>
      </c>
      <c r="E3" t="s">
        <v>16</v>
      </c>
      <c r="F3">
        <f>MEDIAN(C2:C21)</f>
        <v>59.128999999999998</v>
      </c>
      <c r="G3">
        <f>MEDIAN(D2:D21)</f>
        <v>79.723500000000001</v>
      </c>
      <c r="J3">
        <v>130.05000000000001</v>
      </c>
      <c r="K3">
        <v>51.241</v>
      </c>
      <c r="L3" t="s">
        <v>16</v>
      </c>
      <c r="M3">
        <f>MEDIAN(J2:J21)</f>
        <v>67.5</v>
      </c>
      <c r="N3">
        <f>MEDIAN(K2:K21)</f>
        <v>40.848999999999997</v>
      </c>
    </row>
    <row r="4" spans="3:14" x14ac:dyDescent="0.25">
      <c r="C4">
        <v>47.795000000000002</v>
      </c>
      <c r="D4">
        <v>36.548000000000002</v>
      </c>
      <c r="E4" t="s">
        <v>27</v>
      </c>
      <c r="F4">
        <f>MIN(C2:C21)</f>
        <v>18.327999999999999</v>
      </c>
      <c r="G4">
        <f>MIN(D2:D21)</f>
        <v>19.390999999999998</v>
      </c>
      <c r="J4">
        <v>141.13999999999999</v>
      </c>
      <c r="K4">
        <v>114.39</v>
      </c>
      <c r="L4" t="s">
        <v>27</v>
      </c>
      <c r="M4">
        <f>MIN(J2:J21)</f>
        <v>25.443000000000001</v>
      </c>
      <c r="N4">
        <f>MIN(K2:K21)</f>
        <v>15.047000000000001</v>
      </c>
    </row>
    <row r="5" spans="3:14" x14ac:dyDescent="0.25">
      <c r="C5">
        <v>31.568000000000001</v>
      </c>
      <c r="D5">
        <v>282.56</v>
      </c>
      <c r="E5" t="s">
        <v>24</v>
      </c>
      <c r="F5">
        <f>MAX(C2:C21)</f>
        <v>457.09</v>
      </c>
      <c r="G5">
        <f>MAX(D2:D21)</f>
        <v>399.46</v>
      </c>
      <c r="J5">
        <v>28.393000000000001</v>
      </c>
      <c r="K5">
        <v>20.978999999999999</v>
      </c>
      <c r="L5" t="s">
        <v>24</v>
      </c>
      <c r="M5">
        <f>MAX(J2:J21)</f>
        <v>225.99</v>
      </c>
      <c r="N5">
        <f>MAX(K2:K21)</f>
        <v>163.86</v>
      </c>
    </row>
    <row r="6" spans="3:14" x14ac:dyDescent="0.25">
      <c r="C6">
        <v>48.4</v>
      </c>
      <c r="D6">
        <v>229.36</v>
      </c>
      <c r="J6">
        <v>225.99</v>
      </c>
      <c r="K6">
        <v>21.289000000000001</v>
      </c>
    </row>
    <row r="7" spans="3:14" x14ac:dyDescent="0.25">
      <c r="C7">
        <v>58.37</v>
      </c>
      <c r="D7">
        <v>149.79</v>
      </c>
      <c r="J7">
        <v>50.469000000000001</v>
      </c>
      <c r="K7">
        <v>40.848999999999997</v>
      </c>
    </row>
    <row r="8" spans="3:14" x14ac:dyDescent="0.25">
      <c r="C8">
        <v>29.195</v>
      </c>
      <c r="D8">
        <v>24.635999999999999</v>
      </c>
      <c r="J8">
        <v>34.774999999999999</v>
      </c>
      <c r="K8">
        <v>139.16</v>
      </c>
    </row>
    <row r="9" spans="3:14" x14ac:dyDescent="0.25">
      <c r="C9">
        <v>247.78</v>
      </c>
      <c r="D9">
        <v>206.85</v>
      </c>
      <c r="J9">
        <v>25.443000000000001</v>
      </c>
      <c r="K9">
        <v>78.435000000000002</v>
      </c>
    </row>
    <row r="10" spans="3:14" x14ac:dyDescent="0.25">
      <c r="C10">
        <v>169.22</v>
      </c>
      <c r="D10">
        <v>399.46</v>
      </c>
      <c r="J10">
        <v>126.84</v>
      </c>
      <c r="K10">
        <v>163.86</v>
      </c>
    </row>
    <row r="11" spans="3:14" x14ac:dyDescent="0.25">
      <c r="C11">
        <v>142.28</v>
      </c>
      <c r="D11">
        <v>53.276000000000003</v>
      </c>
      <c r="J11">
        <v>36.31</v>
      </c>
      <c r="K11">
        <v>15.047000000000001</v>
      </c>
    </row>
    <row r="12" spans="3:14" x14ac:dyDescent="0.25">
      <c r="C12">
        <v>144.68</v>
      </c>
      <c r="D12">
        <v>81.052000000000007</v>
      </c>
      <c r="J12">
        <v>67.5</v>
      </c>
      <c r="K12">
        <v>24.074999999999999</v>
      </c>
    </row>
    <row r="13" spans="3:14" x14ac:dyDescent="0.25">
      <c r="C13">
        <v>164.12</v>
      </c>
      <c r="D13">
        <v>22.376000000000001</v>
      </c>
      <c r="J13">
        <v>55.448999999999998</v>
      </c>
      <c r="K13">
        <v>32.133000000000003</v>
      </c>
    </row>
    <row r="14" spans="3:14" x14ac:dyDescent="0.25">
      <c r="C14">
        <v>57.189</v>
      </c>
      <c r="D14">
        <v>48.798999999999999</v>
      </c>
      <c r="J14">
        <v>190.11</v>
      </c>
      <c r="K14">
        <v>15.593</v>
      </c>
    </row>
    <row r="15" spans="3:14" x14ac:dyDescent="0.25">
      <c r="C15">
        <v>59.887999999999998</v>
      </c>
      <c r="D15">
        <v>201.31</v>
      </c>
      <c r="J15">
        <v>31.192</v>
      </c>
      <c r="K15">
        <v>79.938000000000002</v>
      </c>
    </row>
    <row r="16" spans="3:14" x14ac:dyDescent="0.25">
      <c r="C16">
        <v>363.77</v>
      </c>
      <c r="D16">
        <v>66.543000000000006</v>
      </c>
      <c r="J16">
        <v>103.19</v>
      </c>
      <c r="K16">
        <v>78.233000000000004</v>
      </c>
    </row>
    <row r="17" spans="3:4" x14ac:dyDescent="0.25">
      <c r="C17">
        <v>18.327999999999999</v>
      </c>
      <c r="D17">
        <v>135.83000000000001</v>
      </c>
    </row>
    <row r="18" spans="3:4" x14ac:dyDescent="0.25">
      <c r="C18">
        <v>78.44</v>
      </c>
      <c r="D18">
        <v>78.394999999999996</v>
      </c>
    </row>
    <row r="19" spans="3:4" x14ac:dyDescent="0.25">
      <c r="C19">
        <v>457.09</v>
      </c>
      <c r="D19">
        <v>116.66</v>
      </c>
    </row>
    <row r="20" spans="3:4" x14ac:dyDescent="0.25">
      <c r="C20">
        <v>21.837</v>
      </c>
      <c r="D20">
        <v>227.41</v>
      </c>
    </row>
    <row r="21" spans="3:4" x14ac:dyDescent="0.25">
      <c r="C21">
        <v>208.37</v>
      </c>
      <c r="D21">
        <v>24.994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4:X296"/>
  <sheetViews>
    <sheetView topLeftCell="A199" workbookViewId="0">
      <selection activeCell="C231" sqref="C231:C246"/>
    </sheetView>
  </sheetViews>
  <sheetFormatPr baseColWidth="10" defaultRowHeight="15" x14ac:dyDescent="0.25"/>
  <sheetData>
    <row r="64" spans="2:11" x14ac:dyDescent="0.25">
      <c r="B64">
        <v>66</v>
      </c>
      <c r="C64" s="1">
        <v>98937</v>
      </c>
      <c r="D64" s="1"/>
      <c r="E64" s="1">
        <v>97575</v>
      </c>
      <c r="F64" s="1"/>
      <c r="G64" s="2">
        <v>6880</v>
      </c>
      <c r="H64" s="2"/>
      <c r="I64" s="2">
        <v>237</v>
      </c>
      <c r="J64" s="2"/>
      <c r="K64" s="2">
        <v>0</v>
      </c>
    </row>
    <row r="65" spans="3:11" x14ac:dyDescent="0.25">
      <c r="C65">
        <v>1.7445999999999999</v>
      </c>
      <c r="G65">
        <v>1.5945</v>
      </c>
      <c r="I65">
        <v>4.1885000000000003</v>
      </c>
      <c r="K65">
        <v>1.8978999999999999</v>
      </c>
    </row>
    <row r="66" spans="3:11" x14ac:dyDescent="0.25">
      <c r="C66">
        <v>2.7469999999999999</v>
      </c>
      <c r="G66">
        <v>1.3841000000000001</v>
      </c>
      <c r="I66">
        <v>2.8149999999999999</v>
      </c>
      <c r="K66">
        <v>1.4057999999999999</v>
      </c>
    </row>
    <row r="67" spans="3:11" x14ac:dyDescent="0.25">
      <c r="C67">
        <v>2.0666000000000002</v>
      </c>
      <c r="G67">
        <v>1.5590999999999999</v>
      </c>
      <c r="I67">
        <v>2.3403</v>
      </c>
      <c r="K67">
        <v>2.3733</v>
      </c>
    </row>
    <row r="68" spans="3:11" x14ac:dyDescent="0.25">
      <c r="C68">
        <v>1.7341</v>
      </c>
      <c r="G68">
        <v>1.3762000000000001</v>
      </c>
      <c r="I68">
        <v>1.3884000000000001</v>
      </c>
      <c r="K68">
        <v>1.4818</v>
      </c>
    </row>
    <row r="69" spans="3:11" x14ac:dyDescent="0.25">
      <c r="C69">
        <v>6.2110000000000003</v>
      </c>
      <c r="G69">
        <v>1.2047000000000001</v>
      </c>
      <c r="I69">
        <v>1.5562</v>
      </c>
      <c r="K69">
        <v>1.2350000000000001</v>
      </c>
    </row>
    <row r="70" spans="3:11" x14ac:dyDescent="0.25">
      <c r="C70">
        <v>2.5162</v>
      </c>
      <c r="G70">
        <v>3.8694000000000002</v>
      </c>
      <c r="I70">
        <v>2.0836999999999999</v>
      </c>
      <c r="K70">
        <v>2.2951999999999999</v>
      </c>
    </row>
    <row r="71" spans="3:11" x14ac:dyDescent="0.25">
      <c r="C71">
        <v>1.7090000000000001</v>
      </c>
      <c r="G71">
        <v>1.7912999999999999</v>
      </c>
      <c r="I71">
        <v>3.0600999999999998</v>
      </c>
      <c r="K71">
        <v>1.9923999999999999</v>
      </c>
    </row>
    <row r="72" spans="3:11" x14ac:dyDescent="0.25">
      <c r="C72">
        <v>1.6997</v>
      </c>
      <c r="G72">
        <v>1.2266999999999999</v>
      </c>
      <c r="I72">
        <v>2.0853000000000002</v>
      </c>
      <c r="K72">
        <v>1.5381</v>
      </c>
    </row>
    <row r="73" spans="3:11" x14ac:dyDescent="0.25">
      <c r="C73">
        <v>2.9361000000000002</v>
      </c>
      <c r="G73">
        <v>4.6452999999999998</v>
      </c>
      <c r="I73">
        <v>1.2394000000000001</v>
      </c>
      <c r="K73">
        <v>2.1596000000000002</v>
      </c>
    </row>
    <row r="74" spans="3:11" x14ac:dyDescent="0.25">
      <c r="C74">
        <v>2.1482000000000001</v>
      </c>
      <c r="G74">
        <v>3.4315000000000002</v>
      </c>
      <c r="I74">
        <v>1.238</v>
      </c>
      <c r="K74">
        <v>2.0223</v>
      </c>
    </row>
    <row r="75" spans="3:11" x14ac:dyDescent="0.25">
      <c r="C75">
        <v>2.2805</v>
      </c>
      <c r="G75">
        <v>3.6545000000000001</v>
      </c>
      <c r="I75">
        <v>1.8201000000000001</v>
      </c>
      <c r="K75">
        <v>1.6831</v>
      </c>
    </row>
    <row r="76" spans="3:11" x14ac:dyDescent="0.25">
      <c r="C76">
        <v>6.2521000000000004</v>
      </c>
      <c r="G76">
        <v>4.8075999999999999</v>
      </c>
      <c r="I76">
        <v>2.7776000000000001</v>
      </c>
      <c r="K76">
        <v>1.8529</v>
      </c>
    </row>
    <row r="77" spans="3:11" x14ac:dyDescent="0.25">
      <c r="C77">
        <v>5.7648999999999999</v>
      </c>
      <c r="G77">
        <v>1.98</v>
      </c>
      <c r="I77">
        <v>1.2372000000000001</v>
      </c>
      <c r="K77">
        <v>4.0742000000000003</v>
      </c>
    </row>
    <row r="78" spans="3:11" x14ac:dyDescent="0.25">
      <c r="C78">
        <v>5.8552</v>
      </c>
      <c r="G78">
        <v>2.722</v>
      </c>
      <c r="I78">
        <v>1.3086</v>
      </c>
      <c r="K78">
        <v>1.5587</v>
      </c>
    </row>
    <row r="79" spans="3:11" x14ac:dyDescent="0.25">
      <c r="C79">
        <v>1.8216000000000001</v>
      </c>
      <c r="G79">
        <v>1.3903000000000001</v>
      </c>
      <c r="I79">
        <v>1.671</v>
      </c>
      <c r="K79">
        <v>1.375</v>
      </c>
    </row>
    <row r="80" spans="3:11" x14ac:dyDescent="0.25">
      <c r="G80">
        <v>3.2919999999999998</v>
      </c>
      <c r="I80">
        <v>1.3239000000000001</v>
      </c>
      <c r="K80">
        <v>1.4826999999999999</v>
      </c>
    </row>
    <row r="81" spans="2:11" x14ac:dyDescent="0.25">
      <c r="G81">
        <v>1.7966</v>
      </c>
      <c r="I81">
        <v>1.2878000000000001</v>
      </c>
      <c r="K81">
        <v>1.2413000000000001</v>
      </c>
    </row>
    <row r="82" spans="2:11" x14ac:dyDescent="0.25">
      <c r="G82">
        <v>1.3226</v>
      </c>
      <c r="I82">
        <v>1.5427999999999999</v>
      </c>
      <c r="K82">
        <v>2.6234000000000002</v>
      </c>
    </row>
    <row r="83" spans="2:11" x14ac:dyDescent="0.25">
      <c r="G83">
        <v>2.7130000000000001</v>
      </c>
      <c r="I83">
        <v>1.4999</v>
      </c>
      <c r="K83">
        <v>1.9242999999999999</v>
      </c>
    </row>
    <row r="84" spans="2:11" x14ac:dyDescent="0.25">
      <c r="G84">
        <v>2.3355000000000001</v>
      </c>
      <c r="I84">
        <v>1.5042</v>
      </c>
      <c r="K84">
        <v>3.7898000000000001</v>
      </c>
    </row>
    <row r="88" spans="2:11" x14ac:dyDescent="0.25">
      <c r="B88">
        <v>68</v>
      </c>
      <c r="C88">
        <v>98937</v>
      </c>
      <c r="E88">
        <v>97575</v>
      </c>
      <c r="G88">
        <v>6880</v>
      </c>
      <c r="I88">
        <v>237</v>
      </c>
      <c r="K88">
        <v>0</v>
      </c>
    </row>
    <row r="89" spans="2:11" x14ac:dyDescent="0.25">
      <c r="C89">
        <v>2.5184000000000002</v>
      </c>
      <c r="E89">
        <v>2.6299000000000001</v>
      </c>
      <c r="G89">
        <v>2.8224</v>
      </c>
      <c r="I89">
        <v>3.1709000000000001</v>
      </c>
      <c r="K89">
        <v>3.1</v>
      </c>
    </row>
    <row r="90" spans="2:11" x14ac:dyDescent="0.25">
      <c r="C90">
        <v>2.6595</v>
      </c>
      <c r="E90">
        <v>3.0003000000000002</v>
      </c>
      <c r="G90">
        <v>2.8609</v>
      </c>
      <c r="I90">
        <v>3.7814999999999999</v>
      </c>
      <c r="K90">
        <v>3.1</v>
      </c>
    </row>
    <row r="91" spans="2:11" x14ac:dyDescent="0.25">
      <c r="C91">
        <v>2.4817</v>
      </c>
      <c r="E91">
        <v>2.6025999999999998</v>
      </c>
      <c r="G91">
        <v>2.9380000000000002</v>
      </c>
      <c r="I91">
        <v>3.2572999999999999</v>
      </c>
      <c r="K91">
        <v>3.2</v>
      </c>
    </row>
    <row r="92" spans="2:11" x14ac:dyDescent="0.25">
      <c r="C92">
        <v>2.8818000000000001</v>
      </c>
      <c r="E92">
        <v>2.6511999999999998</v>
      </c>
      <c r="G92">
        <v>2.9670999999999998</v>
      </c>
      <c r="I92">
        <v>3.2265000000000001</v>
      </c>
      <c r="K92">
        <v>3.2</v>
      </c>
    </row>
    <row r="93" spans="2:11" x14ac:dyDescent="0.25">
      <c r="C93">
        <v>2.6686999999999999</v>
      </c>
      <c r="E93">
        <v>2.7490000000000001</v>
      </c>
      <c r="G93">
        <v>2.7242000000000002</v>
      </c>
      <c r="I93">
        <v>3.6549999999999998</v>
      </c>
      <c r="K93">
        <v>3.1</v>
      </c>
    </row>
    <row r="94" spans="2:11" x14ac:dyDescent="0.25">
      <c r="C94">
        <v>2.9670999999999998</v>
      </c>
      <c r="E94">
        <v>3.7139000000000002</v>
      </c>
      <c r="G94">
        <v>2.8342000000000001</v>
      </c>
      <c r="I94">
        <v>3.6023000000000001</v>
      </c>
      <c r="K94">
        <v>3.1</v>
      </c>
    </row>
    <row r="95" spans="2:11" x14ac:dyDescent="0.25">
      <c r="C95">
        <v>2.5383</v>
      </c>
      <c r="E95">
        <v>2.7416</v>
      </c>
      <c r="G95">
        <v>2.8201999999999998</v>
      </c>
      <c r="I95">
        <v>3.3149999999999999</v>
      </c>
      <c r="K95">
        <v>3.1</v>
      </c>
    </row>
    <row r="96" spans="2:11" x14ac:dyDescent="0.25">
      <c r="C96">
        <v>2.9260999999999999</v>
      </c>
      <c r="E96">
        <v>2.7044999999999999</v>
      </c>
      <c r="G96">
        <v>2.6838000000000002</v>
      </c>
      <c r="I96">
        <v>4.0075000000000003</v>
      </c>
      <c r="K96">
        <v>3.1</v>
      </c>
    </row>
    <row r="97" spans="2:12" x14ac:dyDescent="0.25">
      <c r="C97">
        <v>4.7888000000000002</v>
      </c>
      <c r="E97">
        <v>2.6147</v>
      </c>
      <c r="G97">
        <v>2.7664</v>
      </c>
      <c r="I97">
        <v>3.1309</v>
      </c>
      <c r="K97">
        <v>3.2</v>
      </c>
    </row>
    <row r="98" spans="2:12" x14ac:dyDescent="0.25">
      <c r="C98">
        <v>2.4470999999999998</v>
      </c>
      <c r="E98">
        <v>2.6425000000000001</v>
      </c>
      <c r="G98">
        <v>2.8115000000000001</v>
      </c>
      <c r="I98">
        <v>3.5030000000000001</v>
      </c>
      <c r="K98">
        <v>3</v>
      </c>
    </row>
    <row r="99" spans="2:12" x14ac:dyDescent="0.25">
      <c r="C99">
        <v>2.8643999999999998</v>
      </c>
      <c r="E99">
        <v>2.5972</v>
      </c>
      <c r="G99">
        <v>2.6867000000000001</v>
      </c>
      <c r="I99">
        <v>3.9232</v>
      </c>
      <c r="K99">
        <v>3.1</v>
      </c>
    </row>
    <row r="100" spans="2:12" x14ac:dyDescent="0.25">
      <c r="C100">
        <v>2.6577999999999999</v>
      </c>
      <c r="E100">
        <v>2.7494999999999998</v>
      </c>
      <c r="G100">
        <v>2.9940000000000002</v>
      </c>
      <c r="I100">
        <v>3.6274999999999999</v>
      </c>
      <c r="K100">
        <v>3.1</v>
      </c>
    </row>
    <row r="101" spans="2:12" x14ac:dyDescent="0.25">
      <c r="C101">
        <v>2.5550000000000002</v>
      </c>
      <c r="E101">
        <v>2.7191999999999998</v>
      </c>
      <c r="G101">
        <v>2.8443999999999998</v>
      </c>
      <c r="I101">
        <v>3.8483000000000001</v>
      </c>
      <c r="K101">
        <v>3.1</v>
      </c>
    </row>
    <row r="102" spans="2:12" x14ac:dyDescent="0.25">
      <c r="C102">
        <v>2.5038999999999998</v>
      </c>
      <c r="E102">
        <v>2.9944999999999999</v>
      </c>
      <c r="G102">
        <v>2.6656</v>
      </c>
      <c r="I102">
        <v>3.4748000000000001</v>
      </c>
      <c r="K102">
        <v>3.1</v>
      </c>
    </row>
    <row r="103" spans="2:12" x14ac:dyDescent="0.25">
      <c r="C103">
        <v>2.5863</v>
      </c>
      <c r="E103">
        <v>2.7416</v>
      </c>
      <c r="G103">
        <v>2.7496</v>
      </c>
      <c r="I103">
        <v>3.2326000000000001</v>
      </c>
      <c r="K103">
        <v>3.1</v>
      </c>
    </row>
    <row r="104" spans="2:12" x14ac:dyDescent="0.25">
      <c r="C104">
        <v>2.6981999999999999</v>
      </c>
      <c r="E104">
        <v>2.7056</v>
      </c>
    </row>
    <row r="105" spans="2:12" x14ac:dyDescent="0.25">
      <c r="C105">
        <v>2.5933999999999999</v>
      </c>
      <c r="E105">
        <v>2.9807000000000001</v>
      </c>
    </row>
    <row r="107" spans="2:12" x14ac:dyDescent="0.25">
      <c r="B107">
        <v>70</v>
      </c>
      <c r="C107" s="1">
        <v>98937</v>
      </c>
      <c r="D107" s="1"/>
      <c r="E107" s="1">
        <v>97575</v>
      </c>
      <c r="F107" s="1"/>
      <c r="G107" s="2">
        <v>6880</v>
      </c>
      <c r="H107" s="2"/>
      <c r="I107" s="2">
        <v>237</v>
      </c>
      <c r="J107" s="2"/>
      <c r="K107" s="2">
        <v>0</v>
      </c>
      <c r="L107" s="2"/>
    </row>
    <row r="108" spans="2:12" x14ac:dyDescent="0.25">
      <c r="C108" s="1">
        <v>4.7611999999999997</v>
      </c>
      <c r="D108" s="1">
        <v>3</v>
      </c>
      <c r="E108" s="1">
        <v>3.1831</v>
      </c>
      <c r="F108" s="1">
        <v>1</v>
      </c>
      <c r="G108" s="2">
        <v>3.2</v>
      </c>
      <c r="H108" s="2">
        <v>1</v>
      </c>
      <c r="I108" s="2">
        <v>3.7</v>
      </c>
      <c r="J108" s="2">
        <v>1</v>
      </c>
      <c r="K108" s="2">
        <v>3.8</v>
      </c>
      <c r="L108" s="2">
        <v>1</v>
      </c>
    </row>
    <row r="109" spans="2:12" x14ac:dyDescent="0.25">
      <c r="C109" s="1">
        <v>7.6060999999999996</v>
      </c>
      <c r="D109" s="1">
        <v>6</v>
      </c>
      <c r="E109" s="1">
        <v>6.2919999999999998</v>
      </c>
      <c r="F109" s="1">
        <v>5</v>
      </c>
      <c r="G109" s="2">
        <v>3.2</v>
      </c>
      <c r="H109" s="2">
        <v>1</v>
      </c>
      <c r="I109" s="2">
        <v>3.7</v>
      </c>
      <c r="J109" s="2">
        <v>1</v>
      </c>
      <c r="K109" s="2">
        <v>3.6</v>
      </c>
      <c r="L109" s="2">
        <v>1</v>
      </c>
    </row>
    <row r="110" spans="2:12" x14ac:dyDescent="0.25">
      <c r="C110" s="1">
        <v>4.9561999999999999</v>
      </c>
      <c r="D110" s="1">
        <v>3</v>
      </c>
      <c r="E110" s="1">
        <v>3.9121000000000001</v>
      </c>
      <c r="F110" s="1">
        <v>2</v>
      </c>
      <c r="G110" s="2">
        <v>3.1</v>
      </c>
      <c r="H110" s="2">
        <v>1</v>
      </c>
      <c r="I110" s="2">
        <v>3.7</v>
      </c>
      <c r="J110" s="2">
        <v>1</v>
      </c>
      <c r="K110" s="2">
        <v>3.5</v>
      </c>
      <c r="L110" s="2">
        <v>1</v>
      </c>
    </row>
    <row r="111" spans="2:12" x14ac:dyDescent="0.25">
      <c r="C111" s="1">
        <v>5.1520999999999999</v>
      </c>
      <c r="D111" s="1">
        <v>3</v>
      </c>
      <c r="E111" s="1">
        <v>3.3071000000000002</v>
      </c>
      <c r="F111" s="1">
        <v>1</v>
      </c>
      <c r="G111" s="2">
        <v>3.2</v>
      </c>
      <c r="H111" s="2">
        <v>1</v>
      </c>
      <c r="I111" s="2">
        <v>3.7</v>
      </c>
      <c r="J111" s="2">
        <v>1</v>
      </c>
      <c r="K111" s="2">
        <v>3.5</v>
      </c>
      <c r="L111" s="2">
        <v>1</v>
      </c>
    </row>
    <row r="112" spans="2:12" x14ac:dyDescent="0.25">
      <c r="C112" s="1">
        <v>3.8067000000000002</v>
      </c>
      <c r="D112" s="1">
        <v>1</v>
      </c>
      <c r="E112" s="1">
        <v>3.3632</v>
      </c>
      <c r="F112" s="1">
        <v>1</v>
      </c>
      <c r="G112" s="2">
        <v>3.2</v>
      </c>
      <c r="H112" s="2">
        <v>1</v>
      </c>
      <c r="I112" s="2">
        <v>3.7</v>
      </c>
      <c r="J112" s="2">
        <v>1</v>
      </c>
      <c r="K112" s="2">
        <v>3.5</v>
      </c>
      <c r="L112" s="2">
        <v>1</v>
      </c>
    </row>
    <row r="113" spans="2:12" x14ac:dyDescent="0.25">
      <c r="C113" s="1">
        <v>4.8394000000000004</v>
      </c>
      <c r="D113" s="1">
        <v>3</v>
      </c>
      <c r="E113" s="1">
        <v>3.4584999999999999</v>
      </c>
      <c r="F113" s="1">
        <v>1</v>
      </c>
      <c r="G113" s="2">
        <v>3.1</v>
      </c>
      <c r="H113" s="2">
        <v>1</v>
      </c>
      <c r="I113" s="2">
        <v>3.8</v>
      </c>
      <c r="J113" s="2">
        <v>1</v>
      </c>
      <c r="K113" s="2">
        <v>3.6</v>
      </c>
      <c r="L113" s="2">
        <v>1</v>
      </c>
    </row>
    <row r="114" spans="2:12" x14ac:dyDescent="0.25">
      <c r="C114" s="1">
        <v>5.1154999999999999</v>
      </c>
      <c r="D114" s="1">
        <v>3</v>
      </c>
      <c r="E114" s="1">
        <v>4.1405000000000003</v>
      </c>
      <c r="F114" s="1">
        <v>2</v>
      </c>
      <c r="G114" s="2">
        <v>3.1</v>
      </c>
      <c r="H114" s="2">
        <v>1</v>
      </c>
      <c r="I114" s="2">
        <v>3.7</v>
      </c>
      <c r="J114" s="2">
        <v>1</v>
      </c>
      <c r="K114" s="2">
        <v>3.5</v>
      </c>
      <c r="L114" s="2">
        <v>1</v>
      </c>
    </row>
    <row r="115" spans="2:12" x14ac:dyDescent="0.25">
      <c r="C115" s="1">
        <v>3.3548</v>
      </c>
      <c r="D115" s="1">
        <v>1</v>
      </c>
      <c r="E115" s="1">
        <v>5.4005999999999998</v>
      </c>
      <c r="F115" s="1">
        <v>4</v>
      </c>
      <c r="G115" s="2">
        <v>3.2</v>
      </c>
      <c r="H115" s="2">
        <v>1</v>
      </c>
      <c r="I115" s="2">
        <v>3.5</v>
      </c>
      <c r="J115" s="2">
        <v>1</v>
      </c>
      <c r="K115" s="2">
        <v>3.6</v>
      </c>
      <c r="L115" s="2">
        <v>1</v>
      </c>
    </row>
    <row r="116" spans="2:12" x14ac:dyDescent="0.25">
      <c r="C116" s="1">
        <v>3.21</v>
      </c>
      <c r="D116" s="1">
        <v>1</v>
      </c>
      <c r="E116" s="1">
        <v>4.1219000000000001</v>
      </c>
      <c r="F116" s="1">
        <v>2</v>
      </c>
      <c r="G116" s="2">
        <v>3.3</v>
      </c>
      <c r="H116" s="2">
        <v>1</v>
      </c>
      <c r="I116" s="2">
        <v>3.8</v>
      </c>
      <c r="J116" s="2">
        <v>1</v>
      </c>
      <c r="K116" s="2">
        <v>3.7</v>
      </c>
      <c r="L116" s="2">
        <v>1</v>
      </c>
    </row>
    <row r="117" spans="2:12" x14ac:dyDescent="0.25">
      <c r="C117" s="1">
        <v>7.1645000000000003</v>
      </c>
      <c r="D117" s="1">
        <v>5</v>
      </c>
      <c r="E117" s="1">
        <v>5.0347</v>
      </c>
      <c r="F117" s="1">
        <v>3</v>
      </c>
      <c r="G117" s="2">
        <v>3.4</v>
      </c>
      <c r="H117" s="2">
        <v>1</v>
      </c>
      <c r="I117" s="2">
        <v>3.6</v>
      </c>
      <c r="J117" s="2">
        <v>1</v>
      </c>
      <c r="K117" s="2">
        <v>3.6</v>
      </c>
      <c r="L117" s="2">
        <v>1</v>
      </c>
    </row>
    <row r="118" spans="2:12" x14ac:dyDescent="0.25">
      <c r="C118" s="1">
        <v>6.7613000000000003</v>
      </c>
      <c r="D118" s="1">
        <v>5</v>
      </c>
      <c r="E118" s="1">
        <v>3.2151000000000001</v>
      </c>
      <c r="F118" s="1">
        <v>1</v>
      </c>
      <c r="G118" s="2">
        <v>3.3</v>
      </c>
      <c r="H118" s="2">
        <v>1</v>
      </c>
      <c r="I118" s="2">
        <v>3.6</v>
      </c>
      <c r="J118" s="2">
        <v>1</v>
      </c>
      <c r="K118" s="2">
        <v>3.7</v>
      </c>
      <c r="L118" s="2">
        <v>1</v>
      </c>
    </row>
    <row r="119" spans="2:12" x14ac:dyDescent="0.25">
      <c r="C119" s="1">
        <v>5.6426999999999996</v>
      </c>
      <c r="D119" s="1">
        <v>4</v>
      </c>
      <c r="E119" s="1">
        <v>3.3089</v>
      </c>
      <c r="F119" s="1">
        <v>1</v>
      </c>
      <c r="G119" s="2">
        <v>3.3</v>
      </c>
      <c r="H119" s="2">
        <v>1</v>
      </c>
      <c r="I119" s="2">
        <v>3.7</v>
      </c>
      <c r="J119" s="2">
        <v>1</v>
      </c>
      <c r="K119" s="2">
        <v>3.5</v>
      </c>
      <c r="L119" s="2">
        <v>1</v>
      </c>
    </row>
    <row r="120" spans="2:12" x14ac:dyDescent="0.25">
      <c r="C120" s="1">
        <v>3.2288000000000001</v>
      </c>
      <c r="D120" s="1">
        <v>1</v>
      </c>
      <c r="E120" s="1">
        <v>5.6539999999999999</v>
      </c>
      <c r="F120" s="1">
        <v>4</v>
      </c>
      <c r="G120" s="2">
        <v>3.1</v>
      </c>
      <c r="H120" s="2">
        <v>1</v>
      </c>
      <c r="I120" s="2">
        <v>3.9</v>
      </c>
      <c r="J120" s="2">
        <v>1</v>
      </c>
      <c r="K120" s="2">
        <v>3.7</v>
      </c>
      <c r="L120" s="2">
        <v>1</v>
      </c>
    </row>
    <row r="121" spans="2:12" x14ac:dyDescent="0.25">
      <c r="C121" s="1">
        <v>5.8947000000000003</v>
      </c>
      <c r="D121" s="1">
        <v>4</v>
      </c>
      <c r="E121" s="1">
        <v>7.2080000000000002</v>
      </c>
      <c r="F121" s="1">
        <v>6</v>
      </c>
      <c r="G121" s="2">
        <v>3.2</v>
      </c>
      <c r="H121" s="2">
        <v>1</v>
      </c>
      <c r="I121" s="2">
        <v>3.9</v>
      </c>
      <c r="J121" s="2">
        <v>1</v>
      </c>
      <c r="K121" s="2">
        <v>3.5</v>
      </c>
      <c r="L121" s="2">
        <v>1</v>
      </c>
    </row>
    <row r="122" spans="2:12" x14ac:dyDescent="0.25">
      <c r="C122" s="1">
        <v>5.9927000000000001</v>
      </c>
      <c r="D122" s="1">
        <v>4</v>
      </c>
      <c r="E122" s="1">
        <v>6.0976999999999997</v>
      </c>
      <c r="F122" s="1">
        <v>4</v>
      </c>
      <c r="G122" s="2">
        <v>3.2</v>
      </c>
      <c r="H122" s="2">
        <v>1</v>
      </c>
      <c r="I122" s="2">
        <v>3.7</v>
      </c>
      <c r="J122" s="2">
        <v>1</v>
      </c>
      <c r="K122" s="2">
        <v>3.4</v>
      </c>
      <c r="L122" s="2">
        <v>1</v>
      </c>
    </row>
    <row r="125" spans="2:12" x14ac:dyDescent="0.25">
      <c r="B125">
        <v>72</v>
      </c>
      <c r="C125" s="1">
        <v>98937</v>
      </c>
      <c r="D125" s="1"/>
      <c r="E125" s="2">
        <v>97575</v>
      </c>
      <c r="F125" s="2"/>
      <c r="G125" s="1">
        <v>6880</v>
      </c>
      <c r="H125" s="1"/>
      <c r="I125" s="2">
        <v>237</v>
      </c>
      <c r="J125" s="2"/>
      <c r="K125" s="2">
        <v>0</v>
      </c>
      <c r="L125" s="2"/>
    </row>
    <row r="126" spans="2:12" x14ac:dyDescent="0.25">
      <c r="C126" s="1">
        <v>3.7917000000000001</v>
      </c>
      <c r="D126" s="1">
        <v>1</v>
      </c>
      <c r="E126" s="2">
        <v>3.9</v>
      </c>
      <c r="F126" s="2">
        <v>2</v>
      </c>
      <c r="G126" s="1">
        <v>4.1128999999999998</v>
      </c>
      <c r="H126" s="1">
        <v>1</v>
      </c>
      <c r="I126" s="2">
        <v>3.4</v>
      </c>
      <c r="J126" s="2">
        <v>1</v>
      </c>
      <c r="K126" s="2">
        <v>4.2</v>
      </c>
      <c r="L126" s="2">
        <v>2</v>
      </c>
    </row>
    <row r="127" spans="2:12" x14ac:dyDescent="0.25">
      <c r="C127" s="1">
        <v>5.0770999999999997</v>
      </c>
      <c r="D127" s="1">
        <v>3</v>
      </c>
      <c r="E127" s="2">
        <v>4.2</v>
      </c>
      <c r="F127" s="2">
        <v>2</v>
      </c>
      <c r="G127" s="1">
        <v>3.6812</v>
      </c>
      <c r="H127" s="1">
        <v>1</v>
      </c>
      <c r="I127" s="2">
        <v>3.6</v>
      </c>
      <c r="J127" s="2">
        <v>1</v>
      </c>
      <c r="K127" s="2">
        <v>6.8</v>
      </c>
      <c r="L127" s="2">
        <v>5</v>
      </c>
    </row>
    <row r="128" spans="2:12" x14ac:dyDescent="0.25">
      <c r="C128" s="1">
        <v>3.3248000000000002</v>
      </c>
      <c r="D128" s="1">
        <v>1</v>
      </c>
      <c r="E128" s="2">
        <v>3.7</v>
      </c>
      <c r="F128" s="2">
        <v>2</v>
      </c>
      <c r="G128" s="1">
        <v>5.5526</v>
      </c>
      <c r="H128" s="1">
        <v>4</v>
      </c>
      <c r="I128" s="2">
        <v>3.5</v>
      </c>
      <c r="J128" s="2">
        <v>1</v>
      </c>
      <c r="K128" s="2">
        <v>10.8</v>
      </c>
      <c r="L128" s="2">
        <v>13</v>
      </c>
    </row>
    <row r="129" spans="2:23" x14ac:dyDescent="0.25">
      <c r="C129" s="1">
        <v>4.3135000000000003</v>
      </c>
      <c r="D129" s="1">
        <v>2</v>
      </c>
      <c r="E129" s="2">
        <v>4.4000000000000004</v>
      </c>
      <c r="F129" s="2">
        <v>2</v>
      </c>
      <c r="G129" s="1">
        <v>6.7260999999999997</v>
      </c>
      <c r="H129" s="1">
        <v>5</v>
      </c>
      <c r="I129" s="2">
        <v>3.6</v>
      </c>
      <c r="J129" s="2">
        <v>1</v>
      </c>
      <c r="K129" s="2">
        <v>4.2</v>
      </c>
      <c r="L129" s="2">
        <v>2</v>
      </c>
    </row>
    <row r="130" spans="2:23" x14ac:dyDescent="0.25">
      <c r="C130" s="1">
        <v>5.7351000000000001</v>
      </c>
      <c r="D130" s="1">
        <v>4</v>
      </c>
      <c r="E130" s="2">
        <v>4.5</v>
      </c>
      <c r="F130" s="2">
        <v>3</v>
      </c>
      <c r="G130" s="1">
        <v>4.5076000000000001</v>
      </c>
      <c r="H130" s="1">
        <v>2</v>
      </c>
      <c r="I130" s="2">
        <v>3.6</v>
      </c>
      <c r="J130" s="2">
        <v>1</v>
      </c>
      <c r="K130" s="2">
        <v>5</v>
      </c>
      <c r="L130" s="2">
        <v>4</v>
      </c>
    </row>
    <row r="131" spans="2:23" x14ac:dyDescent="0.25">
      <c r="C131" s="1">
        <v>3.7088000000000001</v>
      </c>
      <c r="D131" s="1">
        <v>1</v>
      </c>
      <c r="E131" s="2">
        <v>3.9</v>
      </c>
      <c r="F131" s="2">
        <v>2</v>
      </c>
      <c r="G131" s="1">
        <v>6.5167000000000002</v>
      </c>
      <c r="H131" s="1">
        <v>5</v>
      </c>
      <c r="I131" s="2">
        <v>6.4</v>
      </c>
      <c r="J131" s="2">
        <v>11</v>
      </c>
      <c r="K131" s="2">
        <v>5</v>
      </c>
      <c r="L131" s="2">
        <v>3</v>
      </c>
    </row>
    <row r="132" spans="2:23" x14ac:dyDescent="0.25">
      <c r="C132" s="1">
        <v>4.1726000000000001</v>
      </c>
      <c r="D132" s="1">
        <v>2</v>
      </c>
      <c r="E132" s="2">
        <v>6.2</v>
      </c>
      <c r="F132" s="2">
        <v>8</v>
      </c>
      <c r="G132" s="1">
        <v>16.170999999999999</v>
      </c>
      <c r="H132" s="1">
        <v>16</v>
      </c>
      <c r="I132" s="2">
        <v>5.8</v>
      </c>
      <c r="J132" s="2">
        <v>6</v>
      </c>
      <c r="K132" s="2">
        <v>4.2</v>
      </c>
      <c r="L132" s="2">
        <v>2</v>
      </c>
    </row>
    <row r="133" spans="2:23" x14ac:dyDescent="0.25">
      <c r="C133" s="1">
        <v>5.3966000000000003</v>
      </c>
      <c r="D133" s="1">
        <v>4</v>
      </c>
      <c r="E133" s="2">
        <v>6</v>
      </c>
      <c r="F133" s="2">
        <v>7</v>
      </c>
      <c r="G133" s="1">
        <v>9.5667000000000009</v>
      </c>
      <c r="H133" s="1">
        <v>9</v>
      </c>
      <c r="I133" s="2">
        <v>3.6</v>
      </c>
      <c r="J133" s="2">
        <v>1</v>
      </c>
      <c r="K133" s="2">
        <v>6.8</v>
      </c>
      <c r="L133" s="2">
        <v>7</v>
      </c>
    </row>
    <row r="134" spans="2:23" x14ac:dyDescent="0.25">
      <c r="C134" s="1">
        <v>4.3376000000000001</v>
      </c>
      <c r="D134" s="1">
        <v>2</v>
      </c>
      <c r="E134" s="2">
        <v>4.0999999999999996</v>
      </c>
      <c r="F134" s="2">
        <v>2</v>
      </c>
      <c r="G134" s="1">
        <v>3.3740999999999999</v>
      </c>
      <c r="H134" s="1">
        <v>1</v>
      </c>
      <c r="I134" s="2">
        <v>3.6</v>
      </c>
      <c r="J134" s="2">
        <v>1</v>
      </c>
      <c r="K134" s="2">
        <v>6.1</v>
      </c>
      <c r="L134" s="2">
        <v>6</v>
      </c>
    </row>
    <row r="135" spans="2:23" x14ac:dyDescent="0.25">
      <c r="C135" s="1">
        <v>3.4308000000000001</v>
      </c>
      <c r="D135" s="1">
        <v>1</v>
      </c>
      <c r="E135" s="2">
        <v>3.9</v>
      </c>
      <c r="F135" s="2">
        <v>2</v>
      </c>
      <c r="G135" s="1">
        <v>5.2709000000000001</v>
      </c>
      <c r="H135" s="1">
        <v>3</v>
      </c>
      <c r="I135" s="2">
        <v>3.5</v>
      </c>
      <c r="J135" s="2">
        <v>1</v>
      </c>
      <c r="K135" s="2">
        <v>4.8</v>
      </c>
      <c r="L135" s="2">
        <v>3</v>
      </c>
    </row>
    <row r="136" spans="2:23" x14ac:dyDescent="0.25">
      <c r="C136" s="1">
        <v>3.3193999999999999</v>
      </c>
      <c r="D136" s="1">
        <v>1</v>
      </c>
      <c r="E136" s="2">
        <v>7</v>
      </c>
      <c r="F136" s="2">
        <v>10</v>
      </c>
      <c r="G136" s="1">
        <v>4.7667000000000002</v>
      </c>
      <c r="H136" s="1">
        <v>3</v>
      </c>
      <c r="I136" s="2">
        <v>4.5</v>
      </c>
      <c r="J136" s="2">
        <v>4</v>
      </c>
      <c r="K136" s="2">
        <v>4.9000000000000004</v>
      </c>
      <c r="L136" s="2">
        <v>3</v>
      </c>
    </row>
    <row r="137" spans="2:23" x14ac:dyDescent="0.25">
      <c r="C137" s="1">
        <v>5.9821</v>
      </c>
      <c r="D137" s="1">
        <v>4</v>
      </c>
      <c r="E137" s="2">
        <v>3.6</v>
      </c>
      <c r="F137" s="2">
        <v>2</v>
      </c>
      <c r="G137" s="1">
        <v>4.0602999999999998</v>
      </c>
      <c r="H137" s="1">
        <v>2</v>
      </c>
      <c r="I137" s="2">
        <v>3.4</v>
      </c>
      <c r="J137" s="2">
        <v>1</v>
      </c>
      <c r="K137" s="2">
        <v>4.4000000000000004</v>
      </c>
      <c r="L137" s="2">
        <v>3</v>
      </c>
    </row>
    <row r="138" spans="2:23" x14ac:dyDescent="0.25">
      <c r="C138" s="1">
        <v>3.6278000000000001</v>
      </c>
      <c r="D138" s="1">
        <v>1</v>
      </c>
      <c r="E138" s="2">
        <v>4</v>
      </c>
      <c r="F138" s="2">
        <v>2</v>
      </c>
      <c r="G138" s="1">
        <v>3.6349</v>
      </c>
      <c r="H138" s="1">
        <v>1</v>
      </c>
      <c r="I138" s="2">
        <v>4</v>
      </c>
      <c r="J138" s="2">
        <v>2</v>
      </c>
      <c r="K138" s="2">
        <v>5.4</v>
      </c>
      <c r="L138" s="2">
        <v>4</v>
      </c>
    </row>
    <row r="139" spans="2:23" x14ac:dyDescent="0.25">
      <c r="C139" s="1">
        <v>7.1113999999999997</v>
      </c>
      <c r="D139" s="1">
        <v>6</v>
      </c>
      <c r="E139" s="2">
        <v>5.9</v>
      </c>
      <c r="F139" s="2">
        <v>7</v>
      </c>
      <c r="G139" s="1">
        <v>3.4464000000000001</v>
      </c>
      <c r="H139" s="1">
        <v>1</v>
      </c>
      <c r="I139" s="2">
        <v>3.4</v>
      </c>
      <c r="J139" s="2">
        <v>1</v>
      </c>
      <c r="K139" s="2">
        <v>9.3000000000000007</v>
      </c>
      <c r="L139" s="2">
        <v>10</v>
      </c>
    </row>
    <row r="140" spans="2:23" x14ac:dyDescent="0.25">
      <c r="C140" s="1">
        <v>3.6265999999999998</v>
      </c>
      <c r="D140" s="1">
        <v>1</v>
      </c>
      <c r="E140" s="2">
        <v>4.8</v>
      </c>
      <c r="F140" s="2">
        <v>4</v>
      </c>
      <c r="G140" s="1">
        <v>4.4889999999999999</v>
      </c>
      <c r="H140" s="1">
        <v>1</v>
      </c>
      <c r="I140" s="2">
        <v>3.5</v>
      </c>
      <c r="J140" s="2">
        <v>1</v>
      </c>
      <c r="K140" s="2">
        <v>5.0999999999999996</v>
      </c>
      <c r="L140" s="2">
        <v>3</v>
      </c>
    </row>
    <row r="141" spans="2:23" x14ac:dyDescent="0.25">
      <c r="G141" s="1"/>
      <c r="H141" s="1"/>
    </row>
    <row r="143" spans="2:23" x14ac:dyDescent="0.25">
      <c r="B143">
        <v>74</v>
      </c>
      <c r="C143">
        <v>98937</v>
      </c>
      <c r="E143">
        <v>97575</v>
      </c>
      <c r="G143">
        <v>6880</v>
      </c>
      <c r="I143">
        <v>237</v>
      </c>
      <c r="K143">
        <v>0</v>
      </c>
      <c r="N143" t="s">
        <v>5</v>
      </c>
      <c r="O143">
        <v>98937</v>
      </c>
      <c r="Q143">
        <v>97575</v>
      </c>
      <c r="S143">
        <v>6880</v>
      </c>
      <c r="U143">
        <v>237</v>
      </c>
      <c r="W143">
        <v>0</v>
      </c>
    </row>
    <row r="144" spans="2:23" x14ac:dyDescent="0.25">
      <c r="C144">
        <v>7.5</v>
      </c>
      <c r="D144">
        <v>6</v>
      </c>
      <c r="E144">
        <v>9.1</v>
      </c>
      <c r="F144">
        <v>9</v>
      </c>
      <c r="G144">
        <v>12</v>
      </c>
      <c r="H144">
        <v>8</v>
      </c>
      <c r="I144">
        <v>4.4000000000000004</v>
      </c>
      <c r="J144">
        <v>1</v>
      </c>
      <c r="K144">
        <v>3.9123000000000001</v>
      </c>
      <c r="L144">
        <v>1</v>
      </c>
    </row>
    <row r="145" spans="3:12" x14ac:dyDescent="0.25">
      <c r="C145">
        <v>6.1</v>
      </c>
      <c r="D145">
        <v>5</v>
      </c>
      <c r="E145">
        <v>5</v>
      </c>
      <c r="F145">
        <v>2</v>
      </c>
      <c r="G145">
        <v>11.6</v>
      </c>
      <c r="H145">
        <v>8</v>
      </c>
      <c r="I145">
        <v>4.0999999999999996</v>
      </c>
      <c r="J145">
        <v>1</v>
      </c>
      <c r="K145">
        <v>7.7380000000000004</v>
      </c>
      <c r="L145">
        <v>8</v>
      </c>
    </row>
    <row r="146" spans="3:12" x14ac:dyDescent="0.25">
      <c r="C146">
        <v>6.6</v>
      </c>
      <c r="D146">
        <v>4</v>
      </c>
      <c r="E146">
        <v>5</v>
      </c>
      <c r="F146">
        <v>2</v>
      </c>
      <c r="G146">
        <v>8.6999999999999993</v>
      </c>
      <c r="H146">
        <v>4</v>
      </c>
      <c r="I146">
        <v>4.4000000000000004</v>
      </c>
      <c r="J146">
        <v>1</v>
      </c>
      <c r="K146">
        <v>6.3722000000000003</v>
      </c>
      <c r="L146">
        <v>5</v>
      </c>
    </row>
    <row r="147" spans="3:12" x14ac:dyDescent="0.25">
      <c r="C147">
        <v>8.6</v>
      </c>
      <c r="D147">
        <v>8</v>
      </c>
      <c r="E147">
        <v>5.0999999999999996</v>
      </c>
      <c r="F147">
        <v>2</v>
      </c>
      <c r="G147">
        <v>9.4</v>
      </c>
      <c r="H147">
        <v>6</v>
      </c>
      <c r="I147">
        <v>4.3</v>
      </c>
      <c r="J147">
        <v>1</v>
      </c>
      <c r="K147">
        <v>5.8315000000000001</v>
      </c>
      <c r="L147">
        <v>4</v>
      </c>
    </row>
    <row r="148" spans="3:12" x14ac:dyDescent="0.25">
      <c r="C148">
        <v>11</v>
      </c>
      <c r="D148">
        <v>12</v>
      </c>
      <c r="E148">
        <v>6.3</v>
      </c>
      <c r="F148">
        <v>4</v>
      </c>
      <c r="G148">
        <v>7.4</v>
      </c>
      <c r="H148">
        <v>4</v>
      </c>
      <c r="I148">
        <v>4.4000000000000004</v>
      </c>
      <c r="J148">
        <v>1</v>
      </c>
      <c r="K148">
        <v>8.3124000000000002</v>
      </c>
      <c r="L148">
        <v>8</v>
      </c>
    </row>
    <row r="149" spans="3:12" x14ac:dyDescent="0.25">
      <c r="C149">
        <v>11.4</v>
      </c>
      <c r="D149">
        <v>10</v>
      </c>
      <c r="E149">
        <v>7.6</v>
      </c>
      <c r="F149">
        <v>6</v>
      </c>
      <c r="G149">
        <v>10.9</v>
      </c>
      <c r="H149">
        <v>7</v>
      </c>
      <c r="I149">
        <v>4.0999999999999996</v>
      </c>
      <c r="J149">
        <v>1</v>
      </c>
      <c r="K149">
        <v>8.1752000000000002</v>
      </c>
      <c r="L149">
        <v>9</v>
      </c>
    </row>
    <row r="150" spans="3:12" x14ac:dyDescent="0.25">
      <c r="C150">
        <v>5.0999999999999996</v>
      </c>
      <c r="D150">
        <v>3</v>
      </c>
      <c r="E150">
        <v>7.3</v>
      </c>
      <c r="F150">
        <v>5</v>
      </c>
      <c r="G150">
        <v>5.9</v>
      </c>
      <c r="H150">
        <v>2</v>
      </c>
      <c r="I150">
        <v>4.2</v>
      </c>
      <c r="J150">
        <v>1</v>
      </c>
      <c r="K150">
        <v>6.0088999999999997</v>
      </c>
      <c r="L150">
        <v>4</v>
      </c>
    </row>
    <row r="151" spans="3:12" x14ac:dyDescent="0.25">
      <c r="C151">
        <v>5.2</v>
      </c>
      <c r="D151">
        <v>3</v>
      </c>
      <c r="E151">
        <v>5.2</v>
      </c>
      <c r="F151">
        <v>2</v>
      </c>
      <c r="G151">
        <v>5.7</v>
      </c>
      <c r="H151">
        <v>2</v>
      </c>
      <c r="I151">
        <v>4.2</v>
      </c>
      <c r="J151">
        <v>1</v>
      </c>
      <c r="K151">
        <v>4.8323</v>
      </c>
      <c r="L151">
        <v>2</v>
      </c>
    </row>
    <row r="152" spans="3:12" x14ac:dyDescent="0.25">
      <c r="C152">
        <v>6.1</v>
      </c>
      <c r="D152">
        <v>4</v>
      </c>
      <c r="E152">
        <v>5.5</v>
      </c>
      <c r="F152">
        <v>2</v>
      </c>
      <c r="G152">
        <v>10</v>
      </c>
      <c r="H152">
        <v>6</v>
      </c>
      <c r="I152">
        <v>4.3</v>
      </c>
      <c r="J152">
        <v>1</v>
      </c>
      <c r="K152">
        <v>4.7287999999999997</v>
      </c>
      <c r="L152">
        <v>2</v>
      </c>
    </row>
    <row r="153" spans="3:12" x14ac:dyDescent="0.25">
      <c r="C153">
        <v>7.4</v>
      </c>
      <c r="D153">
        <v>6</v>
      </c>
      <c r="E153">
        <v>6.1</v>
      </c>
      <c r="F153">
        <v>4</v>
      </c>
      <c r="G153">
        <v>11.4</v>
      </c>
      <c r="H153">
        <v>7</v>
      </c>
      <c r="I153">
        <v>4.0999999999999996</v>
      </c>
      <c r="J153">
        <v>1</v>
      </c>
      <c r="K153">
        <v>4.4692999999999996</v>
      </c>
      <c r="L153">
        <v>2</v>
      </c>
    </row>
    <row r="154" spans="3:12" x14ac:dyDescent="0.25">
      <c r="C154">
        <v>5.2</v>
      </c>
      <c r="D154">
        <v>3</v>
      </c>
      <c r="E154">
        <v>6.5</v>
      </c>
      <c r="F154">
        <v>4</v>
      </c>
      <c r="G154">
        <v>6</v>
      </c>
      <c r="H154">
        <v>2</v>
      </c>
      <c r="I154">
        <v>4</v>
      </c>
      <c r="J154">
        <v>1</v>
      </c>
      <c r="K154">
        <v>7.9762000000000004</v>
      </c>
      <c r="L154">
        <v>7</v>
      </c>
    </row>
    <row r="155" spans="3:12" x14ac:dyDescent="0.25">
      <c r="C155">
        <v>5.4</v>
      </c>
      <c r="D155">
        <v>3</v>
      </c>
      <c r="E155">
        <v>5.3</v>
      </c>
      <c r="F155">
        <v>2</v>
      </c>
      <c r="G155">
        <v>6.1</v>
      </c>
      <c r="H155">
        <v>2</v>
      </c>
      <c r="I155">
        <v>4</v>
      </c>
      <c r="J155">
        <v>1</v>
      </c>
      <c r="K155">
        <v>9.9319000000000006</v>
      </c>
      <c r="L155">
        <v>11</v>
      </c>
    </row>
    <row r="156" spans="3:12" x14ac:dyDescent="0.25">
      <c r="C156">
        <v>4.9000000000000004</v>
      </c>
      <c r="D156">
        <v>2</v>
      </c>
      <c r="E156">
        <v>6.5</v>
      </c>
      <c r="F156">
        <v>5</v>
      </c>
      <c r="G156">
        <v>7</v>
      </c>
      <c r="H156">
        <v>3</v>
      </c>
      <c r="I156">
        <v>4.4000000000000004</v>
      </c>
      <c r="J156">
        <v>1</v>
      </c>
      <c r="K156">
        <v>11.343999999999999</v>
      </c>
      <c r="L156">
        <v>13</v>
      </c>
    </row>
    <row r="157" spans="3:12" x14ac:dyDescent="0.25">
      <c r="C157">
        <v>4.7</v>
      </c>
      <c r="D157">
        <v>2</v>
      </c>
      <c r="E157">
        <v>5.6</v>
      </c>
      <c r="F157">
        <v>3</v>
      </c>
      <c r="G157">
        <v>6.1</v>
      </c>
      <c r="H157">
        <v>2</v>
      </c>
      <c r="I157">
        <v>4</v>
      </c>
      <c r="J157">
        <v>1</v>
      </c>
      <c r="K157">
        <v>7.0495999999999999</v>
      </c>
      <c r="L157">
        <v>6</v>
      </c>
    </row>
    <row r="158" spans="3:12" x14ac:dyDescent="0.25">
      <c r="C158">
        <v>4.8</v>
      </c>
      <c r="D158">
        <v>2</v>
      </c>
      <c r="E158">
        <v>6.1</v>
      </c>
      <c r="F158">
        <v>3</v>
      </c>
      <c r="G158">
        <v>6.9</v>
      </c>
      <c r="H158">
        <v>3</v>
      </c>
      <c r="I158">
        <v>4.0999999999999996</v>
      </c>
      <c r="J158">
        <v>1</v>
      </c>
    </row>
    <row r="161" spans="2:23" x14ac:dyDescent="0.25">
      <c r="B161">
        <v>76</v>
      </c>
      <c r="C161">
        <v>98937</v>
      </c>
      <c r="E161">
        <v>97575</v>
      </c>
      <c r="G161">
        <v>6880</v>
      </c>
      <c r="I161">
        <v>237</v>
      </c>
      <c r="K161">
        <v>0</v>
      </c>
      <c r="N161" t="s">
        <v>5</v>
      </c>
      <c r="O161">
        <v>98937</v>
      </c>
      <c r="Q161">
        <v>97575</v>
      </c>
      <c r="S161">
        <v>6880</v>
      </c>
      <c r="U161">
        <v>237</v>
      </c>
      <c r="W161">
        <v>0</v>
      </c>
    </row>
    <row r="162" spans="2:23" x14ac:dyDescent="0.25">
      <c r="C162">
        <v>38.4</v>
      </c>
      <c r="D162">
        <v>11</v>
      </c>
      <c r="E162">
        <v>8.6999999999999993</v>
      </c>
      <c r="F162">
        <v>2</v>
      </c>
      <c r="G162">
        <v>9.1</v>
      </c>
      <c r="H162">
        <v>3</v>
      </c>
      <c r="I162">
        <v>14.1</v>
      </c>
      <c r="J162">
        <v>6</v>
      </c>
      <c r="K162">
        <v>24.8</v>
      </c>
      <c r="L162">
        <v>7</v>
      </c>
    </row>
    <row r="163" spans="2:23" x14ac:dyDescent="0.25">
      <c r="C163">
        <v>16.600000000000001</v>
      </c>
      <c r="D163">
        <v>4</v>
      </c>
      <c r="E163">
        <v>15.7</v>
      </c>
      <c r="F163">
        <v>4</v>
      </c>
      <c r="G163">
        <v>10.1</v>
      </c>
      <c r="H163">
        <v>3</v>
      </c>
      <c r="I163">
        <v>26.1</v>
      </c>
      <c r="J163">
        <v>12</v>
      </c>
      <c r="K163">
        <v>26.7</v>
      </c>
      <c r="L163">
        <v>9</v>
      </c>
    </row>
    <row r="164" spans="2:23" x14ac:dyDescent="0.25">
      <c r="C164">
        <v>6.5</v>
      </c>
      <c r="D164">
        <v>1</v>
      </c>
      <c r="E164">
        <v>6.2</v>
      </c>
      <c r="F164">
        <v>1</v>
      </c>
      <c r="G164">
        <v>16.399999999999999</v>
      </c>
      <c r="H164">
        <v>4</v>
      </c>
      <c r="I164">
        <v>7</v>
      </c>
      <c r="J164">
        <v>2</v>
      </c>
      <c r="K164">
        <v>20.100000000000001</v>
      </c>
      <c r="L164">
        <v>6</v>
      </c>
    </row>
    <row r="165" spans="2:23" x14ac:dyDescent="0.25">
      <c r="C165">
        <v>24.3</v>
      </c>
      <c r="D165">
        <v>7</v>
      </c>
      <c r="E165">
        <v>7.2</v>
      </c>
      <c r="F165">
        <v>1</v>
      </c>
      <c r="G165">
        <v>5.5</v>
      </c>
      <c r="H165">
        <v>1</v>
      </c>
      <c r="I165">
        <v>8.3000000000000007</v>
      </c>
      <c r="J165">
        <v>3</v>
      </c>
      <c r="K165">
        <v>22.9</v>
      </c>
      <c r="L165">
        <v>6</v>
      </c>
    </row>
    <row r="166" spans="2:23" x14ac:dyDescent="0.25">
      <c r="C166">
        <v>5.4</v>
      </c>
      <c r="D166">
        <v>1</v>
      </c>
      <c r="E166">
        <v>16.8</v>
      </c>
      <c r="F166">
        <v>4</v>
      </c>
      <c r="G166">
        <v>9.3000000000000007</v>
      </c>
      <c r="H166">
        <v>3</v>
      </c>
      <c r="I166">
        <v>7.6</v>
      </c>
      <c r="J166">
        <v>2</v>
      </c>
      <c r="K166">
        <v>10.5</v>
      </c>
      <c r="L166">
        <v>2</v>
      </c>
    </row>
    <row r="167" spans="2:23" x14ac:dyDescent="0.25">
      <c r="C167">
        <v>17.8</v>
      </c>
      <c r="D167">
        <v>4</v>
      </c>
      <c r="E167">
        <v>25.4</v>
      </c>
      <c r="F167">
        <v>9</v>
      </c>
      <c r="G167">
        <v>32.9</v>
      </c>
      <c r="H167">
        <v>12</v>
      </c>
      <c r="I167">
        <v>5.6</v>
      </c>
      <c r="J167">
        <v>1</v>
      </c>
      <c r="K167">
        <v>11.7</v>
      </c>
      <c r="L167">
        <v>3</v>
      </c>
    </row>
    <row r="168" spans="2:23" x14ac:dyDescent="0.25">
      <c r="C168">
        <v>6.7</v>
      </c>
      <c r="D168">
        <v>1</v>
      </c>
      <c r="E168">
        <v>12.4</v>
      </c>
      <c r="F168">
        <v>3</v>
      </c>
      <c r="G168">
        <v>11.4</v>
      </c>
      <c r="H168">
        <v>3</v>
      </c>
      <c r="I168">
        <v>5.6</v>
      </c>
      <c r="J168">
        <v>1</v>
      </c>
      <c r="K168">
        <v>9.6999999999999993</v>
      </c>
      <c r="L168">
        <v>2</v>
      </c>
    </row>
    <row r="169" spans="2:23" x14ac:dyDescent="0.25">
      <c r="C169">
        <v>12.6</v>
      </c>
      <c r="D169">
        <v>3</v>
      </c>
      <c r="E169">
        <v>18.3</v>
      </c>
      <c r="F169">
        <v>6</v>
      </c>
      <c r="G169">
        <v>16.899999999999999</v>
      </c>
      <c r="H169">
        <v>5</v>
      </c>
      <c r="I169">
        <v>7.9</v>
      </c>
      <c r="J169">
        <v>2</v>
      </c>
      <c r="K169">
        <v>9.1999999999999993</v>
      </c>
      <c r="L169">
        <v>2</v>
      </c>
    </row>
    <row r="170" spans="2:23" x14ac:dyDescent="0.25">
      <c r="C170">
        <v>8.8000000000000007</v>
      </c>
      <c r="D170">
        <v>2</v>
      </c>
      <c r="E170">
        <v>8.3000000000000007</v>
      </c>
      <c r="F170">
        <v>2</v>
      </c>
      <c r="G170">
        <v>5.8</v>
      </c>
      <c r="H170">
        <v>1</v>
      </c>
      <c r="I170">
        <v>25.9</v>
      </c>
      <c r="J170">
        <v>13</v>
      </c>
      <c r="K170">
        <v>15.6</v>
      </c>
      <c r="L170">
        <v>4</v>
      </c>
    </row>
    <row r="171" spans="2:23" x14ac:dyDescent="0.25">
      <c r="C171">
        <v>18.899999999999999</v>
      </c>
      <c r="D171">
        <v>5</v>
      </c>
      <c r="E171">
        <v>6.3</v>
      </c>
      <c r="F171">
        <v>1</v>
      </c>
      <c r="G171">
        <v>12.9</v>
      </c>
      <c r="H171">
        <v>4</v>
      </c>
      <c r="I171">
        <v>8.8000000000000007</v>
      </c>
      <c r="J171">
        <v>3</v>
      </c>
      <c r="K171">
        <v>20.5</v>
      </c>
      <c r="L171">
        <v>6</v>
      </c>
    </row>
    <row r="172" spans="2:23" x14ac:dyDescent="0.25">
      <c r="C172">
        <v>11.1</v>
      </c>
      <c r="D172">
        <v>2</v>
      </c>
      <c r="E172">
        <v>16.5</v>
      </c>
      <c r="F172">
        <v>5</v>
      </c>
      <c r="G172">
        <v>11.1</v>
      </c>
      <c r="H172">
        <v>3</v>
      </c>
      <c r="I172">
        <v>8.8000000000000007</v>
      </c>
      <c r="J172">
        <v>3</v>
      </c>
      <c r="K172">
        <v>25.6</v>
      </c>
      <c r="L172">
        <v>7</v>
      </c>
    </row>
    <row r="173" spans="2:23" x14ac:dyDescent="0.25">
      <c r="C173">
        <v>9.6999999999999993</v>
      </c>
      <c r="D173">
        <v>1</v>
      </c>
      <c r="E173">
        <v>7</v>
      </c>
      <c r="F173">
        <v>1</v>
      </c>
      <c r="G173">
        <v>10.199999999999999</v>
      </c>
      <c r="H173">
        <v>2</v>
      </c>
      <c r="I173">
        <v>21.2</v>
      </c>
      <c r="J173">
        <v>10</v>
      </c>
      <c r="K173">
        <v>9.8000000000000007</v>
      </c>
      <c r="L173">
        <v>2</v>
      </c>
    </row>
    <row r="174" spans="2:23" x14ac:dyDescent="0.25">
      <c r="C174">
        <v>21</v>
      </c>
      <c r="D174">
        <v>5</v>
      </c>
      <c r="E174">
        <v>8.3000000000000007</v>
      </c>
      <c r="F174">
        <v>2</v>
      </c>
      <c r="G174">
        <v>5.6</v>
      </c>
      <c r="H174">
        <v>1</v>
      </c>
      <c r="I174">
        <v>7.3</v>
      </c>
      <c r="J174">
        <v>2</v>
      </c>
      <c r="K174">
        <v>10.1</v>
      </c>
      <c r="L174">
        <v>2</v>
      </c>
    </row>
    <row r="175" spans="2:23" x14ac:dyDescent="0.25">
      <c r="C175">
        <v>5.9</v>
      </c>
      <c r="D175">
        <v>1</v>
      </c>
      <c r="E175">
        <v>5.9</v>
      </c>
      <c r="F175">
        <v>1</v>
      </c>
      <c r="G175">
        <v>10.3</v>
      </c>
      <c r="H175">
        <v>3</v>
      </c>
      <c r="I175">
        <v>9</v>
      </c>
      <c r="J175">
        <v>3</v>
      </c>
      <c r="K175">
        <v>9.6999999999999993</v>
      </c>
      <c r="L175">
        <v>2</v>
      </c>
    </row>
    <row r="176" spans="2:23" x14ac:dyDescent="0.25">
      <c r="C176">
        <v>25.7</v>
      </c>
      <c r="D176">
        <v>6</v>
      </c>
      <c r="E176">
        <v>18.399999999999999</v>
      </c>
      <c r="F176">
        <v>5</v>
      </c>
      <c r="G176">
        <v>12.3</v>
      </c>
      <c r="H176">
        <v>4</v>
      </c>
      <c r="I176">
        <v>5.6</v>
      </c>
      <c r="J176">
        <v>1</v>
      </c>
      <c r="K176">
        <v>25.5</v>
      </c>
      <c r="L176">
        <v>7</v>
      </c>
    </row>
    <row r="179" spans="2:12" x14ac:dyDescent="0.25">
      <c r="B179">
        <v>78</v>
      </c>
      <c r="C179" s="2">
        <v>98937</v>
      </c>
      <c r="D179" s="2"/>
      <c r="E179" s="1">
        <v>97575</v>
      </c>
      <c r="F179" s="1"/>
      <c r="G179" s="2">
        <v>6880</v>
      </c>
      <c r="H179" s="2"/>
      <c r="I179">
        <v>237</v>
      </c>
      <c r="K179">
        <v>0</v>
      </c>
    </row>
    <row r="180" spans="2:12" x14ac:dyDescent="0.25">
      <c r="C180" s="2">
        <v>6.9</v>
      </c>
      <c r="D180" s="2">
        <v>1</v>
      </c>
      <c r="E180" s="1">
        <v>8.1548999999999996</v>
      </c>
      <c r="F180" s="1">
        <v>2</v>
      </c>
      <c r="G180" s="2">
        <v>8</v>
      </c>
      <c r="H180" s="2">
        <v>1</v>
      </c>
      <c r="I180">
        <v>7.7</v>
      </c>
      <c r="J180">
        <v>2</v>
      </c>
      <c r="K180">
        <v>14.1</v>
      </c>
      <c r="L180">
        <v>4</v>
      </c>
    </row>
    <row r="181" spans="2:12" x14ac:dyDescent="0.25">
      <c r="C181" s="2">
        <v>7</v>
      </c>
      <c r="D181" s="2">
        <v>1</v>
      </c>
      <c r="E181" s="1">
        <v>5.7344999999999997</v>
      </c>
      <c r="F181" s="1">
        <v>1</v>
      </c>
      <c r="G181" s="2">
        <v>7.9</v>
      </c>
      <c r="H181" s="2">
        <v>1</v>
      </c>
      <c r="I181">
        <v>22</v>
      </c>
      <c r="J181">
        <v>11</v>
      </c>
      <c r="K181">
        <v>20.8</v>
      </c>
      <c r="L181">
        <v>4</v>
      </c>
    </row>
    <row r="182" spans="2:12" x14ac:dyDescent="0.25">
      <c r="C182" s="2">
        <v>6.8</v>
      </c>
      <c r="D182" s="2">
        <v>1</v>
      </c>
      <c r="E182" s="1">
        <v>11.435</v>
      </c>
      <c r="F182" s="1">
        <v>5</v>
      </c>
      <c r="G182" s="2">
        <v>7.6</v>
      </c>
      <c r="H182" s="2"/>
      <c r="I182">
        <v>9</v>
      </c>
      <c r="J182">
        <v>3</v>
      </c>
      <c r="K182">
        <v>11.6</v>
      </c>
      <c r="L182">
        <v>3</v>
      </c>
    </row>
    <row r="183" spans="2:12" x14ac:dyDescent="0.25">
      <c r="C183" s="2">
        <v>6.9</v>
      </c>
      <c r="D183" s="2">
        <v>1</v>
      </c>
      <c r="E183" s="1">
        <v>8.0699000000000005</v>
      </c>
      <c r="F183" s="1">
        <v>3</v>
      </c>
      <c r="G183" s="2">
        <v>7.8</v>
      </c>
      <c r="H183" s="2"/>
      <c r="I183">
        <v>11.9</v>
      </c>
      <c r="J183">
        <v>4</v>
      </c>
      <c r="K183">
        <v>12.4</v>
      </c>
      <c r="L183">
        <v>3</v>
      </c>
    </row>
    <row r="184" spans="2:12" x14ac:dyDescent="0.25">
      <c r="C184" s="2">
        <v>6.7</v>
      </c>
      <c r="D184" s="2">
        <v>1</v>
      </c>
      <c r="E184" s="1">
        <v>9.8672000000000004</v>
      </c>
      <c r="F184" s="1">
        <v>4</v>
      </c>
      <c r="G184" s="2">
        <v>7.9</v>
      </c>
      <c r="H184" s="2"/>
      <c r="I184">
        <v>7.7</v>
      </c>
      <c r="J184">
        <v>2</v>
      </c>
      <c r="K184">
        <v>11.7</v>
      </c>
      <c r="L184">
        <v>3</v>
      </c>
    </row>
    <row r="185" spans="2:12" x14ac:dyDescent="0.25">
      <c r="C185" s="2">
        <v>7.1</v>
      </c>
      <c r="D185" s="2">
        <v>1</v>
      </c>
      <c r="E185" s="1">
        <v>10.221</v>
      </c>
      <c r="F185" s="1">
        <v>4</v>
      </c>
      <c r="G185" s="2">
        <v>8.1</v>
      </c>
      <c r="H185" s="2"/>
      <c r="I185">
        <v>7.7</v>
      </c>
      <c r="J185">
        <v>2</v>
      </c>
      <c r="K185">
        <v>9.8000000000000007</v>
      </c>
      <c r="L185">
        <v>2</v>
      </c>
    </row>
    <row r="186" spans="2:12" x14ac:dyDescent="0.25">
      <c r="C186" s="2">
        <v>6.8</v>
      </c>
      <c r="D186" s="2">
        <v>1</v>
      </c>
      <c r="E186" s="1">
        <v>10.702</v>
      </c>
      <c r="F186" s="1">
        <v>5</v>
      </c>
      <c r="G186" s="2">
        <v>7.8</v>
      </c>
      <c r="H186" s="2"/>
      <c r="I186">
        <v>9.8000000000000007</v>
      </c>
      <c r="J186">
        <v>3</v>
      </c>
      <c r="K186">
        <v>10.5</v>
      </c>
      <c r="L186">
        <v>2</v>
      </c>
    </row>
    <row r="187" spans="2:12" x14ac:dyDescent="0.25">
      <c r="C187" s="2">
        <v>7.1</v>
      </c>
      <c r="D187" s="2">
        <v>1</v>
      </c>
      <c r="E187" s="1">
        <v>9.4160000000000004</v>
      </c>
      <c r="F187" s="1">
        <v>4</v>
      </c>
      <c r="G187" s="2">
        <v>7.8</v>
      </c>
      <c r="H187" s="2"/>
      <c r="I187">
        <v>8.8000000000000007</v>
      </c>
      <c r="J187">
        <v>2</v>
      </c>
      <c r="K187">
        <v>39.299999999999997</v>
      </c>
      <c r="L187">
        <v>13</v>
      </c>
    </row>
    <row r="188" spans="2:12" x14ac:dyDescent="0.25">
      <c r="C188" s="2">
        <v>6.6</v>
      </c>
      <c r="D188" s="2">
        <v>1</v>
      </c>
      <c r="E188" s="1">
        <v>14.581</v>
      </c>
      <c r="F188" s="1">
        <v>8</v>
      </c>
      <c r="G188" s="2">
        <v>7.9</v>
      </c>
      <c r="H188" s="2"/>
      <c r="I188">
        <v>15.9</v>
      </c>
      <c r="J188">
        <v>7</v>
      </c>
      <c r="K188">
        <v>16.2</v>
      </c>
      <c r="L188">
        <v>5</v>
      </c>
    </row>
    <row r="189" spans="2:12" x14ac:dyDescent="0.25">
      <c r="C189" s="2">
        <v>7.1</v>
      </c>
      <c r="D189" s="2">
        <v>1</v>
      </c>
      <c r="E189" s="1">
        <v>6.2202000000000002</v>
      </c>
      <c r="F189" s="1">
        <v>1</v>
      </c>
      <c r="G189" s="2">
        <v>7.9</v>
      </c>
      <c r="H189" s="2"/>
      <c r="I189">
        <v>8.6999999999999993</v>
      </c>
      <c r="J189">
        <v>3</v>
      </c>
      <c r="K189">
        <v>10</v>
      </c>
      <c r="L189">
        <v>2</v>
      </c>
    </row>
    <row r="190" spans="2:12" x14ac:dyDescent="0.25">
      <c r="C190" s="2">
        <v>6.5</v>
      </c>
      <c r="D190" s="2">
        <v>1</v>
      </c>
      <c r="E190" s="1">
        <v>18.158000000000001</v>
      </c>
      <c r="F190" s="1">
        <v>9</v>
      </c>
      <c r="G190" s="2">
        <v>8.1</v>
      </c>
      <c r="H190" s="2"/>
      <c r="I190">
        <v>13.1</v>
      </c>
      <c r="J190">
        <v>5</v>
      </c>
      <c r="K190">
        <v>20.9</v>
      </c>
      <c r="L190">
        <v>6</v>
      </c>
    </row>
    <row r="191" spans="2:12" x14ac:dyDescent="0.25">
      <c r="C191" s="2">
        <v>6.6</v>
      </c>
      <c r="D191" s="2">
        <v>1</v>
      </c>
      <c r="E191" s="1">
        <v>14.113</v>
      </c>
      <c r="F191" s="1">
        <v>7</v>
      </c>
      <c r="G191" s="2">
        <v>8.1999999999999993</v>
      </c>
      <c r="H191" s="2"/>
      <c r="I191">
        <v>20.3</v>
      </c>
      <c r="J191">
        <v>9</v>
      </c>
      <c r="K191">
        <v>16.7</v>
      </c>
      <c r="L191">
        <v>4</v>
      </c>
    </row>
    <row r="192" spans="2:12" x14ac:dyDescent="0.25">
      <c r="C192" s="2">
        <v>7.4</v>
      </c>
      <c r="D192" s="2">
        <v>1</v>
      </c>
      <c r="E192" s="1">
        <v>9.0279000000000007</v>
      </c>
      <c r="F192" s="1">
        <v>4</v>
      </c>
      <c r="G192" s="2">
        <v>7.9</v>
      </c>
      <c r="H192" s="2"/>
      <c r="I192">
        <v>9.6999999999999993</v>
      </c>
      <c r="J192">
        <v>3</v>
      </c>
      <c r="K192">
        <v>22.7</v>
      </c>
      <c r="L192">
        <v>7</v>
      </c>
    </row>
    <row r="193" spans="2:23" x14ac:dyDescent="0.25">
      <c r="C193" s="2">
        <v>6.7</v>
      </c>
      <c r="D193" s="2">
        <v>1</v>
      </c>
      <c r="E193" s="1">
        <v>5.5875000000000004</v>
      </c>
      <c r="F193" s="1">
        <v>1</v>
      </c>
      <c r="G193" s="2">
        <v>8</v>
      </c>
      <c r="H193" s="2"/>
      <c r="I193">
        <v>22.1</v>
      </c>
      <c r="J193">
        <v>10</v>
      </c>
      <c r="K193">
        <v>22.5</v>
      </c>
      <c r="L193">
        <v>7</v>
      </c>
    </row>
    <row r="194" spans="2:23" x14ac:dyDescent="0.25">
      <c r="C194" s="2">
        <v>6.7</v>
      </c>
      <c r="D194" s="2">
        <v>1</v>
      </c>
      <c r="E194" s="1">
        <v>9.3756000000000004</v>
      </c>
      <c r="F194" s="1">
        <v>3</v>
      </c>
      <c r="G194" s="2">
        <v>8.3000000000000007</v>
      </c>
      <c r="H194" s="2"/>
      <c r="I194">
        <v>9.6</v>
      </c>
      <c r="J194">
        <v>3</v>
      </c>
      <c r="K194">
        <v>12.4</v>
      </c>
      <c r="L194">
        <v>3</v>
      </c>
    </row>
    <row r="196" spans="2:23" x14ac:dyDescent="0.25">
      <c r="B196">
        <v>80</v>
      </c>
      <c r="C196">
        <v>98937</v>
      </c>
      <c r="E196">
        <v>97575</v>
      </c>
      <c r="G196">
        <v>6880</v>
      </c>
      <c r="I196">
        <v>237</v>
      </c>
      <c r="K196">
        <v>0</v>
      </c>
      <c r="N196" t="s">
        <v>5</v>
      </c>
      <c r="O196">
        <v>98937</v>
      </c>
      <c r="Q196">
        <v>97575</v>
      </c>
      <c r="S196">
        <v>6880</v>
      </c>
      <c r="U196">
        <v>237</v>
      </c>
      <c r="W196">
        <v>0</v>
      </c>
    </row>
    <row r="197" spans="2:23" x14ac:dyDescent="0.25">
      <c r="C197">
        <v>7</v>
      </c>
      <c r="D197">
        <v>1</v>
      </c>
      <c r="E197">
        <v>8.1</v>
      </c>
      <c r="F197">
        <v>1</v>
      </c>
      <c r="G197">
        <v>18.2</v>
      </c>
      <c r="H197">
        <v>4</v>
      </c>
      <c r="I197">
        <v>49.1</v>
      </c>
      <c r="J197">
        <v>31</v>
      </c>
      <c r="K197">
        <v>12.6</v>
      </c>
      <c r="L197">
        <v>3</v>
      </c>
      <c r="M197">
        <v>8</v>
      </c>
    </row>
    <row r="198" spans="2:23" x14ac:dyDescent="0.25">
      <c r="C198">
        <v>7</v>
      </c>
      <c r="D198">
        <v>1</v>
      </c>
      <c r="E198">
        <v>8.6999999999999993</v>
      </c>
      <c r="F198">
        <v>1</v>
      </c>
      <c r="G198">
        <v>51.5</v>
      </c>
      <c r="H198">
        <v>13</v>
      </c>
      <c r="I198">
        <v>19.5</v>
      </c>
      <c r="J198">
        <v>12</v>
      </c>
      <c r="K198">
        <v>13.9</v>
      </c>
      <c r="L198">
        <v>4</v>
      </c>
    </row>
    <row r="199" spans="2:23" x14ac:dyDescent="0.25">
      <c r="C199">
        <v>7.1</v>
      </c>
      <c r="D199">
        <v>1</v>
      </c>
      <c r="E199">
        <v>7.8</v>
      </c>
      <c r="F199">
        <v>1</v>
      </c>
      <c r="G199">
        <v>20.9</v>
      </c>
      <c r="H199">
        <v>4</v>
      </c>
      <c r="I199">
        <v>22.378</v>
      </c>
      <c r="J199">
        <v>13</v>
      </c>
      <c r="K199">
        <v>9.8000000000000007</v>
      </c>
      <c r="L199">
        <v>2</v>
      </c>
    </row>
    <row r="200" spans="2:23" x14ac:dyDescent="0.25">
      <c r="C200">
        <v>6.7</v>
      </c>
      <c r="D200">
        <v>1</v>
      </c>
      <c r="E200">
        <v>7.9</v>
      </c>
      <c r="F200">
        <v>1</v>
      </c>
      <c r="G200">
        <v>10.8</v>
      </c>
      <c r="H200">
        <v>2</v>
      </c>
      <c r="I200">
        <v>27.8</v>
      </c>
      <c r="J200">
        <v>19</v>
      </c>
      <c r="K200">
        <v>9.8000000000000007</v>
      </c>
      <c r="L200">
        <v>2</v>
      </c>
    </row>
    <row r="201" spans="2:23" x14ac:dyDescent="0.25">
      <c r="C201">
        <v>7</v>
      </c>
      <c r="D201">
        <v>1</v>
      </c>
      <c r="E201">
        <v>8</v>
      </c>
      <c r="F201">
        <v>1</v>
      </c>
      <c r="G201">
        <v>38.200000000000003</v>
      </c>
      <c r="H201">
        <v>9</v>
      </c>
      <c r="I201">
        <v>30.1</v>
      </c>
      <c r="J201">
        <v>22</v>
      </c>
      <c r="K201">
        <v>12</v>
      </c>
      <c r="L201">
        <v>4</v>
      </c>
    </row>
    <row r="202" spans="2:23" x14ac:dyDescent="0.25">
      <c r="C202">
        <v>6.9</v>
      </c>
      <c r="D202">
        <v>1</v>
      </c>
      <c r="E202">
        <v>7.7</v>
      </c>
      <c r="F202">
        <v>1</v>
      </c>
      <c r="G202">
        <v>23.8</v>
      </c>
      <c r="H202">
        <v>5</v>
      </c>
      <c r="I202">
        <v>8.5</v>
      </c>
      <c r="J202">
        <v>3</v>
      </c>
      <c r="K202">
        <v>9.8000000000000007</v>
      </c>
      <c r="L202">
        <v>2</v>
      </c>
    </row>
    <row r="203" spans="2:23" x14ac:dyDescent="0.25">
      <c r="C203">
        <v>7.1</v>
      </c>
      <c r="D203">
        <v>1</v>
      </c>
      <c r="E203">
        <v>7.7</v>
      </c>
      <c r="F203">
        <v>1</v>
      </c>
      <c r="G203">
        <v>20.3</v>
      </c>
      <c r="H203">
        <v>3</v>
      </c>
      <c r="I203">
        <v>15.5</v>
      </c>
      <c r="J203">
        <v>10</v>
      </c>
      <c r="K203">
        <v>15.8</v>
      </c>
      <c r="L203">
        <v>7</v>
      </c>
    </row>
    <row r="204" spans="2:23" x14ac:dyDescent="0.25">
      <c r="C204">
        <v>6.7</v>
      </c>
      <c r="D204">
        <v>1</v>
      </c>
      <c r="E204">
        <v>7.9</v>
      </c>
      <c r="F204">
        <v>1</v>
      </c>
      <c r="G204">
        <v>23.5</v>
      </c>
      <c r="H204">
        <v>5</v>
      </c>
      <c r="I204">
        <v>23.6</v>
      </c>
      <c r="J204">
        <v>16</v>
      </c>
      <c r="K204">
        <v>34</v>
      </c>
      <c r="L204">
        <v>20</v>
      </c>
    </row>
    <row r="205" spans="2:23" x14ac:dyDescent="0.25">
      <c r="C205">
        <v>7</v>
      </c>
      <c r="D205">
        <v>1</v>
      </c>
      <c r="E205">
        <v>8.6999999999999993</v>
      </c>
      <c r="F205">
        <v>1</v>
      </c>
      <c r="G205">
        <v>34.4</v>
      </c>
      <c r="H205">
        <v>7</v>
      </c>
      <c r="I205">
        <v>22.9</v>
      </c>
      <c r="J205">
        <v>13</v>
      </c>
      <c r="K205">
        <v>17.7</v>
      </c>
      <c r="L205">
        <v>7</v>
      </c>
    </row>
    <row r="206" spans="2:23" x14ac:dyDescent="0.25">
      <c r="C206">
        <v>7</v>
      </c>
      <c r="D206">
        <v>1</v>
      </c>
      <c r="E206">
        <v>8.1999999999999993</v>
      </c>
      <c r="F206">
        <v>1</v>
      </c>
      <c r="G206">
        <v>21.6</v>
      </c>
      <c r="H206">
        <v>4</v>
      </c>
      <c r="I206">
        <v>16.3</v>
      </c>
      <c r="J206">
        <v>9</v>
      </c>
      <c r="K206">
        <v>13.1</v>
      </c>
      <c r="L206">
        <v>4</v>
      </c>
    </row>
    <row r="207" spans="2:23" x14ac:dyDescent="0.25">
      <c r="C207">
        <v>7.1</v>
      </c>
      <c r="D207">
        <v>1</v>
      </c>
      <c r="E207">
        <v>7.8</v>
      </c>
      <c r="F207">
        <v>1</v>
      </c>
      <c r="G207">
        <v>169.4</v>
      </c>
      <c r="H207">
        <v>38</v>
      </c>
      <c r="I207">
        <v>14</v>
      </c>
      <c r="J207">
        <v>7</v>
      </c>
      <c r="K207">
        <v>22.6</v>
      </c>
      <c r="L207">
        <v>10</v>
      </c>
    </row>
    <row r="208" spans="2:23" x14ac:dyDescent="0.25">
      <c r="C208">
        <v>6.6</v>
      </c>
      <c r="D208">
        <v>1</v>
      </c>
      <c r="E208">
        <v>8.4</v>
      </c>
      <c r="F208">
        <v>1</v>
      </c>
      <c r="G208">
        <v>21.1</v>
      </c>
      <c r="H208">
        <v>5</v>
      </c>
      <c r="I208">
        <v>18</v>
      </c>
      <c r="J208">
        <v>11</v>
      </c>
      <c r="K208">
        <v>11.4</v>
      </c>
      <c r="L208">
        <v>3</v>
      </c>
    </row>
    <row r="209" spans="2:23" x14ac:dyDescent="0.25">
      <c r="C209">
        <v>6.9</v>
      </c>
      <c r="D209">
        <v>1</v>
      </c>
      <c r="E209">
        <v>7.9</v>
      </c>
      <c r="F209">
        <v>1</v>
      </c>
      <c r="G209">
        <v>65.5</v>
      </c>
      <c r="H209">
        <v>13</v>
      </c>
      <c r="I209">
        <v>9.1</v>
      </c>
      <c r="J209">
        <v>3</v>
      </c>
      <c r="K209">
        <v>98.3</v>
      </c>
      <c r="L209">
        <v>56</v>
      </c>
    </row>
    <row r="210" spans="2:23" x14ac:dyDescent="0.25">
      <c r="C210">
        <v>6.6</v>
      </c>
      <c r="D210">
        <v>1</v>
      </c>
      <c r="E210">
        <v>7.8</v>
      </c>
      <c r="F210">
        <v>1</v>
      </c>
      <c r="G210">
        <v>54.1</v>
      </c>
      <c r="H210">
        <v>12</v>
      </c>
      <c r="I210">
        <v>11</v>
      </c>
      <c r="J210">
        <v>4</v>
      </c>
      <c r="K210">
        <v>41.9</v>
      </c>
      <c r="L210">
        <v>24</v>
      </c>
    </row>
    <row r="211" spans="2:23" x14ac:dyDescent="0.25">
      <c r="C211">
        <v>6.7</v>
      </c>
      <c r="D211">
        <v>1</v>
      </c>
      <c r="E211">
        <v>8.1</v>
      </c>
      <c r="F211">
        <v>1</v>
      </c>
      <c r="G211">
        <v>44.5</v>
      </c>
      <c r="H211">
        <v>10</v>
      </c>
      <c r="I211">
        <v>9.6999999999999993</v>
      </c>
      <c r="J211">
        <v>3</v>
      </c>
      <c r="K211">
        <v>31.4</v>
      </c>
      <c r="L211">
        <v>17</v>
      </c>
    </row>
    <row r="213" spans="2:23" x14ac:dyDescent="0.25">
      <c r="B213">
        <v>82</v>
      </c>
      <c r="C213">
        <v>98937</v>
      </c>
      <c r="E213" s="2">
        <v>97575</v>
      </c>
      <c r="F213" s="2"/>
      <c r="G213" s="2">
        <v>6880</v>
      </c>
      <c r="H213" s="2"/>
      <c r="I213" s="2">
        <v>237</v>
      </c>
      <c r="J213" s="2"/>
      <c r="K213" s="1">
        <v>0</v>
      </c>
      <c r="L213" s="1"/>
      <c r="N213" t="s">
        <v>5</v>
      </c>
      <c r="O213">
        <v>98937</v>
      </c>
      <c r="Q213">
        <v>97575</v>
      </c>
      <c r="S213">
        <v>6880</v>
      </c>
      <c r="U213">
        <v>237</v>
      </c>
      <c r="W213">
        <v>0</v>
      </c>
    </row>
    <row r="214" spans="2:23" x14ac:dyDescent="0.25">
      <c r="C214" s="1">
        <v>15.7</v>
      </c>
      <c r="D214" s="1">
        <v>3</v>
      </c>
      <c r="E214" s="2">
        <v>8.3000000000000007</v>
      </c>
      <c r="F214" s="2">
        <v>1</v>
      </c>
      <c r="G214" s="2">
        <v>22.4</v>
      </c>
      <c r="H214" s="2">
        <v>6</v>
      </c>
      <c r="I214" s="2">
        <v>23.596</v>
      </c>
      <c r="J214" s="2">
        <v>11</v>
      </c>
      <c r="K214" s="1">
        <v>17.478000000000002</v>
      </c>
      <c r="L214" s="1">
        <v>6</v>
      </c>
    </row>
    <row r="215" spans="2:23" x14ac:dyDescent="0.25">
      <c r="C215" s="1">
        <v>69.099999999999994</v>
      </c>
      <c r="D215" s="1">
        <v>22</v>
      </c>
      <c r="E215" s="2">
        <v>8.5</v>
      </c>
      <c r="F215" s="2">
        <v>1</v>
      </c>
      <c r="G215" s="2">
        <v>19</v>
      </c>
      <c r="H215" s="2">
        <v>5</v>
      </c>
      <c r="I215" s="2">
        <v>14.166</v>
      </c>
      <c r="J215" s="2">
        <v>4</v>
      </c>
      <c r="K215" s="1">
        <v>10.348000000000001</v>
      </c>
      <c r="L215" s="1">
        <v>1</v>
      </c>
    </row>
    <row r="216" spans="2:23" x14ac:dyDescent="0.25">
      <c r="C216" s="1">
        <v>95.9</v>
      </c>
      <c r="D216" s="1">
        <v>29</v>
      </c>
      <c r="E216" s="2">
        <v>9</v>
      </c>
      <c r="F216" s="2">
        <v>1</v>
      </c>
      <c r="G216" s="2">
        <v>16</v>
      </c>
      <c r="H216" s="2">
        <v>4</v>
      </c>
      <c r="I216" s="2">
        <v>12.83</v>
      </c>
      <c r="J216" s="2">
        <v>2</v>
      </c>
      <c r="K216" s="1">
        <v>22.824000000000002</v>
      </c>
      <c r="L216" s="1">
        <v>9</v>
      </c>
    </row>
    <row r="217" spans="2:23" x14ac:dyDescent="0.25">
      <c r="C217" s="1">
        <v>12</v>
      </c>
      <c r="D217" s="1">
        <v>2</v>
      </c>
      <c r="E217" s="2">
        <v>8.3000000000000007</v>
      </c>
      <c r="F217" s="2">
        <v>1</v>
      </c>
      <c r="G217" s="2">
        <v>16</v>
      </c>
      <c r="H217" s="2">
        <v>4</v>
      </c>
      <c r="I217" s="2">
        <v>32.420999999999999</v>
      </c>
      <c r="J217" s="2">
        <v>15</v>
      </c>
      <c r="K217" s="1">
        <v>15.968999999999999</v>
      </c>
      <c r="L217" s="1">
        <v>3</v>
      </c>
    </row>
    <row r="218" spans="2:23" x14ac:dyDescent="0.25">
      <c r="C218" s="1">
        <v>64.900000000000006</v>
      </c>
      <c r="D218" s="1">
        <v>22</v>
      </c>
      <c r="E218" s="2">
        <v>8.6</v>
      </c>
      <c r="F218" s="2">
        <v>1</v>
      </c>
      <c r="G218" s="2">
        <v>22.2</v>
      </c>
      <c r="H218" s="2">
        <v>5</v>
      </c>
      <c r="I218" s="2">
        <v>11.448</v>
      </c>
      <c r="J218" s="2">
        <v>2</v>
      </c>
      <c r="K218" s="1">
        <v>9.9270999999999994</v>
      </c>
      <c r="L218" s="1">
        <v>1</v>
      </c>
    </row>
    <row r="219" spans="2:23" x14ac:dyDescent="0.25">
      <c r="C219" s="1">
        <v>49.1</v>
      </c>
      <c r="D219" s="1">
        <v>15</v>
      </c>
      <c r="E219" s="2">
        <v>7.8</v>
      </c>
      <c r="F219" s="2">
        <v>1</v>
      </c>
      <c r="G219" s="2">
        <v>53.8</v>
      </c>
      <c r="H219" s="2">
        <v>17</v>
      </c>
      <c r="I219" s="2">
        <v>11.548</v>
      </c>
      <c r="J219" s="2">
        <v>2</v>
      </c>
      <c r="K219" s="1">
        <v>26.257000000000001</v>
      </c>
      <c r="L219" s="1">
        <v>12</v>
      </c>
    </row>
    <row r="220" spans="2:23" x14ac:dyDescent="0.25">
      <c r="C220" s="1">
        <v>15.9</v>
      </c>
      <c r="D220" s="1">
        <v>4</v>
      </c>
      <c r="E220" s="2">
        <v>7.6</v>
      </c>
      <c r="F220" s="2">
        <v>1</v>
      </c>
      <c r="G220" s="2">
        <v>21.4</v>
      </c>
      <c r="H220" s="2">
        <v>6</v>
      </c>
      <c r="I220" s="2">
        <v>57.023000000000003</v>
      </c>
      <c r="J220" s="2">
        <v>26</v>
      </c>
      <c r="K220" s="1">
        <v>14.217000000000001</v>
      </c>
      <c r="L220" s="1">
        <v>3</v>
      </c>
    </row>
    <row r="221" spans="2:23" x14ac:dyDescent="0.25">
      <c r="C221" s="1">
        <v>16</v>
      </c>
      <c r="D221" s="1">
        <v>3</v>
      </c>
      <c r="E221" s="2">
        <v>7.9</v>
      </c>
      <c r="F221" s="2">
        <v>1</v>
      </c>
      <c r="G221" s="2">
        <v>30.6</v>
      </c>
      <c r="H221" s="2">
        <v>9</v>
      </c>
      <c r="I221" s="2">
        <v>22.904</v>
      </c>
      <c r="J221" s="2">
        <v>9</v>
      </c>
      <c r="K221" s="1">
        <v>69.965999999999994</v>
      </c>
      <c r="L221" s="1">
        <v>36</v>
      </c>
    </row>
    <row r="222" spans="2:23" x14ac:dyDescent="0.25">
      <c r="C222" s="1">
        <v>24.5</v>
      </c>
      <c r="D222" s="1">
        <v>7</v>
      </c>
      <c r="E222" s="2">
        <v>9</v>
      </c>
      <c r="F222" s="2">
        <v>1</v>
      </c>
      <c r="G222" s="2">
        <v>11.3</v>
      </c>
      <c r="H222" s="2">
        <v>2</v>
      </c>
      <c r="I222" s="2">
        <v>30.582000000000001</v>
      </c>
      <c r="J222" s="2">
        <v>15</v>
      </c>
      <c r="K222" s="1">
        <v>9.3131000000000004</v>
      </c>
      <c r="L222" s="1">
        <v>1</v>
      </c>
    </row>
    <row r="223" spans="2:23" x14ac:dyDescent="0.25">
      <c r="C223" s="1">
        <v>37.9</v>
      </c>
      <c r="D223" s="1">
        <v>11</v>
      </c>
      <c r="E223" s="2">
        <v>8.3000000000000007</v>
      </c>
      <c r="F223" s="2">
        <v>1</v>
      </c>
      <c r="G223" s="2">
        <v>44.9</v>
      </c>
      <c r="H223" s="2">
        <v>14</v>
      </c>
      <c r="I223" s="2">
        <v>9.4507999999999992</v>
      </c>
      <c r="J223" s="2">
        <v>1</v>
      </c>
      <c r="K223" s="1">
        <v>29.745999999999999</v>
      </c>
      <c r="L223" s="1">
        <v>15</v>
      </c>
    </row>
    <row r="224" spans="2:23" x14ac:dyDescent="0.25">
      <c r="C224" s="1">
        <v>108.7</v>
      </c>
      <c r="D224" s="1">
        <v>35</v>
      </c>
      <c r="E224" s="2">
        <v>8.1</v>
      </c>
      <c r="F224" s="2">
        <v>1</v>
      </c>
      <c r="G224" s="2">
        <v>67.8</v>
      </c>
      <c r="H224" s="2">
        <v>23</v>
      </c>
      <c r="I224" s="2">
        <v>18.459</v>
      </c>
      <c r="J224" s="2">
        <v>7</v>
      </c>
      <c r="K224" s="1">
        <v>13.771000000000001</v>
      </c>
      <c r="L224" s="1">
        <v>3</v>
      </c>
    </row>
    <row r="225" spans="2:24" x14ac:dyDescent="0.25">
      <c r="C225" s="1">
        <v>55.5</v>
      </c>
      <c r="D225" s="1">
        <v>18</v>
      </c>
      <c r="E225" s="2">
        <v>8.6</v>
      </c>
      <c r="F225" s="2">
        <v>1</v>
      </c>
      <c r="G225" s="2">
        <v>13.5</v>
      </c>
      <c r="H225" s="2">
        <v>3</v>
      </c>
      <c r="I225" s="2">
        <v>9.9534000000000002</v>
      </c>
      <c r="J225" s="2">
        <v>1</v>
      </c>
      <c r="K225" s="1">
        <v>20.530999999999999</v>
      </c>
      <c r="L225" s="1">
        <v>8</v>
      </c>
    </row>
    <row r="226" spans="2:24" x14ac:dyDescent="0.25">
      <c r="C226" s="1">
        <v>34.4</v>
      </c>
      <c r="D226" s="1">
        <v>12</v>
      </c>
      <c r="E226" s="2">
        <v>8.3000000000000007</v>
      </c>
      <c r="F226" s="2">
        <v>1</v>
      </c>
      <c r="G226" s="2">
        <v>69.5</v>
      </c>
      <c r="H226" s="2">
        <v>22</v>
      </c>
      <c r="I226" s="2">
        <v>17.47</v>
      </c>
      <c r="J226" s="2">
        <v>5</v>
      </c>
      <c r="K226" s="1">
        <v>17.292000000000002</v>
      </c>
      <c r="L226" s="1">
        <v>6</v>
      </c>
    </row>
    <row r="227" spans="2:24" x14ac:dyDescent="0.25">
      <c r="C227" s="1">
        <v>11.8</v>
      </c>
      <c r="D227" s="1">
        <v>2</v>
      </c>
      <c r="E227" s="2">
        <v>7.9</v>
      </c>
      <c r="F227" s="2">
        <v>1</v>
      </c>
      <c r="G227" s="2">
        <v>19.100000000000001</v>
      </c>
      <c r="H227" s="2">
        <v>5</v>
      </c>
      <c r="I227" s="2">
        <v>21.259</v>
      </c>
      <c r="J227" s="2">
        <v>8</v>
      </c>
      <c r="K227" s="1">
        <v>23.032</v>
      </c>
      <c r="L227" s="1">
        <v>9</v>
      </c>
    </row>
    <row r="228" spans="2:24" x14ac:dyDescent="0.25">
      <c r="C228" s="1">
        <v>68.900000000000006</v>
      </c>
      <c r="D228" s="1">
        <v>22</v>
      </c>
      <c r="E228" s="2">
        <v>8.4</v>
      </c>
      <c r="F228" s="2">
        <v>1</v>
      </c>
      <c r="G228" s="2">
        <v>11.5</v>
      </c>
      <c r="H228" s="2">
        <v>2</v>
      </c>
      <c r="I228" s="2">
        <v>99.108999999999995</v>
      </c>
      <c r="J228" s="2">
        <v>48</v>
      </c>
      <c r="K228" s="1">
        <v>29.59</v>
      </c>
      <c r="L228" s="1">
        <v>15</v>
      </c>
    </row>
    <row r="230" spans="2:24" x14ac:dyDescent="0.25">
      <c r="B230">
        <v>84</v>
      </c>
      <c r="C230">
        <v>98937</v>
      </c>
      <c r="E230">
        <v>97575</v>
      </c>
      <c r="G230">
        <v>6880</v>
      </c>
      <c r="I230">
        <v>237</v>
      </c>
      <c r="K230">
        <v>0</v>
      </c>
    </row>
    <row r="231" spans="2:24" x14ac:dyDescent="0.25">
      <c r="C231">
        <v>69.2</v>
      </c>
      <c r="D231">
        <v>32</v>
      </c>
      <c r="E231">
        <v>61.8</v>
      </c>
      <c r="F231">
        <v>44</v>
      </c>
      <c r="G231">
        <v>49</v>
      </c>
      <c r="H231">
        <v>29</v>
      </c>
      <c r="I231">
        <v>80</v>
      </c>
      <c r="J231">
        <v>26</v>
      </c>
      <c r="K231">
        <v>105.1</v>
      </c>
      <c r="L231">
        <v>30</v>
      </c>
      <c r="W231">
        <v>356.98</v>
      </c>
      <c r="X231">
        <v>122</v>
      </c>
    </row>
    <row r="232" spans="2:24" x14ac:dyDescent="0.25">
      <c r="C232">
        <v>25.3</v>
      </c>
      <c r="D232">
        <v>11</v>
      </c>
      <c r="E232">
        <v>74</v>
      </c>
      <c r="F232">
        <v>50</v>
      </c>
      <c r="G232">
        <v>21</v>
      </c>
      <c r="H232">
        <v>10</v>
      </c>
      <c r="I232">
        <v>37.799999999999997</v>
      </c>
      <c r="J232">
        <v>13</v>
      </c>
      <c r="K232">
        <v>25.9</v>
      </c>
      <c r="L232">
        <v>6</v>
      </c>
      <c r="W232">
        <v>41.381</v>
      </c>
      <c r="X232">
        <v>14</v>
      </c>
    </row>
    <row r="233" spans="2:24" x14ac:dyDescent="0.25">
      <c r="C233">
        <v>20.8</v>
      </c>
      <c r="D233">
        <v>7</v>
      </c>
      <c r="E233">
        <v>15.6</v>
      </c>
      <c r="F233">
        <v>5</v>
      </c>
      <c r="G233">
        <v>24.7</v>
      </c>
      <c r="H233">
        <v>14</v>
      </c>
      <c r="I233">
        <v>33.5</v>
      </c>
      <c r="J233">
        <v>10</v>
      </c>
      <c r="K233">
        <v>81.5</v>
      </c>
      <c r="L233">
        <v>24</v>
      </c>
      <c r="W233">
        <v>135.22999999999999</v>
      </c>
      <c r="X233">
        <v>41</v>
      </c>
    </row>
    <row r="234" spans="2:24" x14ac:dyDescent="0.25">
      <c r="C234">
        <v>90.6</v>
      </c>
      <c r="D234">
        <v>45</v>
      </c>
      <c r="E234">
        <v>12</v>
      </c>
      <c r="F234">
        <v>1</v>
      </c>
      <c r="G234">
        <v>27.6</v>
      </c>
      <c r="H234">
        <v>15</v>
      </c>
      <c r="I234">
        <v>12.9</v>
      </c>
      <c r="J234">
        <v>2</v>
      </c>
      <c r="K234">
        <v>187.4</v>
      </c>
      <c r="L234">
        <v>53</v>
      </c>
      <c r="W234">
        <v>20.061</v>
      </c>
      <c r="X234">
        <v>5</v>
      </c>
    </row>
    <row r="235" spans="2:24" x14ac:dyDescent="0.25">
      <c r="C235">
        <v>20.2</v>
      </c>
      <c r="D235">
        <v>7</v>
      </c>
      <c r="E235">
        <v>20.2</v>
      </c>
      <c r="F235">
        <v>12</v>
      </c>
      <c r="G235">
        <v>84.7</v>
      </c>
      <c r="H235">
        <v>53</v>
      </c>
      <c r="I235">
        <v>12.4</v>
      </c>
      <c r="J235">
        <v>1</v>
      </c>
      <c r="K235">
        <v>12.6</v>
      </c>
      <c r="L235">
        <v>1</v>
      </c>
      <c r="W235">
        <v>27.126000000000001</v>
      </c>
      <c r="X235">
        <v>8</v>
      </c>
    </row>
    <row r="236" spans="2:24" x14ac:dyDescent="0.25">
      <c r="C236">
        <v>39.299999999999997</v>
      </c>
      <c r="D236">
        <v>18</v>
      </c>
      <c r="E236">
        <v>45.6</v>
      </c>
      <c r="F236">
        <v>25</v>
      </c>
      <c r="G236">
        <v>13.5</v>
      </c>
      <c r="H236">
        <v>4</v>
      </c>
      <c r="I236">
        <v>301.3</v>
      </c>
      <c r="J236">
        <v>107</v>
      </c>
      <c r="K236">
        <v>168.6</v>
      </c>
      <c r="L236">
        <v>49</v>
      </c>
      <c r="W236">
        <v>39.295000000000002</v>
      </c>
      <c r="X236">
        <v>12</v>
      </c>
    </row>
    <row r="237" spans="2:24" x14ac:dyDescent="0.25">
      <c r="C237">
        <v>60.1</v>
      </c>
      <c r="D237">
        <v>25</v>
      </c>
      <c r="E237">
        <v>46.5</v>
      </c>
      <c r="F237">
        <v>25</v>
      </c>
      <c r="G237">
        <v>11.3</v>
      </c>
      <c r="H237">
        <v>1</v>
      </c>
      <c r="I237">
        <v>95.7</v>
      </c>
      <c r="J237">
        <v>32</v>
      </c>
      <c r="K237">
        <v>61.5</v>
      </c>
      <c r="L237">
        <v>18</v>
      </c>
      <c r="W237">
        <v>171.27</v>
      </c>
      <c r="X237">
        <v>56</v>
      </c>
    </row>
    <row r="238" spans="2:24" x14ac:dyDescent="0.25">
      <c r="C238">
        <v>78.5</v>
      </c>
      <c r="D238">
        <v>35</v>
      </c>
      <c r="E238">
        <v>56.8</v>
      </c>
      <c r="F238">
        <v>39</v>
      </c>
      <c r="G238">
        <v>33.700000000000003</v>
      </c>
      <c r="H238">
        <v>24</v>
      </c>
      <c r="I238">
        <v>124.9</v>
      </c>
      <c r="J238">
        <v>44</v>
      </c>
      <c r="K238">
        <v>95.6</v>
      </c>
      <c r="L238">
        <v>28</v>
      </c>
      <c r="W238">
        <v>33.729999999999997</v>
      </c>
      <c r="X238">
        <v>10</v>
      </c>
    </row>
    <row r="239" spans="2:24" x14ac:dyDescent="0.25">
      <c r="C239">
        <v>79.099999999999994</v>
      </c>
      <c r="D239">
        <v>37</v>
      </c>
      <c r="E239">
        <v>50.9</v>
      </c>
      <c r="F239">
        <v>31</v>
      </c>
      <c r="G239">
        <v>19.5</v>
      </c>
      <c r="H239">
        <v>10</v>
      </c>
      <c r="I239">
        <v>93.2</v>
      </c>
      <c r="J239">
        <v>32</v>
      </c>
      <c r="K239">
        <v>48.1</v>
      </c>
      <c r="L239">
        <v>13</v>
      </c>
      <c r="W239">
        <v>14.506</v>
      </c>
      <c r="X239">
        <v>2</v>
      </c>
    </row>
    <row r="240" spans="2:24" x14ac:dyDescent="0.25">
      <c r="C240">
        <v>47.6</v>
      </c>
      <c r="D240">
        <v>6</v>
      </c>
      <c r="E240">
        <v>89</v>
      </c>
      <c r="F240">
        <v>60</v>
      </c>
      <c r="G240">
        <v>100</v>
      </c>
      <c r="H240">
        <v>71</v>
      </c>
      <c r="I240">
        <v>81.900000000000006</v>
      </c>
      <c r="J240">
        <v>26</v>
      </c>
      <c r="K240">
        <v>33.1</v>
      </c>
      <c r="L240">
        <v>9</v>
      </c>
      <c r="W240">
        <v>32.585999999999999</v>
      </c>
      <c r="X240">
        <v>9</v>
      </c>
    </row>
    <row r="241" spans="2:24" x14ac:dyDescent="0.25">
      <c r="C241">
        <v>18.3</v>
      </c>
      <c r="D241">
        <v>6</v>
      </c>
      <c r="E241">
        <v>54.6</v>
      </c>
      <c r="F241">
        <v>35</v>
      </c>
      <c r="G241">
        <v>21.8</v>
      </c>
      <c r="H241">
        <v>13</v>
      </c>
      <c r="I241">
        <v>220.3</v>
      </c>
      <c r="J241">
        <v>73</v>
      </c>
      <c r="K241">
        <v>13.3</v>
      </c>
      <c r="L241">
        <v>1</v>
      </c>
      <c r="W241">
        <v>24.885000000000002</v>
      </c>
      <c r="X241">
        <v>6</v>
      </c>
    </row>
    <row r="242" spans="2:24" x14ac:dyDescent="0.25">
      <c r="C242">
        <v>31.6</v>
      </c>
      <c r="D242">
        <v>13</v>
      </c>
      <c r="E242">
        <v>30.6</v>
      </c>
      <c r="F242">
        <v>23</v>
      </c>
      <c r="G242">
        <v>10.3</v>
      </c>
      <c r="H242">
        <v>1</v>
      </c>
      <c r="I242">
        <v>12.3</v>
      </c>
      <c r="J242">
        <v>1</v>
      </c>
      <c r="K242">
        <v>98.1</v>
      </c>
      <c r="L242">
        <v>27</v>
      </c>
      <c r="W242">
        <v>199.09</v>
      </c>
      <c r="X242">
        <v>64</v>
      </c>
    </row>
    <row r="243" spans="2:24" x14ac:dyDescent="0.25">
      <c r="C243">
        <v>125</v>
      </c>
      <c r="D243">
        <v>55</v>
      </c>
      <c r="E243">
        <v>57.4</v>
      </c>
      <c r="F243">
        <v>40</v>
      </c>
      <c r="G243">
        <v>16</v>
      </c>
      <c r="H243">
        <v>6</v>
      </c>
      <c r="I243">
        <v>22.8</v>
      </c>
      <c r="J243">
        <v>6</v>
      </c>
      <c r="K243">
        <v>164.75</v>
      </c>
      <c r="L243">
        <v>48</v>
      </c>
      <c r="W243">
        <v>95.114999999999995</v>
      </c>
      <c r="X243">
        <v>31</v>
      </c>
    </row>
    <row r="244" spans="2:24" x14ac:dyDescent="0.25">
      <c r="C244">
        <v>22</v>
      </c>
      <c r="D244">
        <v>8</v>
      </c>
      <c r="E244">
        <v>12.7</v>
      </c>
      <c r="F244">
        <v>3</v>
      </c>
      <c r="G244">
        <v>55.5</v>
      </c>
      <c r="H244">
        <v>34</v>
      </c>
      <c r="I244">
        <v>28</v>
      </c>
      <c r="J244">
        <v>8</v>
      </c>
      <c r="K244">
        <v>15.4</v>
      </c>
      <c r="L244">
        <v>3</v>
      </c>
      <c r="W244">
        <v>89.462000000000003</v>
      </c>
      <c r="X244">
        <v>32</v>
      </c>
    </row>
    <row r="245" spans="2:24" x14ac:dyDescent="0.25">
      <c r="C245">
        <v>67.3</v>
      </c>
      <c r="E245">
        <v>15.2</v>
      </c>
      <c r="F245">
        <v>5</v>
      </c>
      <c r="G245">
        <v>11.5</v>
      </c>
      <c r="H245">
        <v>1</v>
      </c>
      <c r="I245">
        <v>50.7</v>
      </c>
      <c r="J245">
        <v>17</v>
      </c>
      <c r="K245">
        <v>96.9</v>
      </c>
      <c r="L245">
        <v>26</v>
      </c>
      <c r="W245">
        <v>127.37</v>
      </c>
      <c r="X245">
        <v>39</v>
      </c>
    </row>
    <row r="246" spans="2:24" x14ac:dyDescent="0.25">
      <c r="C246">
        <f>MEDIAN(C231:C245)</f>
        <v>47.6</v>
      </c>
      <c r="D246">
        <f t="shared" ref="D246:L246" si="0">MEDIAN(D231:D245)</f>
        <v>15.5</v>
      </c>
      <c r="E246">
        <f t="shared" si="0"/>
        <v>46.5</v>
      </c>
      <c r="F246">
        <f t="shared" si="0"/>
        <v>25</v>
      </c>
      <c r="G246">
        <f t="shared" si="0"/>
        <v>21.8</v>
      </c>
      <c r="H246">
        <f t="shared" si="0"/>
        <v>13</v>
      </c>
      <c r="I246">
        <f t="shared" si="0"/>
        <v>50.7</v>
      </c>
      <c r="J246">
        <f t="shared" si="0"/>
        <v>17</v>
      </c>
      <c r="K246">
        <f t="shared" si="0"/>
        <v>81.5</v>
      </c>
      <c r="L246">
        <f t="shared" si="0"/>
        <v>24</v>
      </c>
    </row>
    <row r="247" spans="2:24" x14ac:dyDescent="0.25">
      <c r="B247">
        <v>86</v>
      </c>
      <c r="C247">
        <v>98937</v>
      </c>
      <c r="E247">
        <v>97575</v>
      </c>
      <c r="G247">
        <v>6880</v>
      </c>
      <c r="I247">
        <v>237</v>
      </c>
      <c r="K247">
        <v>0</v>
      </c>
    </row>
    <row r="248" spans="2:24" x14ac:dyDescent="0.25">
      <c r="C248">
        <v>126</v>
      </c>
      <c r="D248">
        <v>50</v>
      </c>
      <c r="G248">
        <v>172</v>
      </c>
      <c r="H248">
        <v>81</v>
      </c>
      <c r="I248">
        <v>37.700000000000003</v>
      </c>
      <c r="J248">
        <v>13</v>
      </c>
      <c r="K248">
        <v>58.399000000000001</v>
      </c>
      <c r="L248">
        <v>27</v>
      </c>
    </row>
    <row r="249" spans="2:24" x14ac:dyDescent="0.25">
      <c r="C249">
        <v>81.8</v>
      </c>
      <c r="D249">
        <v>33</v>
      </c>
      <c r="G249">
        <v>126.9</v>
      </c>
      <c r="H249">
        <v>54</v>
      </c>
      <c r="I249">
        <v>22.18</v>
      </c>
      <c r="J249">
        <v>83</v>
      </c>
      <c r="K249">
        <v>68.900999999999996</v>
      </c>
      <c r="L249">
        <v>35</v>
      </c>
    </row>
    <row r="250" spans="2:24" x14ac:dyDescent="0.25">
      <c r="C250">
        <v>20.6</v>
      </c>
      <c r="D250">
        <v>6</v>
      </c>
      <c r="G250">
        <v>131.9</v>
      </c>
      <c r="H250">
        <v>62</v>
      </c>
      <c r="I250">
        <v>53.6</v>
      </c>
      <c r="J250">
        <v>20</v>
      </c>
      <c r="K250">
        <v>26.6</v>
      </c>
      <c r="L250">
        <v>12</v>
      </c>
    </row>
    <row r="251" spans="2:24" x14ac:dyDescent="0.25">
      <c r="C251">
        <v>30.6</v>
      </c>
      <c r="D251">
        <v>12</v>
      </c>
      <c r="G251">
        <v>14.3</v>
      </c>
      <c r="H251">
        <v>2</v>
      </c>
      <c r="I251">
        <v>411.6</v>
      </c>
      <c r="J251">
        <v>160</v>
      </c>
      <c r="K251">
        <v>17.8</v>
      </c>
      <c r="L251">
        <v>5</v>
      </c>
    </row>
    <row r="252" spans="2:24" x14ac:dyDescent="0.25">
      <c r="C252">
        <v>215.6</v>
      </c>
      <c r="D252">
        <v>93</v>
      </c>
      <c r="G252">
        <v>217</v>
      </c>
      <c r="H252">
        <v>100</v>
      </c>
      <c r="I252">
        <v>260.7</v>
      </c>
      <c r="J252">
        <v>97</v>
      </c>
      <c r="K252">
        <v>60.6</v>
      </c>
      <c r="L252">
        <v>29</v>
      </c>
    </row>
    <row r="253" spans="2:24" x14ac:dyDescent="0.25">
      <c r="C253">
        <v>12.3</v>
      </c>
      <c r="D253">
        <v>1</v>
      </c>
      <c r="G253">
        <v>115.3</v>
      </c>
      <c r="H253">
        <v>53</v>
      </c>
      <c r="I253">
        <v>107.3</v>
      </c>
      <c r="J253">
        <v>40</v>
      </c>
      <c r="K253">
        <v>43.6</v>
      </c>
      <c r="L253">
        <v>23</v>
      </c>
    </row>
    <row r="254" spans="2:24" x14ac:dyDescent="0.25">
      <c r="C254">
        <v>291.89999999999998</v>
      </c>
      <c r="D254">
        <v>125</v>
      </c>
      <c r="G254">
        <v>111.2</v>
      </c>
      <c r="H254">
        <v>49</v>
      </c>
      <c r="I254">
        <v>103.9</v>
      </c>
      <c r="J254">
        <v>40</v>
      </c>
      <c r="K254">
        <v>33.299999999999997</v>
      </c>
      <c r="L254">
        <v>16</v>
      </c>
    </row>
    <row r="255" spans="2:24" x14ac:dyDescent="0.25">
      <c r="C255">
        <v>79.7</v>
      </c>
      <c r="D255">
        <v>31</v>
      </c>
      <c r="G255">
        <v>261.2</v>
      </c>
      <c r="H255">
        <v>126</v>
      </c>
      <c r="I255">
        <v>272</v>
      </c>
      <c r="J255">
        <v>105</v>
      </c>
      <c r="K255">
        <v>15.3</v>
      </c>
      <c r="L255">
        <v>4</v>
      </c>
    </row>
    <row r="256" spans="2:24" x14ac:dyDescent="0.25">
      <c r="C256">
        <v>52.2</v>
      </c>
      <c r="D256">
        <v>21</v>
      </c>
      <c r="G256">
        <v>139</v>
      </c>
      <c r="H256">
        <v>65</v>
      </c>
      <c r="I256">
        <v>49.8</v>
      </c>
      <c r="J256">
        <v>19</v>
      </c>
      <c r="K256">
        <v>23.8</v>
      </c>
      <c r="L256">
        <v>9</v>
      </c>
    </row>
    <row r="257" spans="2:23" x14ac:dyDescent="0.25">
      <c r="C257">
        <v>144.12</v>
      </c>
      <c r="D257">
        <v>59</v>
      </c>
      <c r="G257">
        <v>241</v>
      </c>
      <c r="H257">
        <v>117</v>
      </c>
      <c r="I257">
        <v>35.5</v>
      </c>
      <c r="J257">
        <v>12</v>
      </c>
      <c r="K257">
        <v>178.5</v>
      </c>
      <c r="L257">
        <v>92</v>
      </c>
    </row>
    <row r="258" spans="2:23" x14ac:dyDescent="0.25">
      <c r="C258">
        <v>18</v>
      </c>
      <c r="D258">
        <v>4</v>
      </c>
      <c r="G258">
        <v>12.1</v>
      </c>
      <c r="H258">
        <v>1</v>
      </c>
      <c r="I258">
        <v>14.5</v>
      </c>
      <c r="J258">
        <v>2</v>
      </c>
      <c r="K258">
        <v>21.2</v>
      </c>
      <c r="L258">
        <v>8</v>
      </c>
    </row>
    <row r="259" spans="2:23" x14ac:dyDescent="0.25">
      <c r="C259">
        <v>22.6</v>
      </c>
      <c r="D259">
        <v>7</v>
      </c>
      <c r="G259">
        <v>30.8</v>
      </c>
      <c r="H259">
        <v>13</v>
      </c>
      <c r="I259">
        <v>28.5</v>
      </c>
      <c r="J259">
        <v>9</v>
      </c>
      <c r="K259">
        <v>84.1</v>
      </c>
      <c r="L259">
        <v>44</v>
      </c>
    </row>
    <row r="260" spans="2:23" x14ac:dyDescent="0.25">
      <c r="C260">
        <v>95.5</v>
      </c>
      <c r="D260">
        <v>39</v>
      </c>
      <c r="G260">
        <v>221</v>
      </c>
      <c r="H260">
        <v>100</v>
      </c>
      <c r="I260">
        <v>79.3</v>
      </c>
      <c r="J260">
        <v>29</v>
      </c>
      <c r="K260">
        <v>26.7</v>
      </c>
      <c r="L260">
        <v>11</v>
      </c>
    </row>
    <row r="261" spans="2:23" x14ac:dyDescent="0.25">
      <c r="C261">
        <v>158.6</v>
      </c>
      <c r="D261">
        <v>68</v>
      </c>
      <c r="G261">
        <v>12.5</v>
      </c>
      <c r="H261">
        <v>1</v>
      </c>
      <c r="I261">
        <v>94.1</v>
      </c>
      <c r="J261">
        <v>36</v>
      </c>
      <c r="K261">
        <v>160.69999999999999</v>
      </c>
      <c r="L261">
        <v>83</v>
      </c>
    </row>
    <row r="262" spans="2:23" x14ac:dyDescent="0.25">
      <c r="C262">
        <v>240.3</v>
      </c>
      <c r="D262">
        <v>97</v>
      </c>
      <c r="G262">
        <v>89.3</v>
      </c>
      <c r="H262">
        <v>44</v>
      </c>
      <c r="I262">
        <v>85.7</v>
      </c>
      <c r="J262">
        <v>30</v>
      </c>
      <c r="K262">
        <v>134.9</v>
      </c>
      <c r="L262">
        <v>71</v>
      </c>
    </row>
    <row r="264" spans="2:23" x14ac:dyDescent="0.25">
      <c r="B264">
        <v>88</v>
      </c>
      <c r="C264" s="2">
        <v>98937</v>
      </c>
      <c r="D264" s="2"/>
      <c r="E264">
        <v>97575</v>
      </c>
      <c r="G264">
        <v>6880</v>
      </c>
      <c r="I264" s="2">
        <v>237</v>
      </c>
      <c r="J264" s="2"/>
      <c r="K264">
        <v>0</v>
      </c>
      <c r="N264" t="s">
        <v>5</v>
      </c>
      <c r="O264">
        <v>98937</v>
      </c>
      <c r="Q264">
        <v>97575</v>
      </c>
      <c r="S264">
        <v>6880</v>
      </c>
      <c r="U264">
        <v>237</v>
      </c>
      <c r="W264">
        <v>0</v>
      </c>
    </row>
    <row r="265" spans="2:23" x14ac:dyDescent="0.25">
      <c r="C265" s="2">
        <v>230.38</v>
      </c>
      <c r="D265" s="2">
        <v>74</v>
      </c>
      <c r="E265">
        <v>31.184000000000001</v>
      </c>
      <c r="G265">
        <v>774.78</v>
      </c>
      <c r="I265" s="2">
        <v>31.9</v>
      </c>
      <c r="J265" s="2">
        <v>10</v>
      </c>
      <c r="K265">
        <v>22.9</v>
      </c>
      <c r="L265">
        <v>7</v>
      </c>
    </row>
    <row r="266" spans="2:23" x14ac:dyDescent="0.25">
      <c r="C266" s="2">
        <v>142.19999999999999</v>
      </c>
      <c r="D266" s="2">
        <v>49</v>
      </c>
      <c r="E266">
        <v>99.233999999999995</v>
      </c>
      <c r="G266">
        <v>34.765999999999998</v>
      </c>
      <c r="I266" s="2">
        <v>63.4</v>
      </c>
      <c r="J266" s="2">
        <v>22</v>
      </c>
      <c r="K266">
        <v>155.19999999999999</v>
      </c>
      <c r="L266">
        <v>73</v>
      </c>
    </row>
    <row r="267" spans="2:23" x14ac:dyDescent="0.25">
      <c r="C267" s="2">
        <v>43.747</v>
      </c>
      <c r="D267" s="2">
        <v>13</v>
      </c>
      <c r="E267">
        <v>43.802999999999997</v>
      </c>
      <c r="G267">
        <v>36.664000000000001</v>
      </c>
      <c r="I267" s="2">
        <v>123.52</v>
      </c>
      <c r="J267" s="2">
        <v>45</v>
      </c>
      <c r="K267">
        <v>74.3</v>
      </c>
      <c r="L267">
        <v>37</v>
      </c>
    </row>
    <row r="268" spans="2:23" x14ac:dyDescent="0.25">
      <c r="C268" s="2">
        <v>78.941999999999993</v>
      </c>
      <c r="D268" s="2">
        <v>24</v>
      </c>
      <c r="E268">
        <v>321.01</v>
      </c>
      <c r="G268">
        <v>121.35</v>
      </c>
      <c r="I268" s="2">
        <v>18.5</v>
      </c>
      <c r="J268" s="2">
        <v>3</v>
      </c>
      <c r="K268">
        <v>213</v>
      </c>
      <c r="L268">
        <v>104</v>
      </c>
    </row>
    <row r="269" spans="2:23" x14ac:dyDescent="0.25">
      <c r="C269" s="2">
        <v>27.547999999999998</v>
      </c>
      <c r="D269" s="2">
        <v>6</v>
      </c>
      <c r="E269">
        <v>276.73</v>
      </c>
      <c r="G269">
        <v>207.7</v>
      </c>
      <c r="I269" s="2">
        <v>215.7</v>
      </c>
      <c r="J269" s="2">
        <v>74</v>
      </c>
      <c r="K269">
        <v>161.69999999999999</v>
      </c>
      <c r="L269">
        <v>78</v>
      </c>
    </row>
    <row r="270" spans="2:23" x14ac:dyDescent="0.25">
      <c r="C270" s="2">
        <v>26.495999999999999</v>
      </c>
      <c r="D270" s="2">
        <v>6</v>
      </c>
      <c r="E270">
        <v>34.529000000000003</v>
      </c>
      <c r="G270">
        <v>62.502000000000002</v>
      </c>
      <c r="I270" s="2">
        <v>52.6</v>
      </c>
      <c r="J270" s="2">
        <v>17</v>
      </c>
      <c r="K270">
        <v>83.7</v>
      </c>
      <c r="L270">
        <v>42</v>
      </c>
    </row>
    <row r="271" spans="2:23" x14ac:dyDescent="0.25">
      <c r="C271" s="2">
        <v>128.18</v>
      </c>
      <c r="D271" s="2">
        <v>39</v>
      </c>
      <c r="E271">
        <v>98.623000000000005</v>
      </c>
      <c r="G271">
        <v>18.824999999999999</v>
      </c>
      <c r="I271" s="2">
        <v>13.9</v>
      </c>
      <c r="J271" s="2">
        <v>1</v>
      </c>
    </row>
    <row r="272" spans="2:23" x14ac:dyDescent="0.25">
      <c r="C272" s="2">
        <v>33.027000000000001</v>
      </c>
      <c r="D272" s="2">
        <v>9</v>
      </c>
      <c r="E272">
        <v>264.63</v>
      </c>
      <c r="G272">
        <v>824.52</v>
      </c>
      <c r="I272" s="2">
        <v>168.6</v>
      </c>
      <c r="J272" s="2">
        <v>55</v>
      </c>
    </row>
    <row r="273" spans="2:12" x14ac:dyDescent="0.25">
      <c r="C273" s="2">
        <v>19.989999999999998</v>
      </c>
      <c r="D273" s="2">
        <v>3</v>
      </c>
      <c r="E273">
        <v>141.71</v>
      </c>
      <c r="G273">
        <v>266.54000000000002</v>
      </c>
      <c r="I273" s="2">
        <v>84</v>
      </c>
      <c r="J273" s="2">
        <v>25</v>
      </c>
    </row>
    <row r="274" spans="2:12" x14ac:dyDescent="0.25">
      <c r="C274" s="2">
        <v>48.786000000000001</v>
      </c>
      <c r="D274" s="2">
        <v>16</v>
      </c>
      <c r="E274">
        <v>398.02</v>
      </c>
      <c r="G274">
        <v>106.01</v>
      </c>
      <c r="I274" s="2">
        <v>17.8</v>
      </c>
      <c r="J274" s="2">
        <v>3</v>
      </c>
    </row>
    <row r="275" spans="2:12" x14ac:dyDescent="0.25">
      <c r="C275" s="2">
        <v>42.308999999999997</v>
      </c>
      <c r="D275" s="2">
        <v>13</v>
      </c>
      <c r="E275">
        <v>46.640999999999998</v>
      </c>
      <c r="G275">
        <v>182.11</v>
      </c>
      <c r="I275" s="2">
        <v>158.4</v>
      </c>
      <c r="J275" s="2">
        <v>51</v>
      </c>
    </row>
    <row r="276" spans="2:12" x14ac:dyDescent="0.25">
      <c r="C276" s="2">
        <v>82.334999999999994</v>
      </c>
      <c r="D276" s="2">
        <v>25</v>
      </c>
      <c r="E276">
        <v>184.42</v>
      </c>
      <c r="G276">
        <v>26.86</v>
      </c>
      <c r="I276" s="2">
        <v>33.6</v>
      </c>
      <c r="J276" s="2">
        <v>10</v>
      </c>
    </row>
    <row r="277" spans="2:12" x14ac:dyDescent="0.25">
      <c r="C277" s="2">
        <v>153.68</v>
      </c>
      <c r="D277" s="2">
        <v>52</v>
      </c>
      <c r="E277">
        <v>94.406000000000006</v>
      </c>
      <c r="G277">
        <v>215.05</v>
      </c>
      <c r="I277" s="2">
        <v>187.6</v>
      </c>
      <c r="J277" s="2">
        <v>65</v>
      </c>
    </row>
    <row r="278" spans="2:12" x14ac:dyDescent="0.25">
      <c r="C278" s="2">
        <v>48.070999999999998</v>
      </c>
      <c r="D278" s="2">
        <v>15</v>
      </c>
      <c r="E278">
        <v>35.941000000000003</v>
      </c>
      <c r="G278">
        <v>195.01</v>
      </c>
      <c r="I278" s="2">
        <v>247.5</v>
      </c>
      <c r="J278" s="2">
        <v>82</v>
      </c>
    </row>
    <row r="279" spans="2:12" x14ac:dyDescent="0.25">
      <c r="C279" s="2">
        <v>70.459000000000003</v>
      </c>
      <c r="D279" s="2">
        <v>19</v>
      </c>
      <c r="E279">
        <v>68.037999999999997</v>
      </c>
      <c r="G279">
        <v>374.63</v>
      </c>
      <c r="I279" s="2">
        <v>28</v>
      </c>
      <c r="J279" s="2">
        <v>8</v>
      </c>
    </row>
    <row r="281" spans="2:12" x14ac:dyDescent="0.25">
      <c r="B281">
        <v>90</v>
      </c>
      <c r="C281">
        <v>98937</v>
      </c>
      <c r="E281">
        <v>97575</v>
      </c>
      <c r="G281">
        <v>6880</v>
      </c>
      <c r="I281">
        <v>237</v>
      </c>
      <c r="K281">
        <v>0</v>
      </c>
    </row>
    <row r="282" spans="2:12" x14ac:dyDescent="0.25">
      <c r="C282">
        <v>337.35</v>
      </c>
      <c r="E282">
        <v>603.82000000000005</v>
      </c>
      <c r="G282">
        <v>2148.6999999999998</v>
      </c>
      <c r="I282">
        <v>276.39</v>
      </c>
      <c r="K282">
        <v>684.32</v>
      </c>
      <c r="L282">
        <v>67</v>
      </c>
    </row>
    <row r="283" spans="2:12" x14ac:dyDescent="0.25">
      <c r="C283">
        <v>60.692</v>
      </c>
      <c r="E283">
        <v>907.43</v>
      </c>
      <c r="G283">
        <v>625.02</v>
      </c>
      <c r="I283">
        <v>218.15</v>
      </c>
      <c r="K283">
        <v>96.784000000000006</v>
      </c>
      <c r="L283">
        <v>9</v>
      </c>
    </row>
    <row r="284" spans="2:12" x14ac:dyDescent="0.25">
      <c r="C284">
        <v>670.66</v>
      </c>
      <c r="E284">
        <v>278.38</v>
      </c>
      <c r="G284">
        <v>441.1</v>
      </c>
      <c r="I284">
        <v>732.5</v>
      </c>
      <c r="K284">
        <v>501.21</v>
      </c>
      <c r="L284">
        <v>46</v>
      </c>
    </row>
    <row r="285" spans="2:12" x14ac:dyDescent="0.25">
      <c r="C285">
        <v>57.237000000000002</v>
      </c>
      <c r="E285">
        <v>141.43</v>
      </c>
      <c r="G285">
        <v>1411.6</v>
      </c>
      <c r="I285">
        <v>869.97</v>
      </c>
      <c r="K285">
        <v>397.94</v>
      </c>
      <c r="L285">
        <v>37</v>
      </c>
    </row>
    <row r="286" spans="2:12" x14ac:dyDescent="0.25">
      <c r="C286">
        <v>638.70000000000005</v>
      </c>
      <c r="E286">
        <v>315.02</v>
      </c>
      <c r="G286">
        <v>3361.2</v>
      </c>
      <c r="I286">
        <v>981.04</v>
      </c>
      <c r="K286">
        <v>140.68</v>
      </c>
      <c r="L286">
        <v>13</v>
      </c>
    </row>
    <row r="287" spans="2:12" x14ac:dyDescent="0.25">
      <c r="C287">
        <v>294.47000000000003</v>
      </c>
      <c r="E287">
        <v>162.85</v>
      </c>
      <c r="G287">
        <v>204.89</v>
      </c>
      <c r="I287">
        <v>235.73</v>
      </c>
      <c r="K287">
        <v>720.83</v>
      </c>
      <c r="L287">
        <v>68</v>
      </c>
    </row>
    <row r="288" spans="2:12" x14ac:dyDescent="0.25">
      <c r="C288">
        <v>593.03</v>
      </c>
      <c r="E288">
        <v>40.798999999999999</v>
      </c>
      <c r="G288">
        <v>784.36</v>
      </c>
      <c r="I288">
        <v>195.14</v>
      </c>
      <c r="K288">
        <v>347.65</v>
      </c>
      <c r="L288">
        <v>32</v>
      </c>
    </row>
    <row r="289" spans="3:12" x14ac:dyDescent="0.25">
      <c r="C289">
        <v>159.71</v>
      </c>
      <c r="E289">
        <v>216.6</v>
      </c>
      <c r="G289">
        <v>1538.7</v>
      </c>
      <c r="I289">
        <v>97.745000000000005</v>
      </c>
      <c r="K289">
        <v>361.14</v>
      </c>
      <c r="L289">
        <v>35</v>
      </c>
    </row>
    <row r="290" spans="3:12" x14ac:dyDescent="0.25">
      <c r="C290">
        <v>2036.7</v>
      </c>
      <c r="E290">
        <v>434.26</v>
      </c>
      <c r="G290">
        <v>157.08000000000001</v>
      </c>
      <c r="I290">
        <v>138.85</v>
      </c>
      <c r="K290">
        <v>258.13</v>
      </c>
      <c r="L290">
        <v>24</v>
      </c>
    </row>
    <row r="291" spans="3:12" x14ac:dyDescent="0.25">
      <c r="C291">
        <v>1258.7</v>
      </c>
      <c r="E291">
        <v>158.4</v>
      </c>
      <c r="G291">
        <v>602.45000000000005</v>
      </c>
      <c r="I291">
        <v>563.88</v>
      </c>
      <c r="K291">
        <v>172.16</v>
      </c>
      <c r="L291">
        <v>17</v>
      </c>
    </row>
    <row r="292" spans="3:12" x14ac:dyDescent="0.25">
      <c r="C292">
        <v>179.87</v>
      </c>
      <c r="E292">
        <v>306.06</v>
      </c>
      <c r="G292">
        <v>182.11</v>
      </c>
      <c r="I292">
        <v>362.99</v>
      </c>
      <c r="K292">
        <v>14.943</v>
      </c>
      <c r="L292">
        <v>1</v>
      </c>
    </row>
    <row r="293" spans="3:12" x14ac:dyDescent="0.25">
      <c r="C293">
        <v>225.5</v>
      </c>
      <c r="E293">
        <v>111.14</v>
      </c>
      <c r="G293">
        <v>815.44</v>
      </c>
      <c r="I293">
        <v>104.67</v>
      </c>
      <c r="K293">
        <v>652.65</v>
      </c>
      <c r="L293">
        <v>64</v>
      </c>
    </row>
    <row r="294" spans="3:12" x14ac:dyDescent="0.25">
      <c r="C294">
        <v>82.417000000000002</v>
      </c>
      <c r="E294">
        <v>163.28</v>
      </c>
      <c r="G294">
        <v>564.4</v>
      </c>
      <c r="I294">
        <v>91.334999999999994</v>
      </c>
      <c r="K294">
        <v>617.58000000000004</v>
      </c>
      <c r="L294">
        <v>59</v>
      </c>
    </row>
    <row r="295" spans="3:12" x14ac:dyDescent="0.25">
      <c r="C295">
        <v>424.86</v>
      </c>
      <c r="E295">
        <v>304.02999999999997</v>
      </c>
      <c r="G295">
        <v>139.27000000000001</v>
      </c>
      <c r="I295">
        <v>283.82</v>
      </c>
      <c r="K295">
        <v>152.27000000000001</v>
      </c>
      <c r="L295">
        <v>15</v>
      </c>
    </row>
    <row r="296" spans="3:12" x14ac:dyDescent="0.25">
      <c r="C296">
        <v>100.72</v>
      </c>
      <c r="E296">
        <v>1336.7</v>
      </c>
      <c r="I296">
        <v>397.69</v>
      </c>
      <c r="K296">
        <v>809.79</v>
      </c>
      <c r="L296">
        <v>78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C4" sqref="C4"/>
    </sheetView>
  </sheetViews>
  <sheetFormatPr baseColWidth="10" defaultRowHeight="15" x14ac:dyDescent="0.25"/>
  <sheetData>
    <row r="1" spans="2:4" x14ac:dyDescent="0.25">
      <c r="B1" t="s">
        <v>50</v>
      </c>
      <c r="C1" t="s">
        <v>51</v>
      </c>
    </row>
    <row r="2" spans="2:4" x14ac:dyDescent="0.25">
      <c r="B2">
        <v>1</v>
      </c>
      <c r="C2" s="11">
        <v>31575000</v>
      </c>
      <c r="D2">
        <v>20.306000000000001</v>
      </c>
    </row>
    <row r="3" spans="2:4" x14ac:dyDescent="0.25">
      <c r="B3">
        <v>2</v>
      </c>
      <c r="C3" s="11">
        <v>61192000</v>
      </c>
      <c r="D3">
        <v>10.548</v>
      </c>
    </row>
    <row r="4" spans="2:4" x14ac:dyDescent="0.25">
      <c r="B4">
        <v>4</v>
      </c>
      <c r="C4" s="11">
        <v>119450000</v>
      </c>
      <c r="D4">
        <v>5.4504000000000001</v>
      </c>
    </row>
    <row r="5" spans="2:4" x14ac:dyDescent="0.25">
      <c r="B5">
        <v>8</v>
      </c>
      <c r="C5" s="11">
        <v>214740000</v>
      </c>
      <c r="D5">
        <v>3.1027</v>
      </c>
    </row>
    <row r="6" spans="2:4" x14ac:dyDescent="0.25">
      <c r="B6">
        <v>12</v>
      </c>
      <c r="C6" s="11">
        <v>305530000</v>
      </c>
      <c r="D6">
        <v>2.2098</v>
      </c>
    </row>
    <row r="7" spans="2:4" x14ac:dyDescent="0.25">
      <c r="B7">
        <v>16</v>
      </c>
      <c r="C7" s="11">
        <v>398020000</v>
      </c>
      <c r="D7">
        <v>1.7195</v>
      </c>
    </row>
    <row r="8" spans="2:4" x14ac:dyDescent="0.25">
      <c r="B8">
        <v>20</v>
      </c>
      <c r="C8" s="11">
        <v>478940000</v>
      </c>
      <c r="D8">
        <v>1.4449000000000001</v>
      </c>
    </row>
    <row r="9" spans="2:4" x14ac:dyDescent="0.25">
      <c r="B9">
        <v>24</v>
      </c>
      <c r="C9" s="11">
        <v>551260000</v>
      </c>
      <c r="D9">
        <v>1.2626999999999999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SubSieve</vt:lpstr>
      <vt:lpstr>Tabelle3</vt:lpstr>
      <vt:lpstr>SubSieve91-100</vt:lpstr>
      <vt:lpstr>pEnum90Detail</vt:lpstr>
      <vt:lpstr>Different Sorts</vt:lpstr>
      <vt:lpstr>Tabelle1</vt:lpstr>
      <vt:lpstr>Tabelle2</vt:lpstr>
      <vt:lpstr>pEnum</vt:lpstr>
      <vt:lpstr>NodesPerSec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Burger</dc:creator>
  <cp:lastModifiedBy>Michael Burger</cp:lastModifiedBy>
  <dcterms:created xsi:type="dcterms:W3CDTF">2018-11-23T11:30:34Z</dcterms:created>
  <dcterms:modified xsi:type="dcterms:W3CDTF">2020-09-16T06:36:07Z</dcterms:modified>
</cp:coreProperties>
</file>