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615" tabRatio="876" activeTab="1"/>
  </bookViews>
  <sheets>
    <sheet name="汇总数据" sheetId="30" r:id="rId1"/>
    <sheet name="1.工法检查表(设计-校对-专审）" sheetId="13" r:id="rId2"/>
    <sheet name="1.工法检查表(设计-校对-专审）记录" sheetId="34" r:id="rId3"/>
    <sheet name="2.CAE检查表" sheetId="31" r:id="rId4"/>
    <sheet name="2.1CAE检查表(记录)" sheetId="33" r:id="rId5"/>
    <sheet name="3.审核问题记录表" sheetId="29" r:id="rId6"/>
    <sheet name="2.内审检查表-（整合到表1）" sheetId="26" r:id="rId7"/>
  </sheets>
  <definedNames>
    <definedName name="_xlnm._FilterDatabase" localSheetId="1" hidden="1">'1.工法检查表(设计-校对-专审）'!$A$7:$S$7</definedName>
    <definedName name="_xlnm._FilterDatabase" localSheetId="6" hidden="1">'2.内审检查表-（整合到表1）'!$A$6:$L$78</definedName>
    <definedName name="_xlnm.Print_Area" localSheetId="1">'1.工法检查表(设计-校对-专审）'!$A$1:$M$79</definedName>
    <definedName name="_xlnm.Print_Area" localSheetId="6">'2.内审检查表-（整合到表1）'!$A$1:$L$78</definedName>
    <definedName name="_xlnm.Print_Area" localSheetId="5">'3.审核问题记录表'!$A$1:$I$409</definedName>
    <definedName name="_xlnm.Print_Titles" localSheetId="5">'3.审核问题记录表'!$B$1:$IO$4</definedName>
    <definedName name="检查项">'2.1CAE检查表(记录)'!$C$9,'2.1CAE检查表(记录)'!$C$18,'2.1CAE检查表(记录)'!$C$27,'2.1CAE检查表(记录)'!$C$36,'2.1CAE检查表(记录)'!$C$45,'2.1CAE检查表(记录)'!$C$54,'2.1CAE检查表(记录)'!$C$63,'2.1CAE检查表(记录)'!$C$72,'2.1CAE检查表(记录)'!$C$81,'2.1CAE检查表(记录)'!$C$90,'2.1CAE检查表(记录)'!$C$99,'2.1CAE检查表(记录)'!$C$108,'2.1CAE检查表(记录)'!$C$117,'2.1CAE检查表(记录)'!$C$126,'2.1CAE检查表(记录)'!$C$135,'2.1CAE检查表(记录)'!$C$144,'2.1CAE检查表(记录)'!$C$153,'2.1CAE检查表(记录)'!$C$162,'2.1CAE检查表(记录)'!$C$171,'2.1CAE检查表(记录)'!$C$180,'2.1CAE检查表(记录)'!$C$189,'2.1CAE检查表(记录)'!$C$198,'2.1CAE检查表(记录)'!$C$207,'2.1CAE检查表(记录)'!$C$225,'2.1CAE检查表(记录)'!$C$234,'2.1CAE检查表(记录)'!$C$243,'2.1CAE检查表(记录)'!$C$252,'2.1CAE检查表(记录)'!$C$261,'2.1CAE检查表(记录)'!$C$270,'2.1CAE检查表(记录)'!$C$279,'2.1CAE检查表(记录)'!$C$288</definedName>
    <definedName name="截图区域">'2.1CAE检查表(记录)'!$D$11:$G$17,'2.1CAE检查表(记录)'!$D$20:$G$26,'2.1CAE检查表(记录)'!$D$29:$G$35,'2.1CAE检查表(记录)'!$D$38:$G$44,'2.1CAE检查表(记录)'!$D$47:$G$53,'2.1CAE检查表(记录)'!$D$56:$G$62,'2.1CAE检查表(记录)'!$D$65:$G$71,'2.1CAE检查表(记录)'!$D$74:$G$80,'2.1CAE检查表(记录)'!$D$83:$G$89,'2.1CAE检查表(记录)'!$D$92:$G$98,'2.1CAE检查表(记录)'!$D$101:$G$107,'2.1CAE检查表(记录)'!$D$110:$G$116,'2.1CAE检查表(记录)'!$D$119:$G$125,'2.1CAE检查表(记录)'!$D$128:$G$134,'2.1CAE检查表(记录)'!$D$137:$G$143,'2.1CAE检查表(记录)'!$D$146:$G$152,'2.1CAE检查表(记录)'!$D$155:$G$161,'2.1CAE检查表(记录)'!$D$164:$G$170,'2.1CAE检查表(记录)'!$D$173:$G$179</definedName>
    <definedName name="判定区域">'2.1CAE检查表(记录)'!$D$10:$G$10,'2.1CAE检查表(记录)'!$D$19:$G$19,'2.1CAE检查表(记录)'!$D$28:$G$28,'2.1CAE检查表(记录)'!$D$37:$G$37,'2.1CAE检查表(记录)'!$D$46:$G$46,'2.1CAE检查表(记录)'!$D$55:$G$55,'2.1CAE检查表(记录)'!$D$64:$G$64,'2.1CAE检查表(记录)'!$D$73:$G$73,'2.1CAE检查表(记录)'!$D$82:$G$82,'2.1CAE检查表(记录)'!$D$91:$G$91,'2.1CAE检查表(记录)'!$D$100:$G$100,'2.1CAE检查表(记录)'!$D$109:$G$109,'2.1CAE检查表(记录)'!$D$118:$G$118,'2.1CAE检查表(记录)'!$D$127:$G$127,'2.1CAE检查表(记录)'!$D$136:$G$136,'2.1CAE检查表(记录)'!$D$145:$G$145,'2.1CAE检查表(记录)'!$D$154:$G$154,'2.1CAE检查表(记录)'!$D$163:$G$163,'2.1CAE检查表(记录)'!$D$172:$G$172</definedName>
  </definedNames>
  <calcPr calcId="144525"/>
</workbook>
</file>

<file path=xl/comments1.xml><?xml version="1.0" encoding="utf-8"?>
<comments xmlns="http://schemas.openxmlformats.org/spreadsheetml/2006/main">
  <authors>
    <author>admin</author>
    <author>T3620</author>
    <author>Rayhoo</author>
  </authors>
  <commentList>
    <comment ref="C12" authorId="0">
      <text>
        <r>
          <rPr>
            <b/>
            <sz val="12"/>
            <rFont val="宋体"/>
            <charset val="134"/>
          </rPr>
          <t xml:space="preserve">2025.06.17：待研讨
</t>
        </r>
      </text>
    </comment>
    <comment ref="C16" authorId="0">
      <text>
        <r>
          <rPr>
            <b/>
            <sz val="12"/>
            <color rgb="FF000000"/>
            <rFont val="宋体"/>
            <charset val="134"/>
          </rPr>
          <t>标记类参照专项规定，不按此规定</t>
        </r>
      </text>
    </comment>
    <comment ref="C20" authorId="0">
      <text>
        <r>
          <rPr>
            <b/>
            <sz val="9"/>
            <rFont val="宋体"/>
            <charset val="134"/>
          </rPr>
          <t>admin:</t>
        </r>
        <r>
          <rPr>
            <sz val="9"/>
            <rFont val="宋体"/>
            <charset val="134"/>
          </rPr>
          <t xml:space="preserve">
2023.10.20新增
</t>
        </r>
      </text>
    </comment>
    <comment ref="C23" authorId="1">
      <text>
        <r>
          <rPr>
            <b/>
            <sz val="9"/>
            <rFont val="宋体"/>
            <charset val="134"/>
          </rPr>
          <t>T3620:</t>
        </r>
        <r>
          <rPr>
            <sz val="9"/>
            <rFont val="宋体"/>
            <charset val="134"/>
          </rPr>
          <t xml:space="preserve">
增加补偿后各工序CH孔相对尺寸一致性检测</t>
        </r>
      </text>
    </comment>
    <comment ref="C36" authorId="2">
      <text>
        <r>
          <rPr>
            <b/>
            <sz val="12"/>
            <rFont val="宋体"/>
            <charset val="134"/>
          </rPr>
          <t>1、选择成型一次到位或主面上的S面后序加工标记，并将信息通知后段
2、二次成型或法兰上的S面由于扣回弹无法确认S面的贴合，不做标记</t>
        </r>
      </text>
    </comment>
    <comment ref="C57" authorId="0">
      <text>
        <r>
          <rPr>
            <b/>
            <sz val="9"/>
            <rFont val="宋体"/>
            <charset val="134"/>
          </rPr>
          <t>admin:</t>
        </r>
        <r>
          <rPr>
            <sz val="9"/>
            <rFont val="宋体"/>
            <charset val="134"/>
          </rPr>
          <t xml:space="preserve">
2023.10.20新增</t>
        </r>
      </text>
    </comment>
  </commentList>
</comments>
</file>

<file path=xl/comments2.xml><?xml version="1.0" encoding="utf-8"?>
<comments xmlns="http://schemas.openxmlformats.org/spreadsheetml/2006/main">
  <authors>
    <author>admin</author>
  </authors>
  <commentList>
    <comment ref="B4" authorId="0">
      <text>
        <r>
          <rPr>
            <sz val="9"/>
            <rFont val="宋体"/>
            <charset val="134"/>
          </rPr>
          <t>此为问题类型：
“1.2”中“1”表示表格1,
“2”表示对应表格中的问题点</t>
        </r>
      </text>
    </comment>
    <comment ref="I6" authorId="0">
      <text>
        <r>
          <rPr>
            <sz val="9"/>
            <rFont val="宋体"/>
            <charset val="134"/>
          </rPr>
          <t>筛选类型：OK、NG、固化保留</t>
        </r>
      </text>
    </comment>
  </commentList>
</comments>
</file>

<file path=xl/comments3.xml><?xml version="1.0" encoding="utf-8"?>
<comments xmlns="http://schemas.openxmlformats.org/spreadsheetml/2006/main">
  <authors>
    <author>Rayhoo</author>
  </authors>
  <commentList>
    <comment ref="L1" authorId="0">
      <text>
        <r>
          <rPr>
            <b/>
            <sz val="12"/>
            <color indexed="10"/>
            <rFont val="宋体"/>
            <charset val="134"/>
          </rPr>
          <t>1、设计员自检栏1和2，设计员自检时第一可以打X，第二次闭环
2、结论项：
①  ○: OK     →问题闭环  
②  ×: NG      → 问题需要再次闭环，直至打○ 或者保留或者立项跟踪） 　 
③  －:         →非需检项目  
④ 保留:        →不满足标准或者有风险，专家判断或评审决定按此结果进行下步工作
⑤立：立项跟踪    →下发时设计员制作遗留问题跟踪表，继续闭环
3、针对图纸下发时，因为其他的一些客观原因，不能完全闭环的问题，按以下要求执行
4、填写认真，不要涂改，真需要涂改，使用涂改液
5、检查表有不合理的地方，提出解决方案，一定周期内更新
6、遗留问题处理流程
设计员提交立项跟踪表给专家确认→专家在闭环栏签字→主管在闭环栏签字→提交项目管理科下发图纸</t>
        </r>
      </text>
    </comment>
  </commentList>
</comments>
</file>

<file path=xl/sharedStrings.xml><?xml version="1.0" encoding="utf-8"?>
<sst xmlns="http://schemas.openxmlformats.org/spreadsheetml/2006/main" count="738" uniqueCount="336">
  <si>
    <t>工艺下发符合率</t>
  </si>
  <si>
    <t>工法下发 校对</t>
  </si>
  <si>
    <t>工法下发 专审</t>
  </si>
  <si>
    <t>NC下发 校对</t>
  </si>
  <si>
    <t xml:space="preserve"> NC下发 专审</t>
  </si>
  <si>
    <t>校对问题点销项率</t>
  </si>
  <si>
    <t>专审问题点销项率</t>
  </si>
  <si>
    <t>问题点数量</t>
  </si>
  <si>
    <t>销项</t>
  </si>
  <si>
    <t>OK</t>
  </si>
  <si>
    <t>NG</t>
  </si>
  <si>
    <t>保留</t>
  </si>
  <si>
    <t xml:space="preserve">   </t>
  </si>
  <si>
    <t>安徽江福科技有限公司</t>
  </si>
  <si>
    <t>NC下发</t>
  </si>
  <si>
    <r>
      <rPr>
        <b/>
        <sz val="12"/>
        <rFont val="宋体"/>
        <charset val="134"/>
      </rPr>
      <t>工法检查表（设计互检）</t>
    </r>
  </si>
  <si>
    <t>自检分类汇总</t>
  </si>
  <si>
    <t>项目</t>
  </si>
  <si>
    <t>客户名称</t>
  </si>
  <si>
    <r>
      <rPr>
        <b/>
        <sz val="12"/>
        <rFont val="宋体"/>
        <charset val="134"/>
      </rPr>
      <t>制</t>
    </r>
    <r>
      <rPr>
        <b/>
        <sz val="12"/>
        <rFont val="Times New Roman"/>
        <charset val="134"/>
      </rPr>
      <t xml:space="preserve"> </t>
    </r>
    <r>
      <rPr>
        <b/>
        <sz val="12"/>
        <rFont val="宋体"/>
        <charset val="134"/>
      </rPr>
      <t>件</t>
    </r>
    <r>
      <rPr>
        <b/>
        <sz val="12"/>
        <rFont val="Times New Roman"/>
        <charset val="134"/>
      </rPr>
      <t xml:space="preserve"> </t>
    </r>
    <r>
      <rPr>
        <b/>
        <sz val="12"/>
        <rFont val="宋体"/>
        <charset val="134"/>
      </rPr>
      <t>名</t>
    </r>
    <r>
      <rPr>
        <b/>
        <sz val="12"/>
        <rFont val="Times New Roman"/>
        <charset val="134"/>
      </rPr>
      <t xml:space="preserve"> </t>
    </r>
    <r>
      <rPr>
        <b/>
        <sz val="12"/>
        <rFont val="宋体"/>
        <charset val="134"/>
      </rPr>
      <t>称</t>
    </r>
  </si>
  <si>
    <t>设计员</t>
  </si>
  <si>
    <t>校对</t>
  </si>
  <si>
    <r>
      <rPr>
        <b/>
        <sz val="12"/>
        <rFont val="宋体"/>
        <charset val="134"/>
      </rPr>
      <t>件</t>
    </r>
    <r>
      <rPr>
        <b/>
        <sz val="12"/>
        <rFont val="Times New Roman"/>
        <charset val="134"/>
      </rPr>
      <t xml:space="preserve"> </t>
    </r>
    <r>
      <rPr>
        <b/>
        <sz val="12"/>
        <rFont val="宋体"/>
        <charset val="134"/>
      </rPr>
      <t>号</t>
    </r>
  </si>
  <si>
    <t>NC</t>
  </si>
  <si>
    <t>专审</t>
  </si>
  <si>
    <t>不涉及</t>
  </si>
  <si>
    <r>
      <rPr>
        <sz val="12"/>
        <rFont val="宋体"/>
        <charset val="134"/>
      </rPr>
      <t>类别</t>
    </r>
  </si>
  <si>
    <r>
      <rPr>
        <sz val="12"/>
        <rFont val="宋体"/>
        <charset val="134"/>
      </rPr>
      <t>检验项目</t>
    </r>
  </si>
  <si>
    <r>
      <rPr>
        <sz val="12"/>
        <rFont val="宋体"/>
        <charset val="134"/>
      </rPr>
      <t>类型</t>
    </r>
  </si>
  <si>
    <t>工法下发
自检</t>
  </si>
  <si>
    <t>工艺下发专审</t>
  </si>
  <si>
    <t>NC下发
自检</t>
  </si>
  <si>
    <t xml:space="preserve"> NC下发专审</t>
  </si>
  <si>
    <t>专审工艺下发</t>
  </si>
  <si>
    <t>专审NC下发</t>
  </si>
  <si>
    <r>
      <rPr>
        <sz val="12"/>
        <rFont val="宋体"/>
        <charset val="134"/>
      </rPr>
      <t>通项</t>
    </r>
  </si>
  <si>
    <t>图层或者结构树、颜色、线型设置是否按模板要求（客户有标准的按客户标准）</t>
  </si>
  <si>
    <r>
      <rPr>
        <sz val="12"/>
        <rFont val="宋体"/>
        <charset val="134"/>
      </rPr>
      <t>关键信息</t>
    </r>
  </si>
  <si>
    <r>
      <rPr>
        <sz val="12"/>
        <rFont val="宋体"/>
        <charset val="134"/>
      </rPr>
      <t>图形集信息：①产品数模（</t>
    </r>
    <r>
      <rPr>
        <sz val="12"/>
        <color rgb="FFC0C0C0"/>
        <rFont val="Times New Roman"/>
        <charset val="134"/>
      </rPr>
      <t>O / ×</t>
    </r>
    <r>
      <rPr>
        <sz val="12"/>
        <rFont val="宋体"/>
        <charset val="134"/>
      </rPr>
      <t>）②车身坐标系（</t>
    </r>
    <r>
      <rPr>
        <sz val="12"/>
        <color rgb="FFC0C0C0"/>
        <rFont val="Times New Roman"/>
        <charset val="134"/>
      </rPr>
      <t>O / ×</t>
    </r>
    <r>
      <rPr>
        <sz val="12"/>
        <rFont val="宋体"/>
        <charset val="134"/>
      </rPr>
      <t>）③料厚线及基准侧（</t>
    </r>
    <r>
      <rPr>
        <sz val="12"/>
        <color rgb="FFC0C0C0"/>
        <rFont val="Times New Roman"/>
        <charset val="134"/>
      </rPr>
      <t>O / ×</t>
    </r>
    <r>
      <rPr>
        <sz val="12"/>
        <rFont val="宋体"/>
        <charset val="134"/>
      </rPr>
      <t>）</t>
    </r>
  </si>
  <si>
    <t>工艺设计时，数模相对车身坐标不允许移动，仅能旋转坐标线</t>
  </si>
  <si>
    <t>左右件不对称是否特殊指示？左右件不对称是否表达正确？</t>
  </si>
  <si>
    <t>对称检查</t>
  </si>
  <si>
    <t>一模出相同的一组A、B件时，A、B标记刻在拉延模上，后序需要增加防反；调试工艺卡中各序标注A、B标记对应的位置，并与调试交底</t>
  </si>
  <si>
    <t>防反</t>
  </si>
  <si>
    <t>明确车型切换信息，并输出《车型切换表》，加工工艺阶段需按结构更新</t>
  </si>
  <si>
    <t>切换检查</t>
  </si>
  <si>
    <r>
      <rPr>
        <sz val="12"/>
        <rFont val="宋体"/>
        <charset val="134"/>
      </rPr>
      <t>检具用包边展开至翻边数据</t>
    </r>
    <r>
      <rPr>
        <sz val="12"/>
        <rFont val="Times New Roman"/>
        <charset val="134"/>
      </rPr>
      <t>PDM</t>
    </r>
    <r>
      <rPr>
        <sz val="12"/>
        <rFont val="宋体"/>
        <charset val="134"/>
      </rPr>
      <t>发布：包边需提供，前后门，顶盖，发盖，侧围，翼子板等</t>
    </r>
  </si>
  <si>
    <r>
      <rPr>
        <sz val="12"/>
        <rFont val="宋体"/>
        <charset val="134"/>
      </rPr>
      <t>包边数据</t>
    </r>
  </si>
  <si>
    <r>
      <rPr>
        <sz val="12"/>
        <rFont val="宋体"/>
        <charset val="134"/>
      </rPr>
      <t>内板采用</t>
    </r>
    <r>
      <rPr>
        <sz val="12"/>
        <rFont val="Times New Roman"/>
        <charset val="134"/>
      </rPr>
      <t>0.01mm</t>
    </r>
    <r>
      <rPr>
        <sz val="12"/>
        <rFont val="宋体"/>
        <charset val="134"/>
      </rPr>
      <t>、外板采用</t>
    </r>
    <r>
      <rPr>
        <sz val="12"/>
        <rFont val="Times New Roman"/>
        <charset val="134"/>
      </rPr>
      <t>0.005mm</t>
    </r>
    <r>
      <rPr>
        <sz val="12"/>
        <rFont val="宋体"/>
        <charset val="134"/>
      </rPr>
      <t>公差设置是否能够缝合工艺数模？</t>
    </r>
  </si>
  <si>
    <r>
      <rPr>
        <sz val="12"/>
        <rFont val="宋体"/>
        <charset val="134"/>
      </rPr>
      <t>数模质量</t>
    </r>
  </si>
  <si>
    <r>
      <rPr>
        <sz val="12"/>
        <rFont val="宋体"/>
        <charset val="134"/>
      </rPr>
      <t>加工条件检查（平面1度倍数、</t>
    </r>
    <r>
      <rPr>
        <sz val="12"/>
        <rFont val="Times New Roman"/>
        <charset val="134"/>
      </rPr>
      <t>Z</t>
    </r>
    <r>
      <rPr>
        <sz val="12"/>
        <rFont val="宋体"/>
        <charset val="134"/>
      </rPr>
      <t>向</t>
    </r>
    <r>
      <rPr>
        <sz val="12"/>
        <rFont val="Times New Roman"/>
        <charset val="134"/>
      </rPr>
      <t>1</t>
    </r>
    <r>
      <rPr>
        <sz val="12"/>
        <rFont val="宋体"/>
        <charset val="134"/>
      </rPr>
      <t>度倍数，不满足的反馈专家决定）</t>
    </r>
  </si>
  <si>
    <r>
      <rPr>
        <sz val="12"/>
        <rFont val="宋体"/>
        <charset val="134"/>
      </rPr>
      <t>加工条件</t>
    </r>
  </si>
  <si>
    <r>
      <rPr>
        <sz val="12"/>
        <rFont val="宋体"/>
        <charset val="134"/>
      </rPr>
      <t>一组三条交叉线：不允许出现第二组</t>
    </r>
    <r>
      <rPr>
        <sz val="12"/>
        <rFont val="Times New Roman"/>
        <charset val="134"/>
      </rPr>
      <t>|</t>
    </r>
    <r>
      <rPr>
        <sz val="12"/>
        <rFont val="宋体"/>
        <charset val="134"/>
      </rPr>
      <t>双槽及合并仅一组</t>
    </r>
    <r>
      <rPr>
        <sz val="12"/>
        <rFont val="Times New Roman"/>
        <charset val="134"/>
      </rPr>
      <t>|</t>
    </r>
    <r>
      <rPr>
        <sz val="12"/>
        <rFont val="宋体"/>
        <charset val="134"/>
      </rPr>
      <t>对称平面</t>
    </r>
    <r>
      <rPr>
        <sz val="12"/>
        <rFont val="Times New Roman"/>
        <charset val="134"/>
      </rPr>
      <t>|</t>
    </r>
    <r>
      <rPr>
        <sz val="12"/>
        <rFont val="宋体"/>
        <charset val="134"/>
      </rPr>
      <t xml:space="preserve">联合安装相当单件
</t>
    </r>
    <r>
      <rPr>
        <sz val="12"/>
        <color rgb="FFC00000"/>
        <rFont val="宋体"/>
        <charset val="134"/>
      </rPr>
      <t>坐标系</t>
    </r>
    <r>
      <rPr>
        <sz val="12"/>
        <color rgb="FFC00000"/>
        <rFont val="Times New Roman"/>
        <charset val="134"/>
      </rPr>
      <t>Z</t>
    </r>
    <r>
      <rPr>
        <sz val="12"/>
        <color rgb="FFC00000"/>
        <rFont val="宋体"/>
        <charset val="134"/>
      </rPr>
      <t>向正确；前后向送料：送料箭头方向与坐标系</t>
    </r>
    <r>
      <rPr>
        <sz val="12"/>
        <color rgb="FFC00000"/>
        <rFont val="Times New Roman"/>
        <charset val="134"/>
      </rPr>
      <t>+Y</t>
    </r>
    <r>
      <rPr>
        <sz val="12"/>
        <color rgb="FFC00000"/>
        <rFont val="宋体"/>
        <charset val="134"/>
      </rPr>
      <t>一致
左右向送料：左→右，送料箭头方向与坐标系</t>
    </r>
    <r>
      <rPr>
        <sz val="12"/>
        <color rgb="FFC00000"/>
        <rFont val="Times New Roman"/>
        <charset val="134"/>
      </rPr>
      <t>+X</t>
    </r>
    <r>
      <rPr>
        <sz val="12"/>
        <color rgb="FFC00000"/>
        <rFont val="宋体"/>
        <charset val="134"/>
      </rPr>
      <t>轴一致；右→左，送料方向箭头与坐标系</t>
    </r>
    <r>
      <rPr>
        <sz val="12"/>
        <color rgb="FFC00000"/>
        <rFont val="Times New Roman"/>
        <charset val="134"/>
      </rPr>
      <t>-X</t>
    </r>
    <r>
      <rPr>
        <sz val="12"/>
        <color rgb="FFC00000"/>
        <rFont val="宋体"/>
        <charset val="134"/>
      </rPr>
      <t>轴一致；</t>
    </r>
  </si>
  <si>
    <r>
      <rPr>
        <sz val="12"/>
        <rFont val="宋体"/>
        <charset val="134"/>
      </rPr>
      <t>加工基准</t>
    </r>
  </si>
  <si>
    <r>
      <rPr>
        <sz val="12"/>
        <rFont val="宋体"/>
        <charset val="134"/>
      </rPr>
      <t>前序形状料边</t>
    </r>
    <r>
      <rPr>
        <sz val="12"/>
        <rFont val="Times New Roman"/>
        <charset val="134"/>
      </rPr>
      <t>CAE</t>
    </r>
    <r>
      <rPr>
        <sz val="12"/>
        <rFont val="宋体"/>
        <charset val="134"/>
      </rPr>
      <t>线正确性检查：（定位干涉、行程、定位板、符型、过程数模产品边界等错误</t>
    </r>
    <r>
      <rPr>
        <sz val="12"/>
        <rFont val="Times New Roman"/>
        <charset val="134"/>
      </rPr>
      <t>)</t>
    </r>
  </si>
  <si>
    <r>
      <rPr>
        <sz val="12"/>
        <rFont val="宋体"/>
        <charset val="134"/>
      </rPr>
      <t>前序检查</t>
    </r>
  </si>
  <si>
    <r>
      <rPr>
        <sz val="12"/>
        <rFont val="宋体"/>
        <charset val="134"/>
      </rPr>
      <t>拉延筋检查确认（形式，强度，位置，内筋至凹模R角管理面8-10mm左右，双筋间二级管理面不小于5mm，</t>
    </r>
    <r>
      <rPr>
        <sz val="12"/>
        <color rgb="FFC00000"/>
        <rFont val="宋体"/>
        <charset val="134"/>
      </rPr>
      <t>客户有标准的按客户标准</t>
    </r>
    <r>
      <rPr>
        <sz val="12"/>
        <rFont val="宋体"/>
        <charset val="134"/>
      </rPr>
      <t>）</t>
    </r>
  </si>
  <si>
    <t>拉延筋</t>
  </si>
  <si>
    <r>
      <rPr>
        <b/>
        <sz val="12"/>
        <color rgb="FFC00000"/>
        <rFont val="宋体"/>
        <charset val="134"/>
      </rPr>
      <t>NC加工数据后序带拉延筋处数模处理</t>
    </r>
    <r>
      <rPr>
        <sz val="12"/>
        <color rgb="FFC00000"/>
        <rFont val="宋体"/>
        <charset val="134"/>
      </rPr>
      <t>：提供尽量提供拉延或二次拉延的凹模凸筋及压边圈筋槽两层数模，或至少提供凹模凸筋数模（模面根据前序压边圈筋槽的凸圆角进行避让）</t>
    </r>
  </si>
  <si>
    <r>
      <rPr>
        <sz val="12"/>
        <rFont val="宋体"/>
        <charset val="134"/>
      </rPr>
      <t>气顶杆排布平衡性合理性确认（含调试气顶杆）</t>
    </r>
  </si>
  <si>
    <r>
      <rPr>
        <sz val="12"/>
        <rFont val="宋体"/>
        <charset val="134"/>
      </rPr>
      <t>顶杆平衡</t>
    </r>
  </si>
  <si>
    <t>合并距离确认：合并件合并距离，双槽件结构设计需求，客户生产需求；</t>
  </si>
  <si>
    <t>合并距离</t>
  </si>
  <si>
    <r>
      <rPr>
        <sz val="12"/>
        <rFont val="Times New Roman"/>
        <charset val="134"/>
      </rPr>
      <t>CH</t>
    </r>
    <r>
      <rPr>
        <sz val="12"/>
        <rFont val="宋体"/>
        <charset val="134"/>
      </rPr>
      <t>孔位置合理性确认（</t>
    </r>
    <r>
      <rPr>
        <sz val="12"/>
        <rFont val="Times New Roman"/>
        <charset val="134"/>
      </rPr>
      <t>CH</t>
    </r>
    <r>
      <rPr>
        <sz val="12"/>
        <rFont val="宋体"/>
        <charset val="134"/>
      </rPr>
      <t>孔转换使用的各序明确指示哪序冲，哪序用）；各工序孔距一致性</t>
    </r>
  </si>
  <si>
    <r>
      <rPr>
        <sz val="12"/>
        <rFont val="Times New Roman"/>
        <charset val="134"/>
      </rPr>
      <t>CH</t>
    </r>
    <r>
      <rPr>
        <sz val="12"/>
        <rFont val="宋体"/>
        <charset val="134"/>
      </rPr>
      <t>孔</t>
    </r>
  </si>
  <si>
    <t>到底标记及左右件标记检查（凹面，位置，规格，功能性，加工需求）</t>
  </si>
  <si>
    <r>
      <rPr>
        <sz val="12"/>
        <rFont val="宋体"/>
        <charset val="134"/>
      </rPr>
      <t>标记位置</t>
    </r>
  </si>
  <si>
    <r>
      <rPr>
        <sz val="12"/>
        <rFont val="宋体"/>
        <charset val="134"/>
      </rPr>
      <t>生产线压机兼顾线压机</t>
    </r>
    <r>
      <rPr>
        <sz val="12"/>
        <rFont val="Times New Roman"/>
        <charset val="134"/>
      </rPr>
      <t xml:space="preserve"> </t>
    </r>
    <r>
      <rPr>
        <sz val="12"/>
        <rFont val="宋体"/>
        <charset val="134"/>
      </rPr>
      <t>一致性检查</t>
    </r>
  </si>
  <si>
    <r>
      <rPr>
        <sz val="12"/>
        <rFont val="宋体"/>
        <charset val="134"/>
      </rPr>
      <t>生产线</t>
    </r>
  </si>
  <si>
    <t>闭合高度与技术协议是否一致？（注意垫板标识）</t>
  </si>
  <si>
    <r>
      <rPr>
        <sz val="12"/>
        <rFont val="宋体"/>
        <charset val="134"/>
      </rPr>
      <t>自动化</t>
    </r>
  </si>
  <si>
    <t>调试压机标识，调试气顶杆是否明确？</t>
  </si>
  <si>
    <r>
      <rPr>
        <sz val="12"/>
        <rFont val="宋体"/>
        <charset val="134"/>
      </rPr>
      <t>调试压机</t>
    </r>
  </si>
  <si>
    <r>
      <rPr>
        <sz val="12"/>
        <rFont val="宋体"/>
        <charset val="134"/>
      </rPr>
      <t>材质（</t>
    </r>
    <r>
      <rPr>
        <sz val="12"/>
        <color rgb="FFC0C0C0"/>
        <rFont val="Times New Roman"/>
        <charset val="134"/>
      </rPr>
      <t>O / ×</t>
    </r>
    <r>
      <rPr>
        <sz val="12"/>
        <rFont val="宋体"/>
        <charset val="134"/>
      </rPr>
      <t>）</t>
    </r>
    <r>
      <rPr>
        <sz val="12"/>
        <rFont val="Times New Roman"/>
        <charset val="134"/>
      </rPr>
      <t xml:space="preserve"> </t>
    </r>
    <r>
      <rPr>
        <sz val="12"/>
        <rFont val="宋体"/>
        <charset val="134"/>
      </rPr>
      <t>料厚（</t>
    </r>
    <r>
      <rPr>
        <sz val="12"/>
        <color rgb="FFC0C0C0"/>
        <rFont val="Times New Roman"/>
        <charset val="134"/>
      </rPr>
      <t>O / ×</t>
    </r>
    <r>
      <rPr>
        <sz val="12"/>
        <rFont val="宋体"/>
        <charset val="134"/>
      </rPr>
      <t>）</t>
    </r>
    <r>
      <rPr>
        <sz val="12"/>
        <rFont val="Times New Roman"/>
        <charset val="134"/>
      </rPr>
      <t xml:space="preserve"> </t>
    </r>
    <r>
      <rPr>
        <sz val="12"/>
        <rFont val="宋体"/>
        <charset val="134"/>
      </rPr>
      <t>屈服强度（</t>
    </r>
    <r>
      <rPr>
        <sz val="12"/>
        <color rgb="FFC0C0C0"/>
        <rFont val="Times New Roman"/>
        <charset val="134"/>
      </rPr>
      <t>O / ×</t>
    </r>
    <r>
      <rPr>
        <sz val="12"/>
        <rFont val="宋体"/>
        <charset val="134"/>
      </rPr>
      <t>）</t>
    </r>
    <r>
      <rPr>
        <sz val="12"/>
        <rFont val="Times New Roman"/>
        <charset val="134"/>
      </rPr>
      <t xml:space="preserve"> </t>
    </r>
    <r>
      <rPr>
        <sz val="12"/>
        <rFont val="宋体"/>
        <charset val="134"/>
      </rPr>
      <t>抗拉强度（</t>
    </r>
    <r>
      <rPr>
        <sz val="12"/>
        <color rgb="FFC0C0C0"/>
        <rFont val="Times New Roman"/>
        <charset val="134"/>
      </rPr>
      <t>O / ×</t>
    </r>
    <r>
      <rPr>
        <sz val="12"/>
        <rFont val="宋体"/>
        <charset val="134"/>
      </rPr>
      <t>）成型力（</t>
    </r>
    <r>
      <rPr>
        <sz val="12"/>
        <color theme="0" tint="-0.249977111117893"/>
        <rFont val="Times New Roman"/>
        <charset val="134"/>
      </rPr>
      <t>O / ×</t>
    </r>
    <r>
      <rPr>
        <sz val="12"/>
        <rFont val="宋体"/>
        <charset val="134"/>
      </rPr>
      <t>） 压边力（</t>
    </r>
    <r>
      <rPr>
        <sz val="12"/>
        <color theme="0" tint="-0.249977111117893"/>
        <rFont val="Times New Roman"/>
        <charset val="134"/>
      </rPr>
      <t>O / ×</t>
    </r>
    <r>
      <rPr>
        <sz val="12"/>
        <rFont val="宋体"/>
        <charset val="134"/>
      </rPr>
      <t xml:space="preserve">）
</t>
    </r>
    <r>
      <rPr>
        <sz val="12"/>
        <rFont val="Times New Roman"/>
        <charset val="134"/>
      </rPr>
      <t xml:space="preserve"> </t>
    </r>
    <r>
      <rPr>
        <sz val="12"/>
        <rFont val="宋体"/>
        <charset val="134"/>
      </rPr>
      <t>压边圈行程（</t>
    </r>
    <r>
      <rPr>
        <sz val="12"/>
        <color rgb="FFC0C0C0"/>
        <rFont val="Times New Roman"/>
        <charset val="134"/>
      </rPr>
      <t xml:space="preserve">O / </t>
    </r>
    <r>
      <rPr>
        <sz val="12"/>
        <color rgb="FFC0C0C0"/>
        <rFont val="宋体"/>
        <charset val="134"/>
      </rPr>
      <t>×</t>
    </r>
    <r>
      <rPr>
        <sz val="12"/>
        <rFont val="宋体"/>
        <charset val="134"/>
      </rPr>
      <t>）</t>
    </r>
    <r>
      <rPr>
        <sz val="12"/>
        <rFont val="Times New Roman"/>
        <charset val="134"/>
      </rPr>
      <t xml:space="preserve"> </t>
    </r>
    <r>
      <rPr>
        <sz val="12"/>
        <rFont val="宋体"/>
        <charset val="134"/>
      </rPr>
      <t>后序拖料芯行程（</t>
    </r>
    <r>
      <rPr>
        <sz val="12"/>
        <color rgb="FFC0C0C0"/>
        <rFont val="Times New Roman"/>
        <charset val="134"/>
      </rPr>
      <t xml:space="preserve">O / </t>
    </r>
    <r>
      <rPr>
        <sz val="12"/>
        <color rgb="FFC0C0C0"/>
        <rFont val="宋体"/>
        <charset val="134"/>
      </rPr>
      <t>×</t>
    </r>
    <r>
      <rPr>
        <sz val="12"/>
        <rFont val="宋体"/>
        <charset val="134"/>
      </rPr>
      <t>）有上下翻边整形时先后工作关系（</t>
    </r>
    <r>
      <rPr>
        <sz val="12"/>
        <color theme="0" tint="-0.249977111117893"/>
        <rFont val="Times New Roman"/>
        <charset val="134"/>
      </rPr>
      <t>O / ×</t>
    </r>
    <r>
      <rPr>
        <sz val="12"/>
        <rFont val="宋体"/>
        <charset val="134"/>
      </rPr>
      <t>）</t>
    </r>
  </si>
  <si>
    <r>
      <rPr>
        <sz val="12"/>
        <rFont val="宋体"/>
        <charset val="134"/>
      </rPr>
      <t>中心高检查（自动化，协调性，废料滑落，上模结构布置空间，垫板包含与否标识）</t>
    </r>
  </si>
  <si>
    <r>
      <rPr>
        <sz val="12"/>
        <rFont val="宋体"/>
        <charset val="134"/>
      </rPr>
      <t>中心高</t>
    </r>
  </si>
  <si>
    <t>各序定位方式明确标识，优选孔定位，定位稳定性确认</t>
  </si>
  <si>
    <r>
      <rPr>
        <sz val="12"/>
        <rFont val="宋体"/>
        <charset val="134"/>
      </rPr>
      <t>定位</t>
    </r>
  </si>
  <si>
    <r>
      <rPr>
        <sz val="12"/>
        <rFont val="宋体"/>
        <charset val="134"/>
      </rPr>
      <t>定位销位置及直径补偿检查</t>
    </r>
  </si>
  <si>
    <r>
      <rPr>
        <sz val="12"/>
        <rFont val="宋体"/>
        <charset val="134"/>
      </rPr>
      <t>定位销补偿</t>
    </r>
  </si>
  <si>
    <r>
      <rPr>
        <sz val="12"/>
        <rFont val="宋体"/>
        <charset val="134"/>
      </rPr>
      <t>多动模具检查（各部件运动顺序，压力标识，压力检查）</t>
    </r>
  </si>
  <si>
    <r>
      <rPr>
        <sz val="12"/>
        <rFont val="宋体"/>
        <charset val="134"/>
      </rPr>
      <t>多动成型</t>
    </r>
  </si>
  <si>
    <r>
      <rPr>
        <sz val="12"/>
        <rFont val="宋体"/>
        <charset val="134"/>
      </rPr>
      <t>切破刀检查（安装侧，行程</t>
    </r>
    <r>
      <rPr>
        <sz val="12"/>
        <rFont val="Times New Roman"/>
        <charset val="134"/>
      </rPr>
      <t>ST=10+0&amp;5mm</t>
    </r>
    <r>
      <rPr>
        <sz val="12"/>
        <rFont val="宋体"/>
        <charset val="134"/>
      </rPr>
      <t>，导柱设计）</t>
    </r>
  </si>
  <si>
    <r>
      <rPr>
        <sz val="12"/>
        <rFont val="宋体"/>
        <charset val="134"/>
      </rPr>
      <t>切破刀</t>
    </r>
  </si>
  <si>
    <r>
      <rPr>
        <sz val="12"/>
        <rFont val="宋体"/>
        <charset val="134"/>
      </rPr>
      <t>①指示分模线（</t>
    </r>
    <r>
      <rPr>
        <sz val="12"/>
        <color rgb="FFC0C0C0"/>
        <rFont val="Times New Roman"/>
        <charset val="134"/>
      </rPr>
      <t>O / ×</t>
    </r>
    <r>
      <rPr>
        <sz val="12"/>
        <rFont val="宋体"/>
        <charset val="134"/>
      </rPr>
      <t>）②指示坯料线（</t>
    </r>
    <r>
      <rPr>
        <sz val="12"/>
        <color rgb="FFC0C0C0"/>
        <rFont val="Times New Roman"/>
        <charset val="134"/>
      </rPr>
      <t>O / ×</t>
    </r>
    <r>
      <rPr>
        <sz val="12"/>
        <rFont val="宋体"/>
        <charset val="134"/>
      </rPr>
      <t>）③涉及弧形定位板需提供闭合过程线，料线偏差超8mm（</t>
    </r>
    <r>
      <rPr>
        <sz val="12"/>
        <color theme="0" tint="-0.249977111117893"/>
        <rFont val="Times New Roman"/>
        <charset val="134"/>
      </rPr>
      <t>O / ×</t>
    </r>
    <r>
      <rPr>
        <sz val="12"/>
        <rFont val="宋体"/>
        <charset val="134"/>
      </rPr>
      <t>）④生产/调试机床偏心说明（</t>
    </r>
    <r>
      <rPr>
        <sz val="12"/>
        <color theme="0" tint="-0.249977111117893"/>
        <rFont val="Times New Roman"/>
        <charset val="134"/>
      </rPr>
      <t>O / ×</t>
    </r>
    <r>
      <rPr>
        <sz val="12"/>
        <rFont val="宋体"/>
        <charset val="134"/>
      </rPr>
      <t>）⑤送料方向符号（</t>
    </r>
    <r>
      <rPr>
        <sz val="12"/>
        <color theme="0" tint="-0.249977111117893"/>
        <rFont val="Times New Roman"/>
        <charset val="134"/>
      </rPr>
      <t>O / ×</t>
    </r>
    <r>
      <rPr>
        <sz val="12"/>
        <rFont val="宋体"/>
        <charset val="134"/>
      </rPr>
      <t>）⑥废料流向标识（</t>
    </r>
    <r>
      <rPr>
        <sz val="12"/>
        <color theme="0" tint="-0.249977111117893"/>
        <rFont val="Times New Roman"/>
        <charset val="134"/>
      </rPr>
      <t>O / ×</t>
    </r>
    <r>
      <rPr>
        <sz val="12"/>
        <rFont val="宋体"/>
        <charset val="134"/>
      </rPr>
      <t>）</t>
    </r>
  </si>
  <si>
    <t>关键信息</t>
  </si>
  <si>
    <r>
      <rPr>
        <sz val="12"/>
        <rFont val="Times New Roman"/>
        <charset val="134"/>
      </rPr>
      <t>CAE</t>
    </r>
    <r>
      <rPr>
        <sz val="12"/>
        <rFont val="宋体"/>
        <charset val="134"/>
      </rPr>
      <t>后拼焊线检查（偏离公差检查，冲孔位置及搭配件空间要求）</t>
    </r>
  </si>
  <si>
    <r>
      <rPr>
        <sz val="12"/>
        <rFont val="宋体"/>
        <charset val="134"/>
      </rPr>
      <t>拼焊</t>
    </r>
  </si>
  <si>
    <r>
      <rPr>
        <sz val="12"/>
        <rFont val="Times New Roman"/>
        <charset val="134"/>
      </rPr>
      <t>S</t>
    </r>
    <r>
      <rPr>
        <sz val="12"/>
        <rFont val="宋体"/>
        <charset val="134"/>
      </rPr>
      <t>面标识检查：各序工艺数模片体层</t>
    </r>
    <r>
      <rPr>
        <sz val="12"/>
        <rFont val="Times New Roman"/>
        <charset val="134"/>
      </rPr>
      <t>(</t>
    </r>
    <r>
      <rPr>
        <sz val="12"/>
        <rFont val="宋体"/>
        <charset val="134"/>
      </rPr>
      <t>结构树</t>
    </r>
    <r>
      <rPr>
        <sz val="12"/>
        <rFont val="Times New Roman"/>
        <charset val="134"/>
      </rPr>
      <t>)</t>
    </r>
    <r>
      <rPr>
        <sz val="12"/>
        <rFont val="宋体"/>
        <charset val="134"/>
      </rPr>
      <t>是否体现的</t>
    </r>
    <r>
      <rPr>
        <sz val="12"/>
        <rFont val="Times New Roman"/>
        <charset val="134"/>
      </rPr>
      <t>S</t>
    </r>
    <r>
      <rPr>
        <sz val="12"/>
        <rFont val="宋体"/>
        <charset val="134"/>
      </rPr>
      <t>面标记（红色标识）？</t>
    </r>
  </si>
  <si>
    <r>
      <rPr>
        <sz val="12"/>
        <rFont val="Times New Roman"/>
        <charset val="134"/>
      </rPr>
      <t>S</t>
    </r>
    <r>
      <rPr>
        <sz val="12"/>
        <rFont val="宋体"/>
        <charset val="134"/>
      </rPr>
      <t>面</t>
    </r>
  </si>
  <si>
    <r>
      <rPr>
        <sz val="12"/>
        <rFont val="宋体"/>
        <charset val="134"/>
      </rPr>
      <t>吸盘吸附力校核：（安全系数</t>
    </r>
    <r>
      <rPr>
        <sz val="12"/>
        <rFont val="Times New Roman"/>
        <charset val="134"/>
      </rPr>
      <t>=0.1333</t>
    </r>
    <r>
      <rPr>
        <sz val="12"/>
        <rFont val="宋体"/>
        <charset val="134"/>
      </rPr>
      <t>，客户有标准的按客户标准）</t>
    </r>
  </si>
  <si>
    <t>自动化生产校核：（频次，开口高度，送料高度规定：压边圈考不考虑自锁），根据客户回复</t>
  </si>
  <si>
    <t>取放件空间校核：上下模开档距离＞制件深度+端拾器深度+50mm（客户有标准的按客户标准）</t>
  </si>
  <si>
    <t>取放件空间</t>
  </si>
  <si>
    <t>非对称（差异较大）零件、非对称零件合模、非对称零件双腔，针对拉延/整形成型力等的偏载采取了应对措施并满足设备要求</t>
  </si>
  <si>
    <t>偏载分析</t>
  </si>
  <si>
    <t>半月牙翻孔：①对于造型简单、深度浅的零件，为辅助后序定位，拉延时在压料面废料区设置半月牙定位特征②加工工艺半月牙翻孔凹模需在料片对侧做零位面防侧（注意：料厚基准侧与翻孔方向）</t>
  </si>
  <si>
    <t>半月牙翻孔</t>
  </si>
  <si>
    <t>拉延可以设置上压料的情况：①油压机②机械压机带自锁功能</t>
  </si>
  <si>
    <t>设备</t>
  </si>
  <si>
    <t>模具部件强度①斜楔盖板②基准斜楔③废料刀④修边整形刀尤其侧修侧整⑤压芯尤其侧压芯</t>
  </si>
  <si>
    <t>强度确认</t>
  </si>
  <si>
    <t>左右对称工艺工艺需注明按关于镜像的平面</t>
  </si>
  <si>
    <t>自动线：①制件中心相对于机床的几何位置，原则上前后工序不允许发生偏离，若Y向必须偏移，需会签确认②左/右对称零件中心与机床中心一致，一般前后序Z向落差≤50mm</t>
  </si>
  <si>
    <t>冲压中心</t>
  </si>
  <si>
    <r>
      <rPr>
        <sz val="12"/>
        <rFont val="宋体"/>
        <charset val="134"/>
      </rPr>
      <t>修边
冲孔</t>
    </r>
  </si>
  <si>
    <t>修边废料检查确认（最大废料，废料流向标识，废料滑出角度）</t>
  </si>
  <si>
    <t>废料</t>
  </si>
  <si>
    <r>
      <rPr>
        <sz val="12"/>
        <rFont val="宋体"/>
        <charset val="134"/>
      </rPr>
      <t>修边工艺检查确认（</t>
    </r>
    <r>
      <rPr>
        <sz val="12"/>
        <color rgb="FFC00000"/>
        <rFont val="宋体"/>
        <charset val="134"/>
      </rPr>
      <t>侧修刀背对刀背，修边线在废料滑出方向负角</t>
    </r>
    <r>
      <rPr>
        <sz val="12"/>
        <rFont val="宋体"/>
        <charset val="134"/>
      </rPr>
      <t>，废料走向，废料刀斜楔需到底筋支撑，压芯强度布置，成本考虑两头不留料）</t>
    </r>
  </si>
  <si>
    <r>
      <rPr>
        <sz val="12"/>
        <rFont val="宋体"/>
        <charset val="134"/>
      </rPr>
      <t>修边合理</t>
    </r>
  </si>
  <si>
    <t>断面倾斜角度较大时，废料应从低处先落，废料刀如右图所示排布</t>
  </si>
  <si>
    <t>滑废</t>
  </si>
  <si>
    <t>修边角度检查</t>
  </si>
  <si>
    <r>
      <rPr>
        <sz val="12"/>
        <rFont val="宋体"/>
        <charset val="134"/>
      </rPr>
      <t>修边角度</t>
    </r>
  </si>
  <si>
    <t>纵切角度是否符合设计标准？特殊情况提示结构的注意事项</t>
  </si>
  <si>
    <r>
      <rPr>
        <sz val="12"/>
        <rFont val="宋体"/>
        <charset val="134"/>
      </rPr>
      <t>纵切角度</t>
    </r>
  </si>
  <si>
    <r>
      <rPr>
        <sz val="12"/>
        <rFont val="宋体"/>
        <charset val="134"/>
      </rPr>
      <t>同序修边交刀毛刺崩刃评估：①交刀部位</t>
    </r>
    <r>
      <rPr>
        <sz val="12"/>
        <rFont val="Times New Roman"/>
        <charset val="134"/>
      </rPr>
      <t>2</t>
    </r>
    <r>
      <rPr>
        <sz val="12"/>
        <rFont val="宋体"/>
        <charset val="134"/>
      </rPr>
      <t>个工作方向的角度②棱修边情况
③交刀线垂直修边线交刀量</t>
    </r>
    <r>
      <rPr>
        <sz val="12"/>
        <rFont val="Times New Roman"/>
        <charset val="134"/>
      </rPr>
      <t>2mm</t>
    </r>
    <r>
      <rPr>
        <sz val="12"/>
        <rFont val="宋体"/>
        <charset val="134"/>
      </rPr>
      <t>④零贴零滑配方向</t>
    </r>
    <r>
      <rPr>
        <sz val="12"/>
        <color rgb="FFC00000"/>
        <rFont val="宋体"/>
        <charset val="134"/>
      </rPr>
      <t>⑤交刀部位修边必须在面上</t>
    </r>
  </si>
  <si>
    <r>
      <rPr>
        <sz val="12"/>
        <rFont val="宋体"/>
        <charset val="134"/>
      </rPr>
      <t>同序交刀</t>
    </r>
  </si>
  <si>
    <r>
      <rPr>
        <sz val="12"/>
        <rFont val="宋体"/>
        <charset val="134"/>
      </rPr>
      <t>不同序修边接刀检查：（①接刀量＝</t>
    </r>
    <r>
      <rPr>
        <sz val="12"/>
        <rFont val="Times New Roman"/>
        <charset val="134"/>
      </rPr>
      <t>0.3mm</t>
    </r>
    <r>
      <rPr>
        <sz val="12"/>
        <rFont val="宋体"/>
        <charset val="134"/>
      </rPr>
      <t>②接刀</t>
    </r>
    <r>
      <rPr>
        <sz val="12"/>
        <rFont val="Times New Roman"/>
        <charset val="134"/>
      </rPr>
      <t>R13</t>
    </r>
    <r>
      <rPr>
        <sz val="12"/>
        <rFont val="宋体"/>
        <charset val="134"/>
      </rPr>
      <t>首选，最小</t>
    </r>
    <r>
      <rPr>
        <sz val="12"/>
        <rFont val="Times New Roman"/>
        <charset val="134"/>
      </rPr>
      <t>R5</t>
    </r>
    <r>
      <rPr>
        <sz val="12"/>
        <rFont val="宋体"/>
        <charset val="134"/>
      </rPr>
      <t>③切断安全量）</t>
    </r>
  </si>
  <si>
    <r>
      <rPr>
        <sz val="12"/>
        <rFont val="宋体"/>
        <charset val="134"/>
      </rPr>
      <t>异序接刀</t>
    </r>
  </si>
  <si>
    <r>
      <rPr>
        <sz val="12"/>
        <rFont val="宋体"/>
        <charset val="134"/>
      </rPr>
      <t>修边线是否光顺？（曲率梳，拉伸面检查</t>
    </r>
    <r>
      <rPr>
        <sz val="12"/>
        <rFont val="Times New Roman"/>
        <charset val="134"/>
      </rPr>
      <t>,</t>
    </r>
    <r>
      <rPr>
        <sz val="12"/>
        <rFont val="宋体"/>
        <charset val="134"/>
      </rPr>
      <t>不能出现波浪面）</t>
    </r>
  </si>
  <si>
    <r>
      <rPr>
        <sz val="12"/>
        <rFont val="宋体"/>
        <charset val="134"/>
      </rPr>
      <t>光顺</t>
    </r>
  </si>
  <si>
    <r>
      <rPr>
        <sz val="12"/>
        <rFont val="宋体"/>
        <charset val="134"/>
      </rPr>
      <t>产品边界</t>
    </r>
    <r>
      <rPr>
        <sz val="12"/>
        <rFont val="Times New Roman"/>
        <charset val="134"/>
      </rPr>
      <t>R</t>
    </r>
    <r>
      <rPr>
        <sz val="12"/>
        <rFont val="宋体"/>
        <charset val="134"/>
      </rPr>
      <t>＜</t>
    </r>
    <r>
      <rPr>
        <sz val="12"/>
        <rFont val="Times New Roman"/>
        <charset val="134"/>
      </rPr>
      <t>3</t>
    </r>
    <r>
      <rPr>
        <sz val="12"/>
        <rFont val="宋体"/>
        <charset val="134"/>
      </rPr>
      <t>检查：</t>
    </r>
    <r>
      <rPr>
        <sz val="12"/>
        <rFont val="Times New Roman"/>
        <charset val="134"/>
      </rPr>
      <t>(0.5</t>
    </r>
    <r>
      <rPr>
        <sz val="12"/>
        <rFont val="宋体"/>
        <charset val="134"/>
      </rPr>
      <t>内不改变产品特征，按</t>
    </r>
    <r>
      <rPr>
        <sz val="12"/>
        <rFont val="Times New Roman"/>
        <charset val="134"/>
      </rPr>
      <t>R3</t>
    </r>
    <r>
      <rPr>
        <sz val="12"/>
        <rFont val="宋体"/>
        <charset val="134"/>
      </rPr>
      <t>直接改，否则反馈客户）</t>
    </r>
  </si>
  <si>
    <t>R3 0.5</t>
  </si>
  <si>
    <r>
      <rPr>
        <sz val="12"/>
        <rFont val="宋体"/>
        <charset val="134"/>
      </rPr>
      <t>各序孔①中心点②孔的冲压方向线是否齐全（长度</t>
    </r>
    <r>
      <rPr>
        <sz val="12"/>
        <rFont val="Times New Roman"/>
        <charset val="134"/>
      </rPr>
      <t>123</t>
    </r>
    <r>
      <rPr>
        <sz val="12"/>
        <rFont val="宋体"/>
        <charset val="134"/>
      </rPr>
      <t>。颜色一样，正冲孔可不给）</t>
    </r>
  </si>
  <si>
    <r>
      <rPr>
        <sz val="12"/>
        <rFont val="宋体"/>
        <charset val="134"/>
      </rPr>
      <t>规范</t>
    </r>
  </si>
  <si>
    <r>
      <rPr>
        <sz val="12"/>
        <rFont val="宋体"/>
        <charset val="134"/>
      </rPr>
      <t>孔差检查（①首先安全量≥</t>
    </r>
    <r>
      <rPr>
        <sz val="12"/>
        <rFont val="Times New Roman"/>
        <charset val="134"/>
      </rPr>
      <t>0.05</t>
    </r>
    <r>
      <rPr>
        <sz val="12"/>
        <rFont val="宋体"/>
        <charset val="134"/>
      </rPr>
      <t>圆孔补偿②其次椭圆补偿需指示长轴方向③第三异形孔补偿更新孔线）</t>
    </r>
  </si>
  <si>
    <r>
      <rPr>
        <sz val="12"/>
        <rFont val="宋体"/>
        <charset val="134"/>
      </rPr>
      <t>冲孔公差</t>
    </r>
  </si>
  <si>
    <r>
      <rPr>
        <b/>
        <sz val="12"/>
        <color rgb="FFFF0000"/>
        <rFont val="宋体"/>
        <charset val="134"/>
      </rPr>
      <t>NC加工数据冲孔线处理：①</t>
    </r>
    <r>
      <rPr>
        <sz val="12"/>
        <color rgb="FFFF0000"/>
        <rFont val="宋体"/>
        <charset val="134"/>
      </rPr>
      <t>冲孔线原则上需按标注做出</t>
    </r>
    <r>
      <rPr>
        <b/>
        <sz val="12"/>
        <color rgb="FFFF0000"/>
        <rFont val="宋体"/>
        <charset val="134"/>
      </rPr>
      <t>②</t>
    </r>
    <r>
      <rPr>
        <sz val="12"/>
        <color rgb="FFFF0000"/>
        <rFont val="宋体"/>
        <charset val="134"/>
      </rPr>
      <t>若冲孔凸模为标准冲头、凹模为镶块时，冲孔线必须要</t>
    </r>
    <r>
      <rPr>
        <b/>
        <sz val="12"/>
        <color rgb="FFFF0000"/>
        <rFont val="宋体"/>
        <charset val="134"/>
      </rPr>
      <t>在工作方向下</t>
    </r>
    <r>
      <rPr>
        <sz val="12"/>
        <color rgb="FFFF0000"/>
        <rFont val="宋体"/>
        <charset val="134"/>
      </rPr>
      <t>按标注做出</t>
    </r>
  </si>
  <si>
    <t>冲孔线</t>
  </si>
  <si>
    <r>
      <rPr>
        <sz val="12"/>
        <rFont val="宋体"/>
        <charset val="134"/>
      </rPr>
      <t>定位孔角度满足要求？</t>
    </r>
  </si>
  <si>
    <r>
      <rPr>
        <sz val="12"/>
        <rFont val="宋体"/>
        <charset val="134"/>
      </rPr>
      <t>定位孔</t>
    </r>
  </si>
  <si>
    <r>
      <rPr>
        <sz val="12"/>
        <rFont val="宋体"/>
        <charset val="134"/>
      </rPr>
      <t>翻边
整形</t>
    </r>
  </si>
  <si>
    <t>包边角度及放件干涉：①压合：85°~105°滚边≤120°②客户输入③放件干涉与角度要求平衡</t>
  </si>
  <si>
    <r>
      <rPr>
        <sz val="12"/>
        <rFont val="宋体"/>
        <charset val="134"/>
      </rPr>
      <t>包边角度</t>
    </r>
  </si>
  <si>
    <r>
      <rPr>
        <sz val="12"/>
        <rFont val="宋体"/>
        <charset val="134"/>
      </rPr>
      <t>切翻刀强度（①刀块</t>
    </r>
    <r>
      <rPr>
        <sz val="12"/>
        <rFont val="Times New Roman"/>
        <charset val="134"/>
      </rPr>
      <t>8mm</t>
    </r>
    <r>
      <rPr>
        <sz val="12"/>
        <rFont val="宋体"/>
        <charset val="134"/>
      </rPr>
      <t>是基准，</t>
    </r>
    <r>
      <rPr>
        <sz val="12"/>
        <rFont val="Times New Roman"/>
        <charset val="134"/>
      </rPr>
      <t>&lt;8mm</t>
    </r>
    <r>
      <rPr>
        <sz val="12"/>
        <rFont val="宋体"/>
        <charset val="134"/>
      </rPr>
      <t>需评估</t>
    </r>
    <r>
      <rPr>
        <sz val="12"/>
        <rFont val="Times New Roman"/>
        <charset val="134"/>
      </rPr>
      <t xml:space="preserve"> </t>
    </r>
    <r>
      <rPr>
        <sz val="12"/>
        <rFont val="宋体"/>
        <charset val="134"/>
      </rPr>
      <t>②切翻宽度约</t>
    </r>
    <r>
      <rPr>
        <sz val="12"/>
        <rFont val="Times New Roman"/>
        <charset val="134"/>
      </rPr>
      <t>100</t>
    </r>
    <r>
      <rPr>
        <sz val="12"/>
        <rFont val="宋体"/>
        <charset val="134"/>
      </rPr>
      <t>，孔靠一边，压芯有到底筋）</t>
    </r>
  </si>
  <si>
    <r>
      <rPr>
        <sz val="12"/>
        <rFont val="宋体"/>
        <charset val="134"/>
      </rPr>
      <t>切翻刀强</t>
    </r>
  </si>
  <si>
    <r>
      <rPr>
        <sz val="12"/>
        <rFont val="宋体"/>
        <charset val="134"/>
      </rPr>
      <t>翻边同序交刀/异序接刀确认：①重合量②过渡量③先翻边部是否引起异常多料（极限）</t>
    </r>
    <r>
      <rPr>
        <sz val="12"/>
        <color rgb="FFC00000"/>
        <rFont val="宋体"/>
        <charset val="134"/>
      </rPr>
      <t>④取放件负角检查</t>
    </r>
  </si>
  <si>
    <r>
      <rPr>
        <sz val="12"/>
        <rFont val="宋体"/>
        <charset val="134"/>
      </rPr>
      <t>翻边交刀</t>
    </r>
  </si>
  <si>
    <r>
      <rPr>
        <sz val="12"/>
        <rFont val="宋体"/>
        <charset val="134"/>
      </rPr>
      <t>翻边整形分模线</t>
    </r>
    <r>
      <rPr>
        <sz val="12"/>
        <rFont val="Times New Roman"/>
        <charset val="134"/>
      </rPr>
      <t>(</t>
    </r>
    <r>
      <rPr>
        <sz val="12"/>
        <rFont val="宋体"/>
        <charset val="134"/>
      </rPr>
      <t>指投影后的</t>
    </r>
    <r>
      <rPr>
        <sz val="12"/>
        <rFont val="Times New Roman"/>
        <charset val="134"/>
      </rPr>
      <t>2D</t>
    </r>
    <r>
      <rPr>
        <sz val="12"/>
        <rFont val="宋体"/>
        <charset val="134"/>
      </rPr>
      <t>线</t>
    </r>
    <r>
      <rPr>
        <sz val="12"/>
        <rFont val="Times New Roman"/>
        <charset val="134"/>
      </rPr>
      <t>)</t>
    </r>
    <r>
      <rPr>
        <sz val="12"/>
        <rFont val="宋体"/>
        <charset val="134"/>
      </rPr>
      <t>是否有</t>
    </r>
    <r>
      <rPr>
        <sz val="12"/>
        <rFont val="Times New Roman"/>
        <charset val="134"/>
      </rPr>
      <t>R&lt;3</t>
    </r>
    <r>
      <rPr>
        <sz val="12"/>
        <rFont val="宋体"/>
        <charset val="134"/>
      </rPr>
      <t>的部位？（最好按</t>
    </r>
    <r>
      <rPr>
        <sz val="12"/>
        <rFont val="Times New Roman"/>
        <charset val="134"/>
      </rPr>
      <t>R6</t>
    </r>
    <r>
      <rPr>
        <sz val="12"/>
        <rFont val="宋体"/>
        <charset val="134"/>
      </rPr>
      <t>）</t>
    </r>
  </si>
  <si>
    <t>R3 R6</t>
  </si>
  <si>
    <r>
      <rPr>
        <sz val="12"/>
        <rFont val="宋体"/>
        <charset val="134"/>
      </rPr>
      <t>翻边整形是否有前序正确造型？边界正确关系干涉、行程、定位板、符型、过程数模产品边界</t>
    </r>
  </si>
  <si>
    <r>
      <rPr>
        <sz val="12"/>
        <rFont val="宋体"/>
        <charset val="134"/>
      </rPr>
      <t>翻整</t>
    </r>
  </si>
  <si>
    <r>
      <rPr>
        <sz val="12"/>
        <rFont val="宋体"/>
        <charset val="134"/>
      </rPr>
      <t>翻边刀块造型合理性确认（同时翻边，拐角先翻，立壁</t>
    </r>
    <r>
      <rPr>
        <sz val="12"/>
        <rFont val="Times New Roman"/>
        <charset val="134"/>
      </rPr>
      <t>FL</t>
    </r>
    <r>
      <rPr>
        <sz val="12"/>
        <rFont val="宋体"/>
        <charset val="134"/>
      </rPr>
      <t>下部先翻，加大翻边行程考虑</t>
    </r>
    <r>
      <rPr>
        <sz val="12"/>
        <rFont val="Times New Roman"/>
        <charset val="134"/>
      </rPr>
      <t>FMC</t>
    </r>
    <r>
      <rPr>
        <sz val="12"/>
        <rFont val="宋体"/>
        <charset val="134"/>
      </rPr>
      <t>更改）</t>
    </r>
  </si>
  <si>
    <r>
      <rPr>
        <sz val="12"/>
        <rFont val="宋体"/>
        <charset val="134"/>
      </rPr>
      <t>翻整造型</t>
    </r>
  </si>
  <si>
    <t>CAM方向+基准CAM方向+分割线设置+旋转CAM旋转轴  合理性确认：
①接触顺序②CAM行程③取放件不干涉及干涉应对措施④强度确认</t>
  </si>
  <si>
    <r>
      <rPr>
        <sz val="12"/>
        <rFont val="宋体"/>
        <charset val="134"/>
      </rPr>
      <t>基准</t>
    </r>
    <r>
      <rPr>
        <sz val="12"/>
        <rFont val="Times New Roman"/>
        <charset val="134"/>
      </rPr>
      <t>CAM</t>
    </r>
  </si>
  <si>
    <r>
      <rPr>
        <sz val="12"/>
        <rFont val="宋体"/>
        <charset val="134"/>
      </rPr>
      <t>折痕确认：（预成型</t>
    </r>
    <r>
      <rPr>
        <sz val="12"/>
        <rFont val="Times New Roman"/>
        <charset val="134"/>
      </rPr>
      <t>R</t>
    </r>
    <r>
      <rPr>
        <sz val="12"/>
        <rFont val="宋体"/>
        <charset val="134"/>
      </rPr>
      <t>≥</t>
    </r>
    <r>
      <rPr>
        <sz val="12"/>
        <rFont val="Times New Roman"/>
        <charset val="134"/>
      </rPr>
      <t>20</t>
    </r>
    <r>
      <rPr>
        <sz val="12"/>
        <rFont val="宋体"/>
        <charset val="134"/>
      </rPr>
      <t>最大模糊化）</t>
    </r>
  </si>
  <si>
    <r>
      <rPr>
        <sz val="12"/>
        <rFont val="宋体"/>
        <charset val="134"/>
      </rPr>
      <t>折痕</t>
    </r>
  </si>
  <si>
    <r>
      <rPr>
        <sz val="12"/>
        <rFont val="宋体"/>
        <charset val="134"/>
      </rPr>
      <t>翻孔补偿：需求尺寸</t>
    </r>
    <r>
      <rPr>
        <sz val="12"/>
        <rFont val="Times New Roman"/>
        <charset val="134"/>
      </rPr>
      <t>+0.1</t>
    </r>
    <r>
      <rPr>
        <sz val="12"/>
        <rFont val="宋体"/>
        <charset val="134"/>
      </rPr>
      <t>或</t>
    </r>
    <r>
      <rPr>
        <sz val="12"/>
        <rFont val="Times New Roman"/>
        <charset val="134"/>
      </rPr>
      <t>0.15</t>
    </r>
    <r>
      <rPr>
        <sz val="12"/>
        <rFont val="宋体"/>
        <charset val="134"/>
      </rPr>
      <t>（注意：料厚基准侧与翻孔方向）
示例：翻孔孔径</t>
    </r>
    <r>
      <rPr>
        <sz val="12"/>
        <rFont val="Times New Roman"/>
        <charset val="134"/>
      </rPr>
      <t>φ30</t>
    </r>
    <r>
      <rPr>
        <sz val="12"/>
        <rFont val="宋体"/>
        <charset val="134"/>
      </rPr>
      <t>；公差</t>
    </r>
    <r>
      <rPr>
        <sz val="12"/>
        <rFont val="Times New Roman"/>
        <charset val="134"/>
      </rPr>
      <t>0~0.1</t>
    </r>
    <r>
      <rPr>
        <sz val="12"/>
        <rFont val="宋体"/>
        <charset val="134"/>
      </rPr>
      <t>；翻孔冲头直径选择应为：</t>
    </r>
    <r>
      <rPr>
        <sz val="12"/>
        <rFont val="Times New Roman"/>
        <charset val="134"/>
      </rPr>
      <t>30.05+0.15=30.2</t>
    </r>
  </si>
  <si>
    <r>
      <rPr>
        <sz val="12"/>
        <rFont val="宋体"/>
        <charset val="134"/>
      </rPr>
      <t>翻孔公差</t>
    </r>
  </si>
  <si>
    <r>
      <rPr>
        <sz val="12"/>
        <rFont val="宋体"/>
        <charset val="134"/>
      </rPr>
      <t>落料</t>
    </r>
  </si>
  <si>
    <t>左右件共用落料模时，落料线按左件为准进行设计，其他客户根据客户要求；</t>
  </si>
  <si>
    <r>
      <rPr>
        <sz val="12"/>
        <rFont val="宋体"/>
        <charset val="134"/>
      </rPr>
      <t>左件基准</t>
    </r>
  </si>
  <si>
    <r>
      <rPr>
        <sz val="12"/>
        <rFont val="宋体"/>
        <charset val="134"/>
      </rPr>
      <t>落料送料方向检查：</t>
    </r>
    <r>
      <rPr>
        <sz val="12"/>
        <color rgb="FFC00000"/>
        <rFont val="宋体"/>
        <charset val="134"/>
      </rPr>
      <t>坐标系Z向正确；前后向送料：送料箭头方向与坐标系+Y一致
左右向送料：左→右，送料箭头方向与坐标系+X轴一致；右→左，送料方向箭头与坐标系-X轴一致；</t>
    </r>
  </si>
  <si>
    <r>
      <rPr>
        <sz val="12"/>
        <rFont val="宋体"/>
        <charset val="134"/>
      </rPr>
      <t>落料</t>
    </r>
    <r>
      <rPr>
        <sz val="12"/>
        <rFont val="Times New Roman"/>
        <charset val="134"/>
      </rPr>
      <t>Feed</t>
    </r>
  </si>
  <si>
    <t>开卷排样确认：①工步减少②步距减少③边界塌陷④拖料架分布及钣件塌陷检查确认
⑤落料片尖角是否改善⑥废料尺寸⑦上压检查</t>
  </si>
  <si>
    <r>
      <rPr>
        <sz val="12"/>
        <rFont val="宋体"/>
        <charset val="134"/>
      </rPr>
      <t>排样要求</t>
    </r>
  </si>
  <si>
    <r>
      <rPr>
        <sz val="12"/>
        <rFont val="宋体"/>
        <charset val="134"/>
      </rPr>
      <t>开卷落料序中心线必须在料片的对称中心</t>
    </r>
  </si>
  <si>
    <r>
      <rPr>
        <sz val="12"/>
        <rFont val="宋体"/>
        <charset val="134"/>
      </rPr>
      <t>开卷中心</t>
    </r>
  </si>
  <si>
    <r>
      <rPr>
        <sz val="12"/>
        <rFont val="宋体"/>
        <charset val="134"/>
      </rPr>
      <t>开卷落料是否标识初始料片位置？（</t>
    </r>
    <r>
      <rPr>
        <sz val="12"/>
        <rFont val="Times New Roman"/>
        <charset val="134"/>
      </rPr>
      <t>30</t>
    </r>
    <r>
      <rPr>
        <sz val="12"/>
        <rFont val="宋体"/>
        <charset val="134"/>
      </rPr>
      <t>安全量考虑）</t>
    </r>
  </si>
  <si>
    <r>
      <rPr>
        <sz val="12"/>
        <rFont val="宋体"/>
        <charset val="134"/>
      </rPr>
      <t>开卷初始</t>
    </r>
  </si>
  <si>
    <r>
      <rPr>
        <sz val="12"/>
        <rFont val="宋体"/>
        <charset val="134"/>
      </rPr>
      <t>拼焊线落料序工艺数模，是否拉实体表示？左右件是否分别出？</t>
    </r>
  </si>
  <si>
    <r>
      <rPr>
        <sz val="12"/>
        <rFont val="宋体"/>
        <charset val="134"/>
      </rPr>
      <t>拼焊落料</t>
    </r>
  </si>
  <si>
    <t>拼焊精修边，成品出料侧需要设计压料芯
出料工步刀背在落料片侧导致变形/改善：尽可能刃口在料片侧，刀背在废料侧！！！！</t>
  </si>
  <si>
    <t>落料片近似对称，但不完全对称的，需要进行防反设置</t>
  </si>
  <si>
    <r>
      <rPr>
        <sz val="12"/>
        <rFont val="宋体"/>
        <charset val="134"/>
      </rPr>
      <t>料片防反</t>
    </r>
  </si>
  <si>
    <t>风险
指示</t>
  </si>
  <si>
    <r>
      <rPr>
        <sz val="12"/>
        <rFont val="宋体"/>
        <charset val="134"/>
      </rPr>
      <t>工艺数模落实下游注意点：（</t>
    </r>
    <r>
      <rPr>
        <sz val="12"/>
        <rFont val="Times New Roman"/>
        <charset val="134"/>
      </rPr>
      <t>NCD</t>
    </r>
    <r>
      <rPr>
        <sz val="12"/>
        <rFont val="宋体"/>
        <charset val="134"/>
      </rPr>
      <t>强压，结构设计调整镶块，风险部位先行设计验证，</t>
    </r>
    <r>
      <rPr>
        <sz val="12"/>
        <rFont val="Times New Roman"/>
        <charset val="134"/>
      </rPr>
      <t>PAD</t>
    </r>
    <r>
      <rPr>
        <sz val="12"/>
        <rFont val="宋体"/>
        <charset val="134"/>
      </rPr>
      <t>整形区域，小压芯压力，附型面，负角避让，干涉避让等等）</t>
    </r>
  </si>
  <si>
    <r>
      <rPr>
        <sz val="12"/>
        <rFont val="宋体"/>
        <charset val="134"/>
      </rPr>
      <t>指示下游</t>
    </r>
  </si>
  <si>
    <t>工法通知单</t>
  </si>
  <si>
    <t>①工法通知单变更信息不得填写在文本框里，避免因软件版本不同信息显示不全②文本需显示完全</t>
  </si>
  <si>
    <t>工法通知单需明确型面及工序线的变化量</t>
  </si>
  <si>
    <r>
      <rPr>
        <sz val="12"/>
        <rFont val="Times New Roman"/>
        <charset val="134"/>
      </rPr>
      <t>1</t>
    </r>
    <r>
      <rPr>
        <sz val="12"/>
        <rFont val="宋体"/>
        <charset val="134"/>
      </rPr>
      <t>、○</t>
    </r>
    <r>
      <rPr>
        <sz val="12"/>
        <rFont val="Times New Roman"/>
        <charset val="134"/>
      </rPr>
      <t>: OK              2</t>
    </r>
    <r>
      <rPr>
        <sz val="12"/>
        <rFont val="宋体"/>
        <charset val="134"/>
      </rPr>
      <t>、</t>
    </r>
    <r>
      <rPr>
        <sz val="12"/>
        <rFont val="Times New Roman"/>
        <charset val="134"/>
      </rPr>
      <t xml:space="preserve"> ×: NG   </t>
    </r>
    <r>
      <rPr>
        <sz val="12"/>
        <rFont val="宋体"/>
        <charset val="134"/>
      </rPr>
      <t>　</t>
    </r>
    <r>
      <rPr>
        <sz val="12"/>
        <rFont val="Times New Roman"/>
        <charset val="134"/>
      </rPr>
      <t xml:space="preserve">      3</t>
    </r>
    <r>
      <rPr>
        <sz val="12"/>
        <rFont val="宋体"/>
        <charset val="134"/>
      </rPr>
      <t>、</t>
    </r>
    <r>
      <rPr>
        <sz val="12"/>
        <rFont val="Times New Roman"/>
        <charset val="134"/>
      </rPr>
      <t xml:space="preserve"> </t>
    </r>
    <r>
      <rPr>
        <sz val="12"/>
        <rFont val="宋体"/>
        <charset val="134"/>
      </rPr>
      <t>－</t>
    </r>
    <r>
      <rPr>
        <sz val="12"/>
        <rFont val="Times New Roman"/>
        <charset val="134"/>
      </rPr>
      <t xml:space="preserve">: </t>
    </r>
    <r>
      <rPr>
        <sz val="12"/>
        <rFont val="宋体"/>
        <charset val="134"/>
      </rPr>
      <t>非需检项目</t>
    </r>
    <r>
      <rPr>
        <sz val="12"/>
        <rFont val="Times New Roman"/>
        <charset val="134"/>
      </rPr>
      <t xml:space="preserve">       4</t>
    </r>
    <r>
      <rPr>
        <sz val="12"/>
        <rFont val="宋体"/>
        <charset val="134"/>
      </rPr>
      <t>、保留</t>
    </r>
    <r>
      <rPr>
        <sz val="12"/>
        <rFont val="Times New Roman"/>
        <charset val="134"/>
      </rPr>
      <t xml:space="preserve">      5</t>
    </r>
    <r>
      <rPr>
        <sz val="12"/>
        <rFont val="宋体"/>
        <charset val="134"/>
      </rPr>
      <t>、</t>
    </r>
    <r>
      <rPr>
        <sz val="12"/>
        <rFont val="Times New Roman"/>
        <charset val="134"/>
      </rPr>
      <t>CAE</t>
    </r>
    <r>
      <rPr>
        <sz val="12"/>
        <rFont val="宋体"/>
        <charset val="134"/>
      </rPr>
      <t>报告指示调整建议</t>
    </r>
    <r>
      <rPr>
        <sz val="12"/>
        <rFont val="Times New Roman"/>
        <charset val="134"/>
      </rPr>
      <t xml:space="preserve">         6</t>
    </r>
    <r>
      <rPr>
        <sz val="12"/>
        <rFont val="宋体"/>
        <charset val="134"/>
      </rPr>
      <t>、（</t>
    </r>
    <r>
      <rPr>
        <sz val="12"/>
        <rFont val="Times New Roman"/>
        <charset val="134"/>
      </rPr>
      <t xml:space="preserve">     </t>
    </r>
    <r>
      <rPr>
        <sz val="12"/>
        <rFont val="宋体"/>
        <charset val="134"/>
      </rPr>
      <t>）内需要单独确认</t>
    </r>
  </si>
  <si>
    <t>截图区域</t>
  </si>
  <si>
    <t>符合率</t>
  </si>
  <si>
    <t>CAE检查表</t>
  </si>
  <si>
    <t>设计</t>
  </si>
  <si>
    <t>精算</t>
  </si>
  <si>
    <t>检验项目</t>
  </si>
  <si>
    <t>自检</t>
  </si>
  <si>
    <t>参考数模</t>
  </si>
  <si>
    <t>产品数模是否导入</t>
  </si>
  <si>
    <t>基础设置</t>
  </si>
  <si>
    <t>外板包边类产品，翻边展开数模是否导入</t>
  </si>
  <si>
    <t>产品数模与工具体数模基准方向是否一致（高亮面方向）</t>
  </si>
  <si>
    <t>每序工具体有且只有一张参考面</t>
  </si>
  <si>
    <t>产品数模及各工序数模均在原始车身坐标</t>
  </si>
  <si>
    <t>材料参数</t>
  </si>
  <si>
    <t>材料数据卡是否有明确依据（客户提供数据卡或者客户明确指定厂家数据卡）</t>
  </si>
  <si>
    <t>材料数据卡参考料厚是否与产品料厚一致</t>
  </si>
  <si>
    <t>工艺规划模块</t>
  </si>
  <si>
    <t>各序工序内容是否与工法一致</t>
  </si>
  <si>
    <t>各序冲压方向是否按照工法设置</t>
  </si>
  <si>
    <t>回弹检测状态是否与客户提供检具状态一致（方向、夹持点等）</t>
  </si>
  <si>
    <t>坯料设置</t>
  </si>
  <si>
    <t>投料位置是否高于压边圈初始位置</t>
  </si>
  <si>
    <t>坯料轧制方向是否与实际一致</t>
  </si>
  <si>
    <t>工序内容设置</t>
  </si>
  <si>
    <t>料厚方向是否与工法一致</t>
  </si>
  <si>
    <t>拉延缩放是否打开（小于自动计算的缩放值并取整，一般普板0.05%~0.07%；铝板0.11%~0.15%）</t>
  </si>
  <si>
    <t>各序工具体参考面是否来自同一张面</t>
  </si>
  <si>
    <t>各序参考面必须保留全部的型面，工具体可以局部选择进行避让，避免非工作区域的塑性应变</t>
  </si>
  <si>
    <t>拉延筋形式是否为虚实筋</t>
  </si>
  <si>
    <t>工序间回弹参考体是否单独指定未参与补偿的原始数模</t>
  </si>
  <si>
    <t>工序间坐标转换是否设置为自动</t>
  </si>
  <si>
    <t>后工序重力重定位是否打开</t>
  </si>
  <si>
    <t>分析参数设置</t>
  </si>
  <si>
    <t>计算精度是否设置为FV或自定义同等精度</t>
  </si>
  <si>
    <t>分析精度</t>
  </si>
  <si>
    <t>最小网格单元尺寸是否小于料厚且大于料厚一半</t>
  </si>
  <si>
    <t>应力应变是否全打开且输出3层</t>
  </si>
  <si>
    <t>料厚超1.2mm或压机敏感工艺，是否采用TS-11单元验证成型力</t>
  </si>
  <si>
    <t>各序重启动文件是否打开</t>
  </si>
  <si>
    <t>结果检查</t>
  </si>
  <si>
    <t>计算过程是否有警报（不收敛、压力不足等警报）</t>
  </si>
  <si>
    <t>结果判定</t>
  </si>
  <si>
    <t>开裂项是否通过</t>
  </si>
  <si>
    <t>起皱项是否通过</t>
  </si>
  <si>
    <t>修边线是否反算合格</t>
  </si>
  <si>
    <t>不合格项是否得到客户认可并有解决预案</t>
  </si>
  <si>
    <t>首次修边序是否采用实筋验证，符合要求</t>
  </si>
  <si>
    <t>回弹补偿理论结果合格率是否达到90%以上</t>
  </si>
  <si>
    <r>
      <rPr>
        <sz val="12"/>
        <rFont val="Times New Roman"/>
        <charset val="134"/>
      </rPr>
      <t>1</t>
    </r>
    <r>
      <rPr>
        <sz val="12"/>
        <rFont val="宋体"/>
        <charset val="134"/>
      </rPr>
      <t>、</t>
    </r>
    <r>
      <rPr>
        <sz val="12"/>
        <rFont val="Segoe UI Symbol"/>
        <charset val="134"/>
      </rPr>
      <t>○</t>
    </r>
    <r>
      <rPr>
        <sz val="12"/>
        <rFont val="Times New Roman"/>
        <charset val="134"/>
      </rPr>
      <t>: OK              2</t>
    </r>
    <r>
      <rPr>
        <sz val="12"/>
        <rFont val="宋体"/>
        <charset val="134"/>
      </rPr>
      <t>、</t>
    </r>
    <r>
      <rPr>
        <sz val="12"/>
        <rFont val="Times New Roman"/>
        <charset val="134"/>
      </rPr>
      <t xml:space="preserve"> ×: NG   </t>
    </r>
    <r>
      <rPr>
        <sz val="12"/>
        <rFont val="宋体"/>
        <charset val="134"/>
      </rPr>
      <t>　</t>
    </r>
    <r>
      <rPr>
        <sz val="12"/>
        <rFont val="Times New Roman"/>
        <charset val="134"/>
      </rPr>
      <t xml:space="preserve">      3</t>
    </r>
    <r>
      <rPr>
        <sz val="12"/>
        <rFont val="宋体"/>
        <charset val="134"/>
      </rPr>
      <t>、</t>
    </r>
    <r>
      <rPr>
        <sz val="12"/>
        <rFont val="Times New Roman"/>
        <charset val="134"/>
      </rPr>
      <t xml:space="preserve"> </t>
    </r>
    <r>
      <rPr>
        <sz val="12"/>
        <rFont val="宋体"/>
        <charset val="134"/>
      </rPr>
      <t>－</t>
    </r>
    <r>
      <rPr>
        <sz val="12"/>
        <rFont val="Times New Roman"/>
        <charset val="134"/>
      </rPr>
      <t>:</t>
    </r>
    <r>
      <rPr>
        <sz val="12"/>
        <rFont val="宋体"/>
        <charset val="134"/>
      </rPr>
      <t>不涉及</t>
    </r>
    <r>
      <rPr>
        <sz val="12"/>
        <rFont val="Times New Roman"/>
        <charset val="134"/>
      </rPr>
      <t xml:space="preserve">      4</t>
    </r>
    <r>
      <rPr>
        <sz val="12"/>
        <rFont val="宋体"/>
        <charset val="134"/>
      </rPr>
      <t>、交底</t>
    </r>
    <r>
      <rPr>
        <sz val="12"/>
        <rFont val="Times New Roman"/>
        <charset val="134"/>
      </rPr>
      <t xml:space="preserve">        5</t>
    </r>
    <r>
      <rPr>
        <sz val="12"/>
        <rFont val="宋体"/>
        <charset val="134"/>
      </rPr>
      <t>、</t>
    </r>
    <r>
      <rPr>
        <sz val="12"/>
        <rFont val="Times New Roman"/>
        <charset val="134"/>
      </rPr>
      <t>CAE</t>
    </r>
    <r>
      <rPr>
        <sz val="12"/>
        <rFont val="宋体"/>
        <charset val="134"/>
      </rPr>
      <t>报告指示调整建议</t>
    </r>
    <r>
      <rPr>
        <sz val="12"/>
        <rFont val="Times New Roman"/>
        <charset val="134"/>
      </rPr>
      <t xml:space="preserve">         6</t>
    </r>
    <r>
      <rPr>
        <sz val="12"/>
        <rFont val="宋体"/>
        <charset val="134"/>
      </rPr>
      <t>、（</t>
    </r>
    <r>
      <rPr>
        <sz val="12"/>
        <rFont val="Times New Roman"/>
        <charset val="134"/>
      </rPr>
      <t xml:space="preserve">     </t>
    </r>
    <r>
      <rPr>
        <sz val="12"/>
        <rFont val="宋体"/>
        <charset val="134"/>
      </rPr>
      <t>）内需要单独确认</t>
    </r>
  </si>
  <si>
    <r>
      <rPr>
        <b/>
        <sz val="20"/>
        <rFont val="宋体"/>
        <charset val="134"/>
      </rPr>
      <t>工艺</t>
    </r>
    <r>
      <rPr>
        <b/>
        <sz val="20"/>
        <color rgb="FFFF0000"/>
        <rFont val="宋体"/>
        <charset val="134"/>
      </rPr>
      <t>审核</t>
    </r>
    <r>
      <rPr>
        <b/>
        <sz val="20"/>
        <rFont val="宋体"/>
        <charset val="134"/>
      </rPr>
      <t>记录表</t>
    </r>
  </si>
  <si>
    <t>制 件 名 称</t>
  </si>
  <si>
    <t>件 号</t>
  </si>
  <si>
    <t>序号</t>
  </si>
  <si>
    <t>类型</t>
  </si>
  <si>
    <t>问题描述</t>
  </si>
  <si>
    <t>修改及确认</t>
  </si>
  <si>
    <t>问题点</t>
  </si>
  <si>
    <t>OP10</t>
  </si>
  <si>
    <t>销项确认</t>
  </si>
  <si>
    <t>确认时间</t>
  </si>
  <si>
    <t>确认人</t>
  </si>
  <si>
    <t>OP20</t>
  </si>
  <si>
    <r>
      <rPr>
        <sz val="10"/>
        <rFont val="宋体"/>
        <charset val="134"/>
      </rPr>
      <t>第</t>
    </r>
    <r>
      <rPr>
        <sz val="10"/>
        <rFont val="Times New Roman"/>
        <charset val="134"/>
      </rPr>
      <t xml:space="preserve">  2  </t>
    </r>
    <r>
      <rPr>
        <sz val="10"/>
        <rFont val="宋体"/>
        <charset val="134"/>
      </rPr>
      <t>页</t>
    </r>
    <r>
      <rPr>
        <sz val="10"/>
        <rFont val="Times New Roman"/>
        <charset val="134"/>
      </rPr>
      <t xml:space="preserve">, </t>
    </r>
    <r>
      <rPr>
        <sz val="10"/>
        <rFont val="宋体"/>
        <charset val="134"/>
      </rPr>
      <t>共</t>
    </r>
    <r>
      <rPr>
        <sz val="10"/>
        <rFont val="Times New Roman"/>
        <charset val="134"/>
      </rPr>
      <t xml:space="preserve">  3 </t>
    </r>
    <r>
      <rPr>
        <sz val="10"/>
        <rFont val="宋体"/>
        <charset val="134"/>
      </rPr>
      <t>页</t>
    </r>
  </si>
  <si>
    <r>
      <rPr>
        <b/>
        <sz val="12"/>
        <rFont val="宋体"/>
        <charset val="134"/>
      </rPr>
      <t>内审检查表</t>
    </r>
  </si>
  <si>
    <t xml:space="preserve">  填写日期：</t>
  </si>
  <si>
    <t>专审员</t>
  </si>
  <si>
    <t>无关</t>
  </si>
  <si>
    <r>
      <rPr>
        <b/>
        <sz val="12"/>
        <rFont val="宋体"/>
        <charset val="134"/>
      </rPr>
      <t>类别</t>
    </r>
  </si>
  <si>
    <r>
      <rPr>
        <b/>
        <sz val="12"/>
        <rFont val="宋体"/>
        <charset val="134"/>
      </rPr>
      <t>检验项目</t>
    </r>
  </si>
  <si>
    <r>
      <rPr>
        <b/>
        <sz val="12"/>
        <rFont val="宋体"/>
        <charset val="134"/>
      </rPr>
      <t>类型</t>
    </r>
  </si>
  <si>
    <r>
      <rPr>
        <b/>
        <sz val="12"/>
        <rFont val="宋体"/>
        <charset val="134"/>
      </rPr>
      <t>备注</t>
    </r>
  </si>
  <si>
    <r>
      <rPr>
        <b/>
        <sz val="12"/>
        <rFont val="宋体"/>
        <charset val="134"/>
      </rPr>
      <t>工法
下发</t>
    </r>
  </si>
  <si>
    <t>NC
下发</t>
  </si>
  <si>
    <t>方案
及
成形性</t>
  </si>
  <si>
    <t>冲压方向确认（棱线滑移，板料接触顺序是否合理？）</t>
  </si>
  <si>
    <t>冲压方向</t>
  </si>
  <si>
    <t>合并方案确认（综合考虑合模对成型性、工序、材料利用率、滑废料等的影响，做到最优）</t>
  </si>
  <si>
    <t>合并方案</t>
  </si>
  <si>
    <t>压料面确认（①拉延深度，光顺，研合，接触顺序②压料面为可展开或近似可展开形状且起伏平缓③关注闭合状态，CAE审查板料初压无折皱）</t>
  </si>
  <si>
    <t>压料面</t>
  </si>
  <si>
    <t>-</t>
  </si>
  <si>
    <t>分模线走势合理性确认</t>
  </si>
  <si>
    <t>分模线</t>
  </si>
  <si>
    <t>半月牙翻孔：①对于造型简单、深度浅的零件，为辅助后序定位，拉延时在压料面废料区设置半月牙定位特征②加工工艺半月牙翻孔凹模需在料片对侧做零位面防侧，翻孔底面不做出（注意：料厚基准侧与翻孔方向）</t>
  </si>
  <si>
    <t>拉延及成型侧向力确认（制件大小与拉延面角度、产品形状角度的关系）</t>
  </si>
  <si>
    <t>侧向力</t>
  </si>
  <si>
    <t>材料利用率合理性确认
（工艺补充断面尺寸，合并距离，平面旋转制件，材料利用率控制点位置合理性等）</t>
  </si>
  <si>
    <r>
      <rPr>
        <sz val="12"/>
        <rFont val="宋体"/>
        <charset val="134"/>
      </rPr>
      <t>利用率</t>
    </r>
  </si>
  <si>
    <t>成型过程确认（过程中无大的折皱，叠料，到底前5mm无明显皱纹）</t>
  </si>
  <si>
    <t>成型过程</t>
  </si>
  <si>
    <t>根据压边力裕度（±10% or ±20%）确认基准压边力（制件大小，研合，裕度要求）</t>
  </si>
  <si>
    <t>压边力</t>
  </si>
  <si>
    <r>
      <rPr>
        <sz val="12"/>
        <rFont val="宋体"/>
        <charset val="134"/>
      </rPr>
      <t>多动模具</t>
    </r>
    <r>
      <rPr>
        <sz val="12"/>
        <rFont val="Times New Roman"/>
        <charset val="134"/>
      </rPr>
      <t>CAE</t>
    </r>
    <r>
      <rPr>
        <sz val="12"/>
        <rFont val="宋体"/>
        <charset val="134"/>
      </rPr>
      <t>检查（各部件运动顺序，压力标识，压力检查）</t>
    </r>
  </si>
  <si>
    <t>拉延筋检查确认（形式，强度，位置，管理面8-10mm左右等）</t>
  </si>
  <si>
    <r>
      <rPr>
        <sz val="12"/>
        <rFont val="宋体"/>
        <charset val="134"/>
      </rPr>
      <t>拉延筋</t>
    </r>
  </si>
  <si>
    <t>开裂及变薄检查结果及应对措施</t>
  </si>
  <si>
    <t>开裂变薄</t>
  </si>
  <si>
    <t>起皱检查结果及应对措施</t>
  </si>
  <si>
    <t>起皱</t>
  </si>
  <si>
    <t>变形检查结果及应对措施</t>
  </si>
  <si>
    <t>变形</t>
  </si>
  <si>
    <t>冲击线及滑移线检查结果及应对措施（注意内板可视区域）</t>
  </si>
  <si>
    <t>冲击滑移</t>
  </si>
  <si>
    <t>拉延造型总体合理性确认（重点变形+回弹）</t>
  </si>
  <si>
    <t>造型合理性</t>
  </si>
  <si>
    <t>工艺
通项
检查</t>
  </si>
  <si>
    <r>
      <rPr>
        <sz val="12"/>
        <rFont val="Times New Roman"/>
        <charset val="134"/>
      </rPr>
      <t>CH</t>
    </r>
    <r>
      <rPr>
        <sz val="12"/>
        <rFont val="宋体"/>
        <charset val="134"/>
      </rPr>
      <t>孔位置合理性确认（</t>
    </r>
    <r>
      <rPr>
        <sz val="12"/>
        <rFont val="Times New Roman"/>
        <charset val="134"/>
      </rPr>
      <t>CH</t>
    </r>
    <r>
      <rPr>
        <sz val="12"/>
        <rFont val="宋体"/>
        <charset val="134"/>
      </rPr>
      <t>孔转换使用的各序明确指示哪序冲，哪序用）</t>
    </r>
  </si>
  <si>
    <t>中心高检查（自动化，废料滑落，协调性，上模结构布置空间，垫板包含与否标识）</t>
  </si>
  <si>
    <t>各序定位方式及稳定性确认</t>
  </si>
  <si>
    <t>模具部件强度
①斜楔盖板②基准斜楔③废料刀④修边整形刀尤其侧修侧整⑤压芯尤其侧压芯</t>
  </si>
  <si>
    <r>
      <rPr>
        <sz val="12"/>
        <rFont val="宋体"/>
        <charset val="134"/>
      </rPr>
      <t>防反考虑：①目视能辨别②放错放不进去③</t>
    </r>
    <r>
      <rPr>
        <sz val="12"/>
        <rFont val="Times New Roman"/>
        <charset val="134"/>
      </rPr>
      <t>CH</t>
    </r>
    <r>
      <rPr>
        <sz val="12"/>
        <rFont val="宋体"/>
        <charset val="134"/>
      </rPr>
      <t>孔是否需要防反
防反情况①钣件前后左右对称件②近似对称件③一模</t>
    </r>
    <r>
      <rPr>
        <sz val="12"/>
        <rFont val="Times New Roman"/>
        <charset val="134"/>
      </rPr>
      <t>2</t>
    </r>
    <r>
      <rPr>
        <sz val="12"/>
        <rFont val="宋体"/>
        <charset val="134"/>
      </rPr>
      <t>件</t>
    </r>
    <r>
      <rPr>
        <sz val="12"/>
        <rFont val="Times New Roman"/>
        <charset val="134"/>
      </rPr>
      <t>4</t>
    </r>
    <r>
      <rPr>
        <sz val="12"/>
        <rFont val="宋体"/>
        <charset val="134"/>
      </rPr>
      <t>件多件④落料片不完全对称无法识别</t>
    </r>
  </si>
  <si>
    <r>
      <rPr>
        <sz val="12"/>
        <rFont val="宋体"/>
        <charset val="134"/>
      </rPr>
      <t>防反</t>
    </r>
  </si>
  <si>
    <r>
      <rPr>
        <sz val="12"/>
        <rFont val="宋体"/>
        <charset val="134"/>
      </rPr>
      <t>修边工艺检查确认
（</t>
    </r>
    <r>
      <rPr>
        <sz val="12"/>
        <color rgb="FFC00000"/>
        <rFont val="宋体"/>
        <charset val="134"/>
      </rPr>
      <t>侧修刀背对刀背，修边线在废料滑出方向负角</t>
    </r>
    <r>
      <rPr>
        <sz val="12"/>
        <rFont val="宋体"/>
        <charset val="134"/>
      </rPr>
      <t>，废料走向，废料刀斜楔需到底筋支撑，压芯强度布置，成本考虑两头不留料）</t>
    </r>
  </si>
  <si>
    <t>纵切角度确认？特殊情况提示结构的注意事项</t>
  </si>
  <si>
    <r>
      <rPr>
        <sz val="12"/>
        <rFont val="宋体"/>
        <charset val="134"/>
      </rPr>
      <t>同序修边交刀毛刺崩刃评估：①交刀部位2个工作方向的角度②棱修边情况
③交刀线垂直修边线交刀量2mm④零贴零滑配方向</t>
    </r>
    <r>
      <rPr>
        <sz val="12"/>
        <color rgb="FFC00000"/>
        <rFont val="宋体"/>
        <charset val="134"/>
      </rPr>
      <t>⑤交刀部位修边必须在面上</t>
    </r>
  </si>
  <si>
    <r>
      <rPr>
        <sz val="12"/>
        <rFont val="宋体"/>
        <charset val="134"/>
      </rPr>
      <t>包边角度及放件干涉确认：
（①压合：</t>
    </r>
    <r>
      <rPr>
        <sz val="12"/>
        <rFont val="Times New Roman"/>
        <charset val="134"/>
      </rPr>
      <t>85°~105°</t>
    </r>
    <r>
      <rPr>
        <sz val="12"/>
        <rFont val="宋体"/>
        <charset val="134"/>
      </rPr>
      <t>滚边≤</t>
    </r>
    <r>
      <rPr>
        <sz val="12"/>
        <rFont val="Times New Roman"/>
        <charset val="134"/>
      </rPr>
      <t>120°</t>
    </r>
    <r>
      <rPr>
        <sz val="12"/>
        <rFont val="宋体"/>
        <charset val="134"/>
      </rPr>
      <t>②客户输入③放件干涉与角度要求平衡）</t>
    </r>
  </si>
  <si>
    <r>
      <rPr>
        <sz val="12"/>
        <rFont val="宋体"/>
        <charset val="134"/>
      </rPr>
      <t>翻边同序交刀</t>
    </r>
    <r>
      <rPr>
        <sz val="12"/>
        <rFont val="Times New Roman"/>
        <charset val="134"/>
      </rPr>
      <t>/</t>
    </r>
    <r>
      <rPr>
        <sz val="12"/>
        <rFont val="宋体"/>
        <charset val="134"/>
      </rPr>
      <t>异序接刀确认：①重合量②过渡量
③先翻边部是否引起异常多料（极限）</t>
    </r>
    <r>
      <rPr>
        <sz val="12"/>
        <color rgb="FFC00000"/>
        <rFont val="宋体"/>
        <charset val="134"/>
      </rPr>
      <t>④取放件负角检查</t>
    </r>
  </si>
  <si>
    <r>
      <rPr>
        <sz val="12"/>
        <rFont val="宋体"/>
        <charset val="134"/>
      </rPr>
      <t>翻边刀块造型合理性确认
（同时翻边，拐角先翻，立壁</t>
    </r>
    <r>
      <rPr>
        <sz val="12"/>
        <rFont val="Times New Roman"/>
        <charset val="134"/>
      </rPr>
      <t>FL</t>
    </r>
    <r>
      <rPr>
        <sz val="12"/>
        <rFont val="宋体"/>
        <charset val="134"/>
      </rPr>
      <t>下部先翻，加大翻边行程考虑</t>
    </r>
    <r>
      <rPr>
        <sz val="12"/>
        <rFont val="Times New Roman"/>
        <charset val="134"/>
      </rPr>
      <t>FMC</t>
    </r>
    <r>
      <rPr>
        <sz val="12"/>
        <rFont val="宋体"/>
        <charset val="134"/>
      </rPr>
      <t>更改）</t>
    </r>
  </si>
  <si>
    <t>开卷排样确认：①工步减少②步距减少③边界塌陷④拖料架分布及钣件塌陷检查确认
⑤落料片尖角是否</t>
  </si>
  <si>
    <r>
      <rPr>
        <sz val="12"/>
        <rFont val="宋体"/>
        <charset val="134"/>
      </rPr>
      <t xml:space="preserve">拼焊精修边，成品出料侧需要设计压料芯
</t>
    </r>
    <r>
      <rPr>
        <sz val="11"/>
        <rFont val="宋体"/>
        <charset val="134"/>
      </rPr>
      <t>出料工步刀背在落料片侧导致变形/改善：尽可能刃口在料片侧，刀背在废料侧！！</t>
    </r>
  </si>
  <si>
    <t>刃口朝向</t>
  </si>
  <si>
    <t>指示下游</t>
  </si>
  <si>
    <r>
      <rPr>
        <sz val="12"/>
        <rFont val="宋体"/>
        <charset val="134"/>
      </rPr>
      <t>回弹</t>
    </r>
  </si>
  <si>
    <r>
      <rPr>
        <sz val="12"/>
        <rFont val="宋体"/>
        <charset val="134"/>
      </rPr>
      <t>检具检测方式：凸检，凹检，车身方向检明确
（检具我司设计的可通过检具部门确认，客户提供的需由客户确认）</t>
    </r>
  </si>
  <si>
    <r>
      <rPr>
        <sz val="12"/>
        <rFont val="宋体"/>
        <charset val="134"/>
      </rPr>
      <t>检测方向</t>
    </r>
  </si>
  <si>
    <r>
      <rPr>
        <sz val="12"/>
        <rFont val="宋体"/>
        <charset val="134"/>
      </rPr>
      <t>夹持点，支撑点是否明确（</t>
    </r>
    <r>
      <rPr>
        <sz val="12"/>
        <rFont val="Times New Roman"/>
        <charset val="134"/>
      </rPr>
      <t>CK</t>
    </r>
    <r>
      <rPr>
        <sz val="12"/>
        <rFont val="宋体"/>
        <charset val="134"/>
      </rPr>
      <t>，</t>
    </r>
    <r>
      <rPr>
        <sz val="12"/>
        <rFont val="Times New Roman"/>
        <charset val="134"/>
      </rPr>
      <t>SK</t>
    </r>
    <r>
      <rPr>
        <sz val="12"/>
        <rFont val="宋体"/>
        <charset val="134"/>
      </rPr>
      <t>点是否使用落实）</t>
    </r>
  </si>
  <si>
    <r>
      <rPr>
        <sz val="12"/>
        <rFont val="宋体"/>
        <charset val="134"/>
      </rPr>
      <t>夹持点</t>
    </r>
  </si>
  <si>
    <r>
      <rPr>
        <sz val="12"/>
        <rFont val="宋体"/>
        <charset val="134"/>
      </rPr>
      <t>公差带：单向公差的解读是否有异议，是否落实</t>
    </r>
  </si>
  <si>
    <r>
      <rPr>
        <sz val="12"/>
        <rFont val="宋体"/>
        <charset val="134"/>
      </rPr>
      <t>单向公差</t>
    </r>
  </si>
  <si>
    <r>
      <rPr>
        <sz val="12"/>
        <rFont val="宋体"/>
        <charset val="134"/>
      </rPr>
      <t>修边序基准模符型措施落实</t>
    </r>
  </si>
  <si>
    <r>
      <rPr>
        <sz val="12"/>
        <rFont val="宋体"/>
        <charset val="134"/>
      </rPr>
      <t>基准模符型</t>
    </r>
  </si>
  <si>
    <t>工
法
重
大
质
量</t>
  </si>
  <si>
    <r>
      <rPr>
        <sz val="12"/>
        <rFont val="Times New Roman"/>
        <charset val="134"/>
      </rPr>
      <t>1. ɸ</t>
    </r>
    <r>
      <rPr>
        <sz val="12"/>
        <rFont val="宋体"/>
        <charset val="134"/>
      </rPr>
      <t>≤</t>
    </r>
    <r>
      <rPr>
        <sz val="12"/>
        <rFont val="Times New Roman"/>
        <charset val="134"/>
      </rPr>
      <t>16</t>
    </r>
    <r>
      <rPr>
        <sz val="12"/>
        <rFont val="宋体"/>
        <charset val="134"/>
      </rPr>
      <t>标记按水平</t>
    </r>
    <r>
      <rPr>
        <sz val="12"/>
        <rFont val="Times New Roman"/>
        <charset val="134"/>
      </rPr>
      <t>1°</t>
    </r>
    <r>
      <rPr>
        <sz val="12"/>
        <rFont val="宋体"/>
        <charset val="134"/>
      </rPr>
      <t>倍数，竖直</t>
    </r>
    <r>
      <rPr>
        <sz val="12"/>
        <rFont val="Times New Roman"/>
        <charset val="134"/>
      </rPr>
      <t>1°</t>
    </r>
    <r>
      <rPr>
        <sz val="12"/>
        <rFont val="宋体"/>
        <charset val="134"/>
      </rPr>
      <t xml:space="preserve">倍数；
</t>
    </r>
    <r>
      <rPr>
        <sz val="12"/>
        <rFont val="Times New Roman"/>
        <charset val="134"/>
      </rPr>
      <t>2.</t>
    </r>
    <r>
      <rPr>
        <sz val="12"/>
        <rFont val="宋体"/>
        <charset val="134"/>
      </rPr>
      <t>检查面偏差</t>
    </r>
    <r>
      <rPr>
        <sz val="12"/>
        <rFont val="Times New Roman"/>
        <charset val="134"/>
      </rPr>
      <t>0.1mm</t>
    </r>
    <r>
      <rPr>
        <sz val="12"/>
        <rFont val="宋体"/>
        <charset val="134"/>
      </rPr>
      <t xml:space="preserve">以内；
</t>
    </r>
    <r>
      <rPr>
        <sz val="12"/>
        <rFont val="Times New Roman"/>
        <charset val="134"/>
      </rPr>
      <t>3.ɸ</t>
    </r>
    <r>
      <rPr>
        <sz val="12"/>
        <rFont val="宋体"/>
        <charset val="134"/>
      </rPr>
      <t>＞</t>
    </r>
    <r>
      <rPr>
        <sz val="12"/>
        <rFont val="Times New Roman"/>
        <charset val="134"/>
      </rPr>
      <t>16</t>
    </r>
    <r>
      <rPr>
        <sz val="12"/>
        <rFont val="宋体"/>
        <charset val="134"/>
      </rPr>
      <t>标记，无法保证偏差</t>
    </r>
    <r>
      <rPr>
        <sz val="12"/>
        <rFont val="Times New Roman"/>
        <charset val="134"/>
      </rPr>
      <t>0.1mm</t>
    </r>
    <r>
      <rPr>
        <sz val="12"/>
        <rFont val="宋体"/>
        <charset val="134"/>
      </rPr>
      <t xml:space="preserve">的，按面法线
</t>
    </r>
    <r>
      <rPr>
        <sz val="12"/>
        <rFont val="Times New Roman"/>
        <charset val="134"/>
      </rPr>
      <t>4.</t>
    </r>
    <r>
      <rPr>
        <sz val="12"/>
        <rFont val="宋体"/>
        <charset val="134"/>
      </rPr>
      <t>不能在外板轮廓圆角上</t>
    </r>
  </si>
  <si>
    <r>
      <rPr>
        <sz val="12"/>
        <rFont val="宋体"/>
        <charset val="134"/>
      </rPr>
      <t>全序数模装配检查：
数模一致性（避免干涉）</t>
    </r>
    <r>
      <rPr>
        <sz val="12"/>
        <rFont val="Times New Roman"/>
        <charset val="134"/>
      </rPr>
      <t>|CH</t>
    </r>
    <r>
      <rPr>
        <sz val="12"/>
        <rFont val="宋体"/>
        <charset val="134"/>
      </rPr>
      <t>孔全序一致性</t>
    </r>
    <r>
      <rPr>
        <sz val="12"/>
        <rFont val="Times New Roman"/>
        <charset val="134"/>
      </rPr>
      <t>|</t>
    </r>
    <r>
      <rPr>
        <sz val="12"/>
        <rFont val="宋体"/>
        <charset val="134"/>
      </rPr>
      <t>修边翻整接刀（内容遗漏）</t>
    </r>
  </si>
  <si>
    <r>
      <rPr>
        <sz val="12"/>
        <color rgb="FFC00000"/>
        <rFont val="宋体"/>
        <charset val="134"/>
      </rPr>
      <t>一组三条交叉线：不允许出现第二组</t>
    </r>
    <r>
      <rPr>
        <sz val="12"/>
        <color rgb="FFC00000"/>
        <rFont val="Times New Roman"/>
        <charset val="134"/>
      </rPr>
      <t>|</t>
    </r>
    <r>
      <rPr>
        <sz val="12"/>
        <color rgb="FFC00000"/>
        <rFont val="宋体"/>
        <charset val="134"/>
      </rPr>
      <t>双槽及合并仅一组</t>
    </r>
    <r>
      <rPr>
        <sz val="12"/>
        <color rgb="FFC00000"/>
        <rFont val="Times New Roman"/>
        <charset val="134"/>
      </rPr>
      <t>|</t>
    </r>
    <r>
      <rPr>
        <sz val="12"/>
        <color rgb="FFC00000"/>
        <rFont val="宋体"/>
        <charset val="134"/>
      </rPr>
      <t>对称平面</t>
    </r>
    <r>
      <rPr>
        <sz val="12"/>
        <color rgb="FFC00000"/>
        <rFont val="Times New Roman"/>
        <charset val="134"/>
      </rPr>
      <t>|</t>
    </r>
    <r>
      <rPr>
        <sz val="12"/>
        <color rgb="FFC00000"/>
        <rFont val="宋体"/>
        <charset val="134"/>
      </rPr>
      <t>联合安装相当单件
坐标系</t>
    </r>
    <r>
      <rPr>
        <sz val="12"/>
        <color rgb="FFC00000"/>
        <rFont val="Times New Roman"/>
        <charset val="134"/>
      </rPr>
      <t>Z</t>
    </r>
    <r>
      <rPr>
        <sz val="12"/>
        <color rgb="FFC00000"/>
        <rFont val="宋体"/>
        <charset val="134"/>
      </rPr>
      <t>向正确；前后向送料：送料箭头方向与坐标系</t>
    </r>
    <r>
      <rPr>
        <sz val="12"/>
        <color rgb="FFC00000"/>
        <rFont val="Times New Roman"/>
        <charset val="134"/>
      </rPr>
      <t>+Y</t>
    </r>
    <r>
      <rPr>
        <sz val="12"/>
        <color rgb="FFC00000"/>
        <rFont val="宋体"/>
        <charset val="134"/>
      </rPr>
      <t>一致
左右向送料：左→右，送料箭头方向与坐标系</t>
    </r>
    <r>
      <rPr>
        <sz val="12"/>
        <color rgb="FFC00000"/>
        <rFont val="Times New Roman"/>
        <charset val="134"/>
      </rPr>
      <t>+X</t>
    </r>
    <r>
      <rPr>
        <sz val="12"/>
        <color rgb="FFC00000"/>
        <rFont val="宋体"/>
        <charset val="134"/>
      </rPr>
      <t>轴一致；右→左，送料方向箭头与坐标系</t>
    </r>
    <r>
      <rPr>
        <sz val="12"/>
        <color rgb="FFC00000"/>
        <rFont val="Times New Roman"/>
        <charset val="134"/>
      </rPr>
      <t>-X</t>
    </r>
    <r>
      <rPr>
        <sz val="12"/>
        <color rgb="FFC00000"/>
        <rFont val="宋体"/>
        <charset val="134"/>
      </rPr>
      <t>轴一致；</t>
    </r>
  </si>
  <si>
    <t>管理面尺寸确认（10mm左右），特殊情况，根据客户要求材料利用率控制点最小5mm；</t>
  </si>
  <si>
    <t>客户产品输入检查：①版本②输入实体与片体一致性③我司更改产品的客户输入</t>
  </si>
  <si>
    <t>材质是否正确？料厚线是否正确？涂层是否正确？轧制方向是否正确？</t>
  </si>
  <si>
    <t>坯料尺寸各输出一致性检查？是否满足客户生产线坯料大小和间距要求？</t>
  </si>
  <si>
    <r>
      <rPr>
        <sz val="12"/>
        <rFont val="宋体"/>
        <charset val="134"/>
      </rPr>
      <t>把拉延坯料形状放入每个工步进行对比截图检查是否</t>
    </r>
    <r>
      <rPr>
        <sz val="12"/>
        <rFont val="Times New Roman"/>
        <charset val="134"/>
      </rPr>
      <t>ok</t>
    </r>
    <r>
      <rPr>
        <sz val="12"/>
        <rFont val="宋体"/>
        <charset val="134"/>
      </rPr>
      <t>？
（调试现场无开卷机床做验证，出问题都在客户现场，都是大问题）</t>
    </r>
  </si>
  <si>
    <t>生产线机床使用是否正确</t>
  </si>
  <si>
    <t>送料高度是否正确</t>
  </si>
  <si>
    <t>是否满足机床成型力额定要求</t>
  </si>
  <si>
    <r>
      <rPr>
        <sz val="12"/>
        <rFont val="宋体"/>
        <charset val="134"/>
      </rPr>
      <t>干涉曲线频次，插入点校核</t>
    </r>
    <r>
      <rPr>
        <sz val="12"/>
        <rFont val="Times New Roman"/>
        <charset val="134"/>
      </rPr>
      <t xml:space="preserve"> </t>
    </r>
    <r>
      <rPr>
        <sz val="12"/>
        <rFont val="宋体"/>
        <charset val="134"/>
      </rPr>
      <t>无干涉曲线开口高度要求校核（按单独提供的检查报告检查）</t>
    </r>
  </si>
  <si>
    <t>废料尺寸超标检查</t>
  </si>
  <si>
    <t>各序冲孔数量检查，无多冲、漏冲？产品特征造型全序是否遗漏？</t>
  </si>
  <si>
    <r>
      <rPr>
        <sz val="12"/>
        <rFont val="宋体"/>
        <charset val="134"/>
      </rPr>
      <t>钣材孔径（孔所在面法向上的最小轮廓）是否满足上公差，下公差安全量≥</t>
    </r>
    <r>
      <rPr>
        <sz val="12"/>
        <rFont val="Times New Roman"/>
        <charset val="134"/>
      </rPr>
      <t>0.05</t>
    </r>
    <r>
      <rPr>
        <sz val="12"/>
        <rFont val="宋体"/>
        <charset val="134"/>
      </rPr>
      <t>？</t>
    </r>
  </si>
  <si>
    <r>
      <rPr>
        <sz val="12"/>
        <rFont val="宋体"/>
        <charset val="134"/>
      </rPr>
      <t>检具用定位孔是否同序冲？模具用定位孔是否同序冲？
定位销与定位方向上的工序钣件单边间隙是否按</t>
    </r>
    <r>
      <rPr>
        <sz val="12"/>
        <rFont val="Times New Roman"/>
        <charset val="134"/>
      </rPr>
      <t>0.05</t>
    </r>
    <r>
      <rPr>
        <sz val="12"/>
        <rFont val="宋体"/>
        <charset val="134"/>
      </rPr>
      <t>设计？
（注意最大不超过</t>
    </r>
    <r>
      <rPr>
        <sz val="12"/>
        <rFont val="Times New Roman"/>
        <charset val="134"/>
      </rPr>
      <t>0.07</t>
    </r>
    <r>
      <rPr>
        <sz val="12"/>
        <rFont val="宋体"/>
        <charset val="134"/>
      </rPr>
      <t>）</t>
    </r>
  </si>
  <si>
    <r>
      <rPr>
        <sz val="12"/>
        <rFont val="宋体"/>
        <charset val="134"/>
      </rPr>
      <t>各序修边线是否光顺？</t>
    </r>
    <r>
      <rPr>
        <sz val="12"/>
        <rFont val="Times New Roman"/>
        <charset val="134"/>
      </rPr>
      <t>R</t>
    </r>
    <r>
      <rPr>
        <sz val="12"/>
        <rFont val="宋体"/>
        <charset val="134"/>
      </rPr>
      <t>＜</t>
    </r>
    <r>
      <rPr>
        <sz val="12"/>
        <rFont val="Times New Roman"/>
        <charset val="134"/>
      </rPr>
      <t>3</t>
    </r>
    <r>
      <rPr>
        <sz val="12"/>
        <rFont val="宋体"/>
        <charset val="134"/>
      </rPr>
      <t>圆角，能否按</t>
    </r>
    <r>
      <rPr>
        <sz val="12"/>
        <rFont val="Times New Roman"/>
        <charset val="134"/>
      </rPr>
      <t>R3</t>
    </r>
    <r>
      <rPr>
        <sz val="12"/>
        <rFont val="宋体"/>
        <charset val="134"/>
      </rPr>
      <t>处理？
（曲率梳，拉伸面检查</t>
    </r>
    <r>
      <rPr>
        <sz val="12"/>
        <rFont val="Times New Roman"/>
        <charset val="134"/>
      </rPr>
      <t>,</t>
    </r>
    <r>
      <rPr>
        <sz val="12"/>
        <rFont val="宋体"/>
        <charset val="134"/>
      </rPr>
      <t>不能出现波浪面）</t>
    </r>
  </si>
  <si>
    <r>
      <rPr>
        <sz val="12"/>
        <rFont val="宋体"/>
        <charset val="134"/>
      </rPr>
      <t>切整带料确认
（①拉延放大断面弧长是否＞</t>
    </r>
    <r>
      <rPr>
        <sz val="12"/>
        <rFont val="Times New Roman"/>
        <charset val="134"/>
      </rPr>
      <t xml:space="preserve">0.5 </t>
    </r>
    <r>
      <rPr>
        <sz val="12"/>
        <rFont val="宋体"/>
        <charset val="134"/>
      </rPr>
      <t>②回弹是否影响</t>
    </r>
    <r>
      <rPr>
        <sz val="12"/>
        <rFont val="Times New Roman"/>
        <charset val="134"/>
      </rPr>
      <t xml:space="preserve"> </t>
    </r>
    <r>
      <rPr>
        <sz val="12"/>
        <rFont val="宋体"/>
        <charset val="134"/>
      </rPr>
      <t>③是否在直线段）</t>
    </r>
  </si>
  <si>
    <r>
      <rPr>
        <sz val="12"/>
        <rFont val="宋体"/>
        <charset val="134"/>
      </rPr>
      <t>先冲孔后整形确认孔是否变形</t>
    </r>
    <r>
      <rPr>
        <sz val="12"/>
        <rFont val="Times New Roman"/>
        <charset val="134"/>
      </rPr>
      <t>|</t>
    </r>
    <r>
      <rPr>
        <sz val="12"/>
        <rFont val="宋体"/>
        <charset val="134"/>
      </rPr>
      <t>撕裂：</t>
    </r>
    <r>
      <rPr>
        <sz val="12"/>
        <rFont val="Times New Roman"/>
        <charset val="134"/>
      </rPr>
      <t>1</t>
    </r>
    <r>
      <rPr>
        <sz val="12"/>
        <rFont val="宋体"/>
        <charset val="134"/>
      </rPr>
      <t>、孔距分模线的距离</t>
    </r>
    <r>
      <rPr>
        <sz val="12"/>
        <rFont val="Times New Roman"/>
        <charset val="134"/>
      </rPr>
      <t>2</t>
    </r>
    <r>
      <rPr>
        <sz val="12"/>
        <rFont val="宋体"/>
        <charset val="134"/>
      </rPr>
      <t>、整形量的大小</t>
    </r>
  </si>
  <si>
    <r>
      <rPr>
        <sz val="12"/>
        <rFont val="宋体"/>
        <charset val="134"/>
      </rPr>
      <t>基准旋转</t>
    </r>
    <r>
      <rPr>
        <sz val="12"/>
        <rFont val="Times New Roman"/>
        <charset val="134"/>
      </rPr>
      <t>CAM</t>
    </r>
    <r>
      <rPr>
        <sz val="12"/>
        <rFont val="宋体"/>
        <charset val="134"/>
      </rPr>
      <t>回退与钣件的干涉检查是否</t>
    </r>
    <r>
      <rPr>
        <sz val="12"/>
        <rFont val="Times New Roman"/>
        <charset val="134"/>
      </rPr>
      <t>OK</t>
    </r>
    <r>
      <rPr>
        <sz val="12"/>
        <rFont val="宋体"/>
        <charset val="134"/>
      </rPr>
      <t>？注意：回弹与安全量</t>
    </r>
  </si>
  <si>
    <r>
      <rPr>
        <sz val="12"/>
        <rFont val="宋体"/>
        <charset val="134"/>
      </rPr>
      <t>冲压方向型面负角检查是否</t>
    </r>
    <r>
      <rPr>
        <sz val="12"/>
        <rFont val="Times New Roman"/>
        <charset val="134"/>
      </rPr>
      <t>OK</t>
    </r>
    <r>
      <rPr>
        <sz val="12"/>
        <rFont val="宋体"/>
        <charset val="134"/>
      </rPr>
      <t>？</t>
    </r>
  </si>
  <si>
    <r>
      <rPr>
        <sz val="12"/>
        <rFont val="Times New Roman"/>
        <charset val="134"/>
      </rPr>
      <t>CAM</t>
    </r>
    <r>
      <rPr>
        <sz val="12"/>
        <rFont val="宋体"/>
        <charset val="134"/>
      </rPr>
      <t>加工方向型面负角检查是否</t>
    </r>
    <r>
      <rPr>
        <sz val="12"/>
        <rFont val="Times New Roman"/>
        <charset val="134"/>
      </rPr>
      <t>OK</t>
    </r>
    <r>
      <rPr>
        <sz val="12"/>
        <rFont val="宋体"/>
        <charset val="134"/>
      </rPr>
      <t>？</t>
    </r>
  </si>
  <si>
    <r>
      <rPr>
        <sz val="12"/>
        <rFont val="Times New Roman"/>
        <charset val="134"/>
      </rPr>
      <t>CAM</t>
    </r>
    <r>
      <rPr>
        <sz val="12"/>
        <rFont val="宋体"/>
        <charset val="134"/>
      </rPr>
      <t>回退方向型面负角检查是否</t>
    </r>
    <r>
      <rPr>
        <sz val="12"/>
        <rFont val="Times New Roman"/>
        <charset val="134"/>
      </rPr>
      <t>OK</t>
    </r>
    <r>
      <rPr>
        <sz val="12"/>
        <rFont val="宋体"/>
        <charset val="134"/>
      </rPr>
      <t>？</t>
    </r>
  </si>
  <si>
    <r>
      <rPr>
        <sz val="12"/>
        <rFont val="宋体"/>
        <charset val="134"/>
      </rPr>
      <t>取放件负角干涉检查是否</t>
    </r>
    <r>
      <rPr>
        <sz val="12"/>
        <rFont val="Times New Roman"/>
        <charset val="134"/>
      </rPr>
      <t>OK</t>
    </r>
    <r>
      <rPr>
        <sz val="12"/>
        <rFont val="宋体"/>
        <charset val="134"/>
      </rPr>
      <t>？①盖板分割线设置未避开负角干涉②前序后旋转角度后序型面负角干涉③基准</t>
    </r>
    <r>
      <rPr>
        <sz val="12"/>
        <rFont val="Times New Roman"/>
        <charset val="134"/>
      </rPr>
      <t>CAM</t>
    </r>
    <r>
      <rPr>
        <sz val="12"/>
        <rFont val="宋体"/>
        <charset val="134"/>
      </rPr>
      <t>无法设计足够的行程</t>
    </r>
  </si>
  <si>
    <r>
      <rPr>
        <sz val="12"/>
        <rFont val="宋体"/>
        <charset val="134"/>
      </rPr>
      <t>工作部件强度检查是否</t>
    </r>
    <r>
      <rPr>
        <sz val="12"/>
        <rFont val="Times New Roman"/>
        <charset val="134"/>
      </rPr>
      <t>OK</t>
    </r>
    <r>
      <rPr>
        <sz val="12"/>
        <rFont val="宋体"/>
        <charset val="134"/>
      </rPr>
      <t>？
①刀块强度②废料刀强度③基准</t>
    </r>
    <r>
      <rPr>
        <sz val="12"/>
        <rFont val="Times New Roman"/>
        <charset val="134"/>
      </rPr>
      <t>CAM</t>
    </r>
    <r>
      <rPr>
        <sz val="12"/>
        <rFont val="宋体"/>
        <charset val="134"/>
      </rPr>
      <t>强度④盖板强度</t>
    </r>
  </si>
  <si>
    <r>
      <rPr>
        <sz val="12"/>
        <rFont val="宋体"/>
        <charset val="134"/>
      </rPr>
      <t>翻边交刀运动是否干涉（正翻与侧翻，侧翻与侧翻）</t>
    </r>
  </si>
  <si>
    <r>
      <rPr>
        <sz val="12"/>
        <rFont val="宋体"/>
        <charset val="134"/>
      </rPr>
      <t>压合放件干涉检查是否通过</t>
    </r>
  </si>
  <si>
    <r>
      <rPr>
        <sz val="12"/>
        <rFont val="宋体"/>
        <charset val="134"/>
      </rPr>
      <t>设计档案是否完全校核以上重大质量问题</t>
    </r>
  </si>
  <si>
    <r>
      <rPr>
        <sz val="12"/>
        <rFont val="Times New Roman"/>
        <charset val="134"/>
      </rPr>
      <t>1</t>
    </r>
    <r>
      <rPr>
        <sz val="12"/>
        <rFont val="宋体"/>
        <charset val="134"/>
      </rPr>
      <t>、○</t>
    </r>
    <r>
      <rPr>
        <sz val="12"/>
        <rFont val="Times New Roman"/>
        <charset val="134"/>
      </rPr>
      <t>: OK              2</t>
    </r>
    <r>
      <rPr>
        <sz val="12"/>
        <rFont val="宋体"/>
        <charset val="134"/>
      </rPr>
      <t>、</t>
    </r>
    <r>
      <rPr>
        <sz val="12"/>
        <rFont val="Times New Roman"/>
        <charset val="134"/>
      </rPr>
      <t xml:space="preserve"> ×: NG   </t>
    </r>
    <r>
      <rPr>
        <sz val="12"/>
        <rFont val="宋体"/>
        <charset val="134"/>
      </rPr>
      <t>　</t>
    </r>
    <r>
      <rPr>
        <sz val="12"/>
        <rFont val="Times New Roman"/>
        <charset val="134"/>
      </rPr>
      <t xml:space="preserve">      3</t>
    </r>
    <r>
      <rPr>
        <sz val="12"/>
        <rFont val="宋体"/>
        <charset val="134"/>
      </rPr>
      <t>、</t>
    </r>
    <r>
      <rPr>
        <sz val="12"/>
        <rFont val="Times New Roman"/>
        <charset val="134"/>
      </rPr>
      <t xml:space="preserve"> </t>
    </r>
    <r>
      <rPr>
        <sz val="12"/>
        <rFont val="宋体"/>
        <charset val="134"/>
      </rPr>
      <t>－</t>
    </r>
    <r>
      <rPr>
        <sz val="12"/>
        <rFont val="Times New Roman"/>
        <charset val="134"/>
      </rPr>
      <t xml:space="preserve">: </t>
    </r>
    <r>
      <rPr>
        <sz val="12"/>
        <rFont val="宋体"/>
        <charset val="134"/>
      </rPr>
      <t>非需检项目</t>
    </r>
    <r>
      <rPr>
        <sz val="12"/>
        <rFont val="Times New Roman"/>
        <charset val="134"/>
      </rPr>
      <t xml:space="preserve">       4</t>
    </r>
    <r>
      <rPr>
        <sz val="12"/>
        <rFont val="宋体"/>
        <charset val="134"/>
      </rPr>
      <t>、交底</t>
    </r>
    <r>
      <rPr>
        <sz val="12"/>
        <rFont val="Times New Roman"/>
        <charset val="134"/>
      </rPr>
      <t xml:space="preserve">        5</t>
    </r>
    <r>
      <rPr>
        <sz val="12"/>
        <rFont val="宋体"/>
        <charset val="134"/>
      </rPr>
      <t>、</t>
    </r>
    <r>
      <rPr>
        <sz val="12"/>
        <rFont val="Times New Roman"/>
        <charset val="134"/>
      </rPr>
      <t>CAE</t>
    </r>
    <r>
      <rPr>
        <sz val="12"/>
        <rFont val="宋体"/>
        <charset val="134"/>
      </rPr>
      <t>报告指示调整建议</t>
    </r>
    <r>
      <rPr>
        <sz val="12"/>
        <rFont val="Times New Roman"/>
        <charset val="134"/>
      </rPr>
      <t xml:space="preserve">         6</t>
    </r>
    <r>
      <rPr>
        <sz val="12"/>
        <rFont val="宋体"/>
        <charset val="134"/>
      </rPr>
      <t>、（</t>
    </r>
    <r>
      <rPr>
        <sz val="12"/>
        <rFont val="Times New Roman"/>
        <charset val="134"/>
      </rPr>
      <t xml:space="preserve">     </t>
    </r>
    <r>
      <rPr>
        <sz val="12"/>
        <rFont val="宋体"/>
        <charset val="134"/>
      </rPr>
      <t>）内需要单独确认</t>
    </r>
  </si>
</sst>
</file>

<file path=xl/styles.xml><?xml version="1.0" encoding="utf-8"?>
<styleSheet xmlns="http://schemas.openxmlformats.org/spreadsheetml/2006/main">
  <numFmts count="5">
    <numFmt numFmtId="176" formatCode="yyyy/m/d;@"/>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90">
    <font>
      <sz val="11"/>
      <name val="ＭＳ Ｐゴシック"/>
      <charset val="128"/>
    </font>
    <font>
      <sz val="10"/>
      <name val="ＭＳ Ｐゴシック"/>
      <charset val="134"/>
    </font>
    <font>
      <sz val="10"/>
      <name val="Times New Roman"/>
      <charset val="134"/>
    </font>
    <font>
      <sz val="12"/>
      <name val="Times New Roman"/>
      <charset val="134"/>
    </font>
    <font>
      <b/>
      <sz val="14"/>
      <name val="宋体"/>
      <charset val="134"/>
    </font>
    <font>
      <b/>
      <sz val="14"/>
      <name val="Times New Roman"/>
      <charset val="134"/>
    </font>
    <font>
      <b/>
      <sz val="12"/>
      <name val="Times New Roman"/>
      <charset val="134"/>
    </font>
    <font>
      <b/>
      <sz val="12"/>
      <name val="宋体"/>
      <charset val="134"/>
    </font>
    <font>
      <sz val="12"/>
      <name val="宋体"/>
      <charset val="134"/>
    </font>
    <font>
      <b/>
      <sz val="12"/>
      <color rgb="FFC00000"/>
      <name val="Times New Roman"/>
      <charset val="134"/>
    </font>
    <font>
      <sz val="12"/>
      <color rgb="FFC00000"/>
      <name val="Times New Roman"/>
      <charset val="134"/>
    </font>
    <font>
      <sz val="12"/>
      <color rgb="FFC00000"/>
      <name val="宋体"/>
      <charset val="134"/>
    </font>
    <font>
      <sz val="10"/>
      <name val="宋体"/>
      <charset val="134"/>
    </font>
    <font>
      <sz val="11"/>
      <name val="Times New Roman"/>
      <charset val="134"/>
    </font>
    <font>
      <i/>
      <sz val="12"/>
      <name val="Times New Roman"/>
      <charset val="134"/>
    </font>
    <font>
      <b/>
      <sz val="16"/>
      <name val="宋体"/>
      <charset val="134"/>
    </font>
    <font>
      <sz val="11"/>
      <color theme="1"/>
      <name val="宋体"/>
      <charset val="134"/>
      <scheme val="minor"/>
    </font>
    <font>
      <b/>
      <sz val="20"/>
      <name val="宋体"/>
      <charset val="134"/>
    </font>
    <font>
      <sz val="16"/>
      <name val="宋体"/>
      <charset val="134"/>
    </font>
    <font>
      <sz val="20"/>
      <name val="宋体"/>
      <charset val="134"/>
    </font>
    <font>
      <sz val="8"/>
      <color rgb="FFFF0000"/>
      <name val="宋体"/>
      <charset val="134"/>
    </font>
    <font>
      <sz val="16"/>
      <color rgb="FFFF0000"/>
      <name val="宋体"/>
      <charset val="134"/>
    </font>
    <font>
      <sz val="12"/>
      <color rgb="FFFF0000"/>
      <name val="宋体"/>
      <charset val="134"/>
    </font>
    <font>
      <sz val="10"/>
      <name val="宋体"/>
      <charset val="134"/>
      <scheme val="minor"/>
    </font>
    <font>
      <sz val="24"/>
      <name val="隶书"/>
      <charset val="134"/>
    </font>
    <font>
      <b/>
      <sz val="10"/>
      <name val="宋体"/>
      <charset val="134"/>
    </font>
    <font>
      <b/>
      <sz val="12"/>
      <color rgb="FFFF0000"/>
      <name val="Times New Roman"/>
      <charset val="134"/>
    </font>
    <font>
      <sz val="16"/>
      <name val="黑体"/>
      <charset val="134"/>
    </font>
    <font>
      <sz val="12"/>
      <name val="宋体"/>
      <charset val="134"/>
      <scheme val="minor"/>
    </font>
    <font>
      <b/>
      <sz val="11"/>
      <color indexed="63"/>
      <name val="宋体"/>
      <charset val="134"/>
      <scheme val="minor"/>
    </font>
    <font>
      <sz val="48"/>
      <color theme="0" tint="-0.0499893185216834"/>
      <name val="华文彩云"/>
      <charset val="134"/>
    </font>
    <font>
      <sz val="11"/>
      <name val="宋体"/>
      <charset val="134"/>
      <scheme val="minor"/>
    </font>
    <font>
      <sz val="12"/>
      <name val="等线"/>
      <charset val="134"/>
    </font>
    <font>
      <sz val="14"/>
      <name val="黑体"/>
      <charset val="134"/>
    </font>
    <font>
      <sz val="11"/>
      <name val="微软雅黑"/>
      <charset val="134"/>
    </font>
    <font>
      <b/>
      <sz val="11"/>
      <name val="宋体"/>
      <charset val="134"/>
    </font>
    <font>
      <sz val="12"/>
      <color rgb="FFFF0000"/>
      <name val="Times New Roman"/>
      <charset val="134"/>
    </font>
    <font>
      <b/>
      <sz val="12"/>
      <color rgb="FFC00000"/>
      <name val="宋体"/>
      <charset val="134"/>
    </font>
    <font>
      <b/>
      <sz val="12"/>
      <color rgb="FFFF0000"/>
      <name val="宋体"/>
      <charset val="134"/>
    </font>
    <font>
      <b/>
      <sz val="10"/>
      <name val="Times New Roman"/>
      <charset val="134"/>
    </font>
    <font>
      <b/>
      <sz val="11"/>
      <color theme="0"/>
      <name val="微软雅黑"/>
      <charset val="134"/>
    </font>
    <font>
      <sz val="12"/>
      <name val="ＭＳ Ｐゴシック"/>
      <charset val="134"/>
    </font>
    <font>
      <i/>
      <sz val="11"/>
      <color rgb="FF7F7F7F"/>
      <name val="宋体"/>
      <charset val="0"/>
      <scheme val="minor"/>
    </font>
    <font>
      <sz val="11"/>
      <color rgb="FFFF0000"/>
      <name val="宋体"/>
      <charset val="0"/>
      <scheme val="minor"/>
    </font>
    <font>
      <sz val="11"/>
      <color rgb="FFFA7D00"/>
      <name val="宋体"/>
      <charset val="0"/>
      <scheme val="minor"/>
    </font>
    <font>
      <b/>
      <sz val="11"/>
      <color theme="3"/>
      <name val="宋体"/>
      <charset val="134"/>
      <scheme val="minor"/>
    </font>
    <font>
      <b/>
      <sz val="13"/>
      <color theme="3"/>
      <name val="宋体"/>
      <charset val="134"/>
      <scheme val="minor"/>
    </font>
    <font>
      <sz val="11"/>
      <color indexed="60"/>
      <name val="ＭＳ Ｐゴシック"/>
      <charset val="134"/>
    </font>
    <font>
      <b/>
      <sz val="15"/>
      <color indexed="56"/>
      <name val="ＭＳ Ｐゴシック"/>
      <charset val="134"/>
    </font>
    <font>
      <sz val="11"/>
      <color indexed="8"/>
      <name val="ＭＳ Ｐゴシック"/>
      <charset val="134"/>
    </font>
    <font>
      <sz val="11"/>
      <color theme="1"/>
      <name val="宋体"/>
      <charset val="0"/>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1"/>
      <color indexed="52"/>
      <name val="ＭＳ Ｐゴシック"/>
      <charset val="134"/>
    </font>
    <font>
      <sz val="11"/>
      <color rgb="FF9C0006"/>
      <name val="宋体"/>
      <charset val="0"/>
      <scheme val="minor"/>
    </font>
    <font>
      <b/>
      <sz val="11"/>
      <color rgb="FF3F3F3F"/>
      <name val="宋体"/>
      <charset val="0"/>
      <scheme val="minor"/>
    </font>
    <font>
      <b/>
      <sz val="15"/>
      <color theme="3"/>
      <name val="宋体"/>
      <charset val="134"/>
      <scheme val="minor"/>
    </font>
    <font>
      <u/>
      <sz val="11"/>
      <color rgb="FF800080"/>
      <name val="宋体"/>
      <charset val="0"/>
      <scheme val="minor"/>
    </font>
    <font>
      <sz val="11"/>
      <color indexed="17"/>
      <name val="ＭＳ Ｐゴシック"/>
      <charset val="134"/>
    </font>
    <font>
      <sz val="11"/>
      <color theme="0"/>
      <name val="宋体"/>
      <charset val="0"/>
      <scheme val="minor"/>
    </font>
    <font>
      <sz val="11"/>
      <color indexed="9"/>
      <name val="ＭＳ Ｐゴシック"/>
      <charset val="134"/>
    </font>
    <font>
      <i/>
      <sz val="11"/>
      <color indexed="23"/>
      <name val="ＭＳ Ｐゴシック"/>
      <charset val="134"/>
    </font>
    <font>
      <b/>
      <sz val="11"/>
      <color theme="1"/>
      <name val="宋体"/>
      <charset val="0"/>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indexed="10"/>
      <name val="ＭＳ Ｐゴシック"/>
      <charset val="134"/>
    </font>
    <font>
      <sz val="11"/>
      <color indexed="20"/>
      <name val="ＭＳ Ｐゴシック"/>
      <charset val="134"/>
    </font>
    <font>
      <b/>
      <sz val="11"/>
      <color indexed="63"/>
      <name val="ＭＳ Ｐゴシック"/>
      <charset val="134"/>
    </font>
    <font>
      <b/>
      <sz val="11"/>
      <color rgb="FFFFFFFF"/>
      <name val="宋体"/>
      <charset val="0"/>
      <scheme val="minor"/>
    </font>
    <font>
      <b/>
      <sz val="11"/>
      <color indexed="56"/>
      <name val="ＭＳ Ｐゴシック"/>
      <charset val="134"/>
    </font>
    <font>
      <b/>
      <sz val="13"/>
      <color indexed="56"/>
      <name val="ＭＳ Ｐゴシック"/>
      <charset val="134"/>
    </font>
    <font>
      <b/>
      <sz val="18"/>
      <color indexed="56"/>
      <name val="ＭＳ Ｐゴシック"/>
      <charset val="134"/>
    </font>
    <font>
      <sz val="11"/>
      <name val="ＭＳ Ｐゴシック"/>
      <charset val="134"/>
    </font>
    <font>
      <b/>
      <sz val="11"/>
      <color indexed="8"/>
      <name val="ＭＳ Ｐゴシック"/>
      <charset val="134"/>
    </font>
    <font>
      <b/>
      <sz val="11"/>
      <color indexed="9"/>
      <name val="ＭＳ Ｐゴシック"/>
      <charset val="134"/>
    </font>
    <font>
      <sz val="11"/>
      <color indexed="52"/>
      <name val="ＭＳ Ｐゴシック"/>
      <charset val="134"/>
    </font>
    <font>
      <sz val="11"/>
      <color indexed="62"/>
      <name val="ＭＳ Ｐゴシック"/>
      <charset val="134"/>
    </font>
    <font>
      <sz val="11"/>
      <name val="宋体"/>
      <charset val="134"/>
    </font>
    <font>
      <b/>
      <sz val="20"/>
      <color rgb="FFFF0000"/>
      <name val="宋体"/>
      <charset val="134"/>
    </font>
    <font>
      <sz val="12"/>
      <name val="Segoe UI Symbol"/>
      <charset val="134"/>
    </font>
    <font>
      <sz val="12"/>
      <color rgb="FFC0C0C0"/>
      <name val="Times New Roman"/>
      <charset val="134"/>
    </font>
    <font>
      <sz val="12"/>
      <color theme="0" tint="-0.249977111117893"/>
      <name val="Times New Roman"/>
      <charset val="134"/>
    </font>
    <font>
      <sz val="12"/>
      <color rgb="FFC0C0C0"/>
      <name val="宋体"/>
      <charset val="134"/>
    </font>
    <font>
      <b/>
      <sz val="12"/>
      <name val="宋体"/>
      <charset val="134"/>
    </font>
    <font>
      <b/>
      <sz val="12"/>
      <color rgb="FF000000"/>
      <name val="宋体"/>
      <charset val="134"/>
    </font>
    <font>
      <b/>
      <sz val="9"/>
      <name val="宋体"/>
      <charset val="134"/>
    </font>
    <font>
      <sz val="9"/>
      <name val="宋体"/>
      <charset val="134"/>
    </font>
    <font>
      <b/>
      <sz val="12"/>
      <color indexed="10"/>
      <name val="宋体"/>
      <charset val="134"/>
    </font>
  </fonts>
  <fills count="5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65"/>
        <bgColor indexed="64"/>
      </patternFill>
    </fill>
    <fill>
      <patternFill patternType="solid">
        <fgColor theme="0" tint="-0.149906918546098"/>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indexed="43"/>
        <bgColor indexed="64"/>
      </patternFill>
    </fill>
    <fill>
      <patternFill patternType="solid">
        <fgColor indexed="29"/>
        <bgColor indexed="64"/>
      </patternFill>
    </fill>
    <fill>
      <patternFill patternType="solid">
        <fgColor indexed="31"/>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5" tint="0.799981688894314"/>
        <bgColor indexed="64"/>
      </patternFill>
    </fill>
    <fill>
      <patternFill patternType="solid">
        <fgColor rgb="FFC6EFCE"/>
        <bgColor indexed="64"/>
      </patternFill>
    </fill>
    <fill>
      <patternFill patternType="solid">
        <fgColor indexed="46"/>
        <bgColor indexed="64"/>
      </patternFill>
    </fill>
    <fill>
      <patternFill patternType="solid">
        <fgColor indexed="22"/>
        <bgColor indexed="64"/>
      </patternFill>
    </fill>
    <fill>
      <patternFill patternType="solid">
        <fgColor rgb="FFFFC7CE"/>
        <bgColor indexed="64"/>
      </patternFill>
    </fill>
    <fill>
      <patternFill patternType="solid">
        <fgColor rgb="FFF2F2F2"/>
        <bgColor indexed="64"/>
      </patternFill>
    </fill>
    <fill>
      <patternFill patternType="solid">
        <fgColor indexed="42"/>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indexed="51"/>
        <bgColor indexed="64"/>
      </patternFill>
    </fill>
    <fill>
      <patternFill patternType="solid">
        <fgColor indexed="36"/>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rgb="FFFFEB9C"/>
        <bgColor indexed="64"/>
      </patternFill>
    </fill>
    <fill>
      <patternFill patternType="solid">
        <fgColor indexed="45"/>
        <bgColor indexed="64"/>
      </patternFill>
    </fill>
    <fill>
      <patternFill patternType="solid">
        <fgColor theme="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indexed="49"/>
        <bgColor indexed="64"/>
      </patternFill>
    </fill>
    <fill>
      <patternFill patternType="solid">
        <fgColor indexed="44"/>
        <bgColor indexed="64"/>
      </patternFill>
    </fill>
    <fill>
      <patternFill patternType="solid">
        <fgColor theme="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7"/>
        <bgColor indexed="64"/>
      </patternFill>
    </fill>
    <fill>
      <patternFill patternType="solid">
        <fgColor indexed="47"/>
        <bgColor indexed="64"/>
      </patternFill>
    </fill>
    <fill>
      <patternFill patternType="solid">
        <fgColor indexed="11"/>
        <bgColor indexed="64"/>
      </patternFill>
    </fill>
    <fill>
      <patternFill patternType="solid">
        <fgColor indexed="30"/>
        <bgColor indexed="64"/>
      </patternFill>
    </fill>
    <fill>
      <patternFill patternType="solid">
        <fgColor indexed="5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26"/>
        <bgColor indexed="64"/>
      </patternFill>
    </fill>
    <fill>
      <patternFill patternType="solid">
        <fgColor indexed="53"/>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indexed="63"/>
      </left>
      <right style="thin">
        <color indexed="63"/>
      </right>
      <top style="thin">
        <color indexed="63"/>
      </top>
      <bottom style="thin">
        <color indexed="63"/>
      </bottom>
      <diagonal/>
    </border>
    <border>
      <left/>
      <right style="thin">
        <color rgb="FFCEDDF4"/>
      </right>
      <top style="thin">
        <color rgb="FFCEDDF4"/>
      </top>
      <bottom style="thin">
        <color rgb="FFCEDDF4"/>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bottom style="thick">
        <color indexed="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indexed="30"/>
      </bottom>
      <diagonal/>
    </border>
    <border>
      <left/>
      <right/>
      <top/>
      <bottom style="thick">
        <color indexed="2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s>
  <cellStyleXfs count="98">
    <xf numFmtId="0" fontId="0" fillId="0" borderId="0"/>
    <xf numFmtId="42" fontId="16" fillId="0" borderId="0" applyFont="0" applyFill="0" applyBorder="0" applyAlignment="0" applyProtection="0">
      <alignment vertical="center"/>
    </xf>
    <xf numFmtId="0" fontId="49" fillId="10" borderId="0" applyNumberFormat="0" applyBorder="0" applyAlignment="0" applyProtection="0">
      <alignment vertical="center"/>
    </xf>
    <xf numFmtId="0" fontId="50" fillId="12" borderId="0" applyNumberFormat="0" applyBorder="0" applyAlignment="0" applyProtection="0">
      <alignment vertical="center"/>
    </xf>
    <xf numFmtId="0" fontId="52" fillId="13" borderId="22"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50" fillId="6" borderId="0" applyNumberFormat="0" applyBorder="0" applyAlignment="0" applyProtection="0">
      <alignment vertical="center"/>
    </xf>
    <xf numFmtId="0" fontId="54" fillId="18" borderId="24" applyNumberFormat="0" applyAlignment="0" applyProtection="0">
      <alignment vertical="center"/>
    </xf>
    <xf numFmtId="0" fontId="55" fillId="19" borderId="0" applyNumberFormat="0" applyBorder="0" applyAlignment="0" applyProtection="0">
      <alignment vertical="center"/>
    </xf>
    <xf numFmtId="43" fontId="16" fillId="0" borderId="0" applyFont="0" applyFill="0" applyBorder="0" applyAlignment="0" applyProtection="0">
      <alignment vertical="center"/>
    </xf>
    <xf numFmtId="0" fontId="60" fillId="23" borderId="0" applyNumberFormat="0" applyBorder="0" applyAlignment="0" applyProtection="0">
      <alignment vertical="center"/>
    </xf>
    <xf numFmtId="0" fontId="51" fillId="0" borderId="0" applyNumberFormat="0" applyFill="0" applyBorder="0" applyAlignment="0" applyProtection="0">
      <alignment vertical="center"/>
    </xf>
    <xf numFmtId="9" fontId="16" fillId="0" borderId="0" applyFont="0" applyFill="0" applyBorder="0" applyAlignment="0" applyProtection="0">
      <alignment vertical="center"/>
    </xf>
    <xf numFmtId="0" fontId="58" fillId="0" borderId="0" applyNumberFormat="0" applyFill="0" applyBorder="0" applyAlignment="0" applyProtection="0">
      <alignment vertical="center"/>
    </xf>
    <xf numFmtId="0" fontId="16" fillId="14" borderId="23" applyNumberFormat="0" applyFont="0" applyAlignment="0" applyProtection="0">
      <alignment vertical="center"/>
    </xf>
    <xf numFmtId="0" fontId="60" fillId="29" borderId="0" applyNumberFormat="0" applyBorder="0" applyAlignment="0" applyProtection="0">
      <alignment vertical="center"/>
    </xf>
    <xf numFmtId="0" fontId="45"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57" fillId="0" borderId="20" applyNumberFormat="0" applyFill="0" applyAlignment="0" applyProtection="0">
      <alignment vertical="center"/>
    </xf>
    <xf numFmtId="0" fontId="46" fillId="0" borderId="20" applyNumberFormat="0" applyFill="0" applyAlignment="0" applyProtection="0">
      <alignment vertical="center"/>
    </xf>
    <xf numFmtId="0" fontId="60" fillId="33" borderId="0" applyNumberFormat="0" applyBorder="0" applyAlignment="0" applyProtection="0">
      <alignment vertical="center"/>
    </xf>
    <xf numFmtId="0" fontId="45" fillId="0" borderId="19" applyNumberFormat="0" applyFill="0" applyAlignment="0" applyProtection="0">
      <alignment vertical="center"/>
    </xf>
    <xf numFmtId="0" fontId="60" fillId="35" borderId="0" applyNumberFormat="0" applyBorder="0" applyAlignment="0" applyProtection="0">
      <alignment vertical="center"/>
    </xf>
    <xf numFmtId="0" fontId="56" fillId="20" borderId="25" applyNumberFormat="0" applyAlignment="0" applyProtection="0">
      <alignment vertical="center"/>
    </xf>
    <xf numFmtId="0" fontId="64" fillId="20" borderId="22" applyNumberFormat="0" applyAlignment="0" applyProtection="0">
      <alignment vertical="center"/>
    </xf>
    <xf numFmtId="0" fontId="70" fillId="36" borderId="27" applyNumberFormat="0" applyAlignment="0" applyProtection="0">
      <alignment vertical="center"/>
    </xf>
    <xf numFmtId="0" fontId="49" fillId="17" borderId="0" applyNumberFormat="0" applyBorder="0" applyAlignment="0" applyProtection="0">
      <alignment vertical="center"/>
    </xf>
    <xf numFmtId="0" fontId="50" fillId="38" borderId="0" applyNumberFormat="0" applyBorder="0" applyAlignment="0" applyProtection="0">
      <alignment vertical="center"/>
    </xf>
    <xf numFmtId="0" fontId="60" fillId="32" borderId="0" applyNumberFormat="0" applyBorder="0" applyAlignment="0" applyProtection="0">
      <alignment vertical="center"/>
    </xf>
    <xf numFmtId="0" fontId="44" fillId="0" borderId="18" applyNumberFormat="0" applyFill="0" applyAlignment="0" applyProtection="0">
      <alignment vertical="center"/>
    </xf>
    <xf numFmtId="0" fontId="49" fillId="40" borderId="0" applyNumberFormat="0" applyBorder="0" applyAlignment="0" applyProtection="0">
      <alignment vertical="center"/>
    </xf>
    <xf numFmtId="0" fontId="63" fillId="0" borderId="26" applyNumberFormat="0" applyFill="0" applyAlignment="0" applyProtection="0">
      <alignment vertical="center"/>
    </xf>
    <xf numFmtId="0" fontId="53" fillId="16" borderId="0" applyNumberFormat="0" applyBorder="0" applyAlignment="0" applyProtection="0">
      <alignment vertical="center"/>
    </xf>
    <xf numFmtId="0" fontId="49" fillId="9" borderId="0" applyNumberFormat="0" applyBorder="0" applyAlignment="0" applyProtection="0">
      <alignment vertical="center"/>
    </xf>
    <xf numFmtId="0" fontId="66" fillId="30" borderId="0" applyNumberFormat="0" applyBorder="0" applyAlignment="0" applyProtection="0">
      <alignment vertical="center"/>
    </xf>
    <xf numFmtId="0" fontId="50" fillId="24" borderId="0" applyNumberFormat="0" applyBorder="0" applyAlignment="0" applyProtection="0">
      <alignment vertical="center"/>
    </xf>
    <xf numFmtId="0" fontId="60" fillId="28" borderId="0" applyNumberFormat="0" applyBorder="0" applyAlignment="0" applyProtection="0">
      <alignment vertical="center"/>
    </xf>
    <xf numFmtId="0" fontId="49" fillId="40" borderId="0" applyNumberFormat="0" applyBorder="0" applyAlignment="0" applyProtection="0">
      <alignment vertical="center"/>
    </xf>
    <xf numFmtId="0" fontId="50" fillId="22" borderId="0" applyNumberFormat="0" applyBorder="0" applyAlignment="0" applyProtection="0">
      <alignment vertical="center"/>
    </xf>
    <xf numFmtId="0" fontId="50" fillId="7" borderId="0" applyNumberFormat="0" applyBorder="0" applyAlignment="0" applyProtection="0">
      <alignment vertical="center"/>
    </xf>
    <xf numFmtId="0" fontId="50" fillId="15" borderId="0" applyNumberFormat="0" applyBorder="0" applyAlignment="0" applyProtection="0">
      <alignment vertical="center"/>
    </xf>
    <xf numFmtId="0" fontId="69" fillId="18" borderId="16" applyNumberFormat="0" applyAlignment="0" applyProtection="0">
      <alignment vertical="center"/>
    </xf>
    <xf numFmtId="0" fontId="50" fillId="11" borderId="0" applyNumberFormat="0" applyBorder="0" applyAlignment="0" applyProtection="0">
      <alignment vertical="center"/>
    </xf>
    <xf numFmtId="0" fontId="60" fillId="27" borderId="0" applyNumberFormat="0" applyBorder="0" applyAlignment="0" applyProtection="0">
      <alignment vertical="center"/>
    </xf>
    <xf numFmtId="0" fontId="60" fillId="37" borderId="0" applyNumberFormat="0" applyBorder="0" applyAlignment="0" applyProtection="0">
      <alignment vertical="center"/>
    </xf>
    <xf numFmtId="0" fontId="50" fillId="42" borderId="0" applyNumberFormat="0" applyBorder="0" applyAlignment="0" applyProtection="0">
      <alignment vertical="center"/>
    </xf>
    <xf numFmtId="0" fontId="50" fillId="45" borderId="0" applyNumberFormat="0" applyBorder="0" applyAlignment="0" applyProtection="0">
      <alignment vertical="center"/>
    </xf>
    <xf numFmtId="0" fontId="60" fillId="44" borderId="0" applyNumberFormat="0" applyBorder="0" applyAlignment="0" applyProtection="0">
      <alignment vertical="center"/>
    </xf>
    <xf numFmtId="0" fontId="50" fillId="34" borderId="0" applyNumberFormat="0" applyBorder="0" applyAlignment="0" applyProtection="0">
      <alignment vertical="center"/>
    </xf>
    <xf numFmtId="0" fontId="60" fillId="43" borderId="0" applyNumberFormat="0" applyBorder="0" applyAlignment="0" applyProtection="0">
      <alignment vertical="center"/>
    </xf>
    <xf numFmtId="0" fontId="60" fillId="41" borderId="0" applyNumberFormat="0" applyBorder="0" applyAlignment="0" applyProtection="0">
      <alignment vertical="center"/>
    </xf>
    <xf numFmtId="0" fontId="50" fillId="46" borderId="0" applyNumberFormat="0" applyBorder="0" applyAlignment="0" applyProtection="0">
      <alignment vertical="center"/>
    </xf>
    <xf numFmtId="0" fontId="47" fillId="8" borderId="0" applyNumberFormat="0" applyBorder="0" applyAlignment="0" applyProtection="0">
      <alignment vertical="center"/>
    </xf>
    <xf numFmtId="0" fontId="49" fillId="25" borderId="0" applyNumberFormat="0" applyBorder="0" applyAlignment="0" applyProtection="0">
      <alignment vertical="center"/>
    </xf>
    <xf numFmtId="0" fontId="60" fillId="47" borderId="0" applyNumberFormat="0" applyBorder="0" applyAlignment="0" applyProtection="0">
      <alignment vertical="center"/>
    </xf>
    <xf numFmtId="0" fontId="49" fillId="31" borderId="0" applyNumberFormat="0" applyBorder="0" applyAlignment="0" applyProtection="0">
      <alignment vertical="center"/>
    </xf>
    <xf numFmtId="0" fontId="59" fillId="21" borderId="0" applyNumberFormat="0" applyBorder="0" applyAlignment="0" applyProtection="0">
      <alignment vertical="center"/>
    </xf>
    <xf numFmtId="0" fontId="49" fillId="21" borderId="0" applyNumberFormat="0" applyBorder="0" applyAlignment="0" applyProtection="0">
      <alignment vertical="center"/>
    </xf>
    <xf numFmtId="0" fontId="8" fillId="0" borderId="0">
      <alignment vertical="center"/>
    </xf>
    <xf numFmtId="0" fontId="49" fillId="17" borderId="0" applyNumberFormat="0" applyBorder="0" applyAlignment="0" applyProtection="0">
      <alignment vertical="center"/>
    </xf>
    <xf numFmtId="0" fontId="49" fillId="48" borderId="0" applyNumberFormat="0" applyBorder="0" applyAlignment="0" applyProtection="0">
      <alignment vertical="center"/>
    </xf>
    <xf numFmtId="0" fontId="49" fillId="49" borderId="0" applyNumberFormat="0" applyBorder="0" applyAlignment="0" applyProtection="0">
      <alignment vertical="center"/>
    </xf>
    <xf numFmtId="0" fontId="49" fillId="50" borderId="0" applyNumberFormat="0" applyBorder="0" applyAlignment="0" applyProtection="0">
      <alignment vertical="center"/>
    </xf>
    <xf numFmtId="0" fontId="61" fillId="51" borderId="0" applyNumberFormat="0" applyBorder="0" applyAlignment="0" applyProtection="0">
      <alignment vertical="center"/>
    </xf>
    <xf numFmtId="0" fontId="61" fillId="9" borderId="0" applyNumberFormat="0" applyBorder="0" applyAlignment="0" applyProtection="0">
      <alignment vertical="center"/>
    </xf>
    <xf numFmtId="0" fontId="61" fillId="50" borderId="0" applyNumberFormat="0" applyBorder="0" applyAlignment="0" applyProtection="0">
      <alignment vertical="center"/>
    </xf>
    <xf numFmtId="0" fontId="61" fillId="26" borderId="0" applyNumberFormat="0" applyBorder="0" applyAlignment="0" applyProtection="0">
      <alignment vertical="center"/>
    </xf>
    <xf numFmtId="0" fontId="61" fillId="39" borderId="0" applyNumberFormat="0" applyBorder="0" applyAlignment="0" applyProtection="0">
      <alignment vertical="center"/>
    </xf>
    <xf numFmtId="0" fontId="61" fillId="52" borderId="0" applyNumberFormat="0" applyBorder="0" applyAlignment="0" applyProtection="0">
      <alignment vertical="center"/>
    </xf>
    <xf numFmtId="0" fontId="48" fillId="0" borderId="21" applyNumberFormat="0" applyFill="0" applyAlignment="0" applyProtection="0">
      <alignment vertical="center"/>
    </xf>
    <xf numFmtId="0" fontId="72" fillId="0" borderId="29" applyNumberFormat="0" applyFill="0" applyAlignment="0" applyProtection="0">
      <alignment vertical="center"/>
    </xf>
    <xf numFmtId="0" fontId="71" fillId="0" borderId="28" applyNumberFormat="0" applyFill="0" applyAlignment="0" applyProtection="0">
      <alignment vertical="center"/>
    </xf>
    <xf numFmtId="0" fontId="71"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68" fillId="31" borderId="0" applyNumberFormat="0" applyBorder="0" applyAlignment="0" applyProtection="0">
      <alignment vertical="center"/>
    </xf>
    <xf numFmtId="0" fontId="68" fillId="31" borderId="0" applyNumberFormat="0" applyBorder="0" applyAlignment="0" applyProtection="0">
      <alignment vertical="center"/>
    </xf>
    <xf numFmtId="0" fontId="68" fillId="31" borderId="0" applyNumberFormat="0" applyBorder="0" applyAlignment="0" applyProtection="0">
      <alignment vertical="center"/>
    </xf>
    <xf numFmtId="0" fontId="16" fillId="0" borderId="0">
      <alignment vertical="center"/>
    </xf>
    <xf numFmtId="0" fontId="8" fillId="0" borderId="0">
      <alignment vertical="center"/>
    </xf>
    <xf numFmtId="0" fontId="74" fillId="0" borderId="0"/>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75" fillId="0" borderId="30" applyNumberFormat="0" applyFill="0" applyAlignment="0" applyProtection="0">
      <alignment vertical="center"/>
    </xf>
    <xf numFmtId="0" fontId="76" fillId="53" borderId="31" applyNumberFormat="0" applyAlignment="0" applyProtection="0">
      <alignment vertical="center"/>
    </xf>
    <xf numFmtId="0" fontId="62"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77" fillId="0" borderId="32" applyNumberFormat="0" applyFill="0" applyAlignment="0" applyProtection="0">
      <alignment vertical="center"/>
    </xf>
    <xf numFmtId="0" fontId="61" fillId="54" borderId="0" applyNumberFormat="0" applyBorder="0" applyAlignment="0" applyProtection="0">
      <alignment vertical="center"/>
    </xf>
    <xf numFmtId="0" fontId="61" fillId="55" borderId="0" applyNumberFormat="0" applyBorder="0" applyAlignment="0" applyProtection="0">
      <alignment vertical="center"/>
    </xf>
    <xf numFmtId="0" fontId="61" fillId="56" borderId="0" applyNumberFormat="0" applyBorder="0" applyAlignment="0" applyProtection="0">
      <alignment vertical="center"/>
    </xf>
    <xf numFmtId="0" fontId="61" fillId="26" borderId="0" applyNumberFormat="0" applyBorder="0" applyAlignment="0" applyProtection="0">
      <alignment vertical="center"/>
    </xf>
    <xf numFmtId="0" fontId="61" fillId="39" borderId="0" applyNumberFormat="0" applyBorder="0" applyAlignment="0" applyProtection="0">
      <alignment vertical="center"/>
    </xf>
    <xf numFmtId="0" fontId="61" fillId="58" borderId="0" applyNumberFormat="0" applyBorder="0" applyAlignment="0" applyProtection="0">
      <alignment vertical="center"/>
    </xf>
    <xf numFmtId="0" fontId="78" fillId="49" borderId="24" applyNumberFormat="0" applyAlignment="0" applyProtection="0">
      <alignment vertical="center"/>
    </xf>
    <xf numFmtId="0" fontId="74" fillId="57" borderId="33" applyNumberFormat="0" applyFont="0" applyAlignment="0" applyProtection="0">
      <alignment vertical="center"/>
    </xf>
  </cellStyleXfs>
  <cellXfs count="301">
    <xf numFmtId="0" fontId="0" fillId="0" borderId="0" xfId="0"/>
    <xf numFmtId="0" fontId="0" fillId="0" borderId="0" xfId="0" applyFont="1"/>
    <xf numFmtId="0" fontId="1" fillId="0" borderId="0" xfId="0" applyFont="1" applyFill="1" applyAlignment="1" applyProtection="1">
      <alignment vertical="center"/>
      <protection locked="0"/>
    </xf>
    <xf numFmtId="0" fontId="1" fillId="0" borderId="0" xfId="0" applyFont="1" applyFill="1" applyAlignment="1" applyProtection="1">
      <alignment horizontal="left" vertical="center" wrapText="1"/>
      <protection locked="0"/>
    </xf>
    <xf numFmtId="0" fontId="1" fillId="0" borderId="0" xfId="82" applyFont="1" applyAlignment="1" applyProtection="1">
      <alignment vertical="center"/>
      <protection locked="0"/>
    </xf>
    <xf numFmtId="0" fontId="1" fillId="0" borderId="0" xfId="82" applyFont="1" applyAlignment="1" applyProtection="1">
      <alignment horizontal="left" vertical="center" wrapText="1"/>
      <protection locked="0"/>
    </xf>
    <xf numFmtId="0" fontId="1" fillId="0" borderId="0" xfId="0" applyFont="1" applyAlignment="1" applyProtection="1">
      <alignment horizontal="center" vertical="center"/>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vertical="center" wrapText="1"/>
      <protection locked="0"/>
    </xf>
    <xf numFmtId="0" fontId="1" fillId="0" borderId="0" xfId="0" applyFont="1" applyFill="1" applyAlignment="1" applyProtection="1">
      <alignment horizontal="center" vertical="center"/>
      <protection locked="0"/>
    </xf>
    <xf numFmtId="0" fontId="2" fillId="0" borderId="0" xfId="0" applyFont="1" applyAlignment="1" applyProtection="1">
      <alignment vertical="center"/>
      <protection locked="0"/>
    </xf>
    <xf numFmtId="0" fontId="1" fillId="0" borderId="0" xfId="0" applyFont="1" applyAlignment="1" applyProtection="1">
      <alignment vertical="center"/>
      <protection locked="0"/>
    </xf>
    <xf numFmtId="0" fontId="3" fillId="2" borderId="1" xfId="0" applyFont="1" applyFill="1" applyBorder="1" applyAlignment="1">
      <alignment horizontal="center"/>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1"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7" fillId="0" borderId="2" xfId="0" applyFont="1" applyBorder="1" applyAlignment="1" applyProtection="1">
      <alignment horizontal="center" vertical="center" wrapText="1"/>
      <protection locked="0"/>
    </xf>
    <xf numFmtId="0" fontId="7" fillId="0" borderId="3" xfId="0" applyFont="1" applyBorder="1" applyAlignment="1" applyProtection="1">
      <alignment horizontal="center" vertical="center" wrapText="1"/>
      <protection locked="0"/>
    </xf>
    <xf numFmtId="0" fontId="7" fillId="0" borderId="4"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protection locked="0"/>
    </xf>
    <xf numFmtId="0" fontId="8"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shrinkToFit="1"/>
      <protection locked="0"/>
    </xf>
    <xf numFmtId="0" fontId="8" fillId="0" borderId="1" xfId="0" applyFont="1" applyFill="1" applyBorder="1" applyAlignment="1" applyProtection="1">
      <alignment vertical="center" shrinkToFit="1"/>
      <protection locked="0"/>
    </xf>
    <xf numFmtId="0" fontId="3" fillId="0" borderId="1" xfId="0" applyFont="1" applyFill="1" applyBorder="1" applyAlignment="1" applyProtection="1">
      <alignment vertical="center" shrinkToFit="1"/>
      <protection locked="0"/>
    </xf>
    <xf numFmtId="0" fontId="3"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vertical="center" wrapText="1" shrinkToFit="1"/>
      <protection locked="0"/>
    </xf>
    <xf numFmtId="0" fontId="3" fillId="0" borderId="1" xfId="0" applyFont="1" applyFill="1" applyBorder="1" applyAlignment="1" applyProtection="1">
      <alignment vertical="center" wrapText="1" shrinkToFit="1"/>
      <protection locked="0"/>
    </xf>
    <xf numFmtId="0" fontId="8" fillId="0" borderId="4" xfId="0" applyFont="1" applyFill="1" applyBorder="1" applyAlignment="1" applyProtection="1">
      <alignment vertical="center" wrapText="1" shrinkToFit="1"/>
      <protection locked="0"/>
    </xf>
    <xf numFmtId="0" fontId="8" fillId="0" borderId="8" xfId="0" applyFont="1" applyFill="1" applyBorder="1" applyAlignment="1" applyProtection="1">
      <alignment vertical="center" wrapText="1" shrinkToFit="1"/>
      <protection locked="0"/>
    </xf>
    <xf numFmtId="0" fontId="8" fillId="0" borderId="5" xfId="0" applyFont="1" applyFill="1" applyBorder="1" applyAlignment="1" applyProtection="1">
      <alignment vertical="center" wrapText="1" shrinkToFit="1"/>
      <protection locked="0"/>
    </xf>
    <xf numFmtId="0" fontId="7" fillId="2" borderId="9" xfId="82" applyFont="1" applyFill="1" applyBorder="1" applyAlignment="1" applyProtection="1">
      <alignment horizontal="center" vertical="center" wrapText="1"/>
      <protection locked="0"/>
    </xf>
    <xf numFmtId="0" fontId="6" fillId="2" borderId="1" xfId="82" applyFont="1" applyFill="1" applyBorder="1" applyAlignment="1" applyProtection="1">
      <alignment horizontal="center" vertical="center" shrinkToFit="1"/>
      <protection locked="0"/>
    </xf>
    <xf numFmtId="0" fontId="3" fillId="0" borderId="4" xfId="81" applyFont="1" applyBorder="1" applyAlignment="1">
      <alignment vertical="center" wrapText="1"/>
    </xf>
    <xf numFmtId="0" fontId="3" fillId="0" borderId="8" xfId="81" applyFont="1" applyBorder="1" applyAlignment="1">
      <alignment vertical="center"/>
    </xf>
    <xf numFmtId="0" fontId="3" fillId="0" borderId="5" xfId="81" applyFont="1" applyBorder="1" applyAlignment="1">
      <alignment vertical="center"/>
    </xf>
    <xf numFmtId="0" fontId="6" fillId="2" borderId="10" xfId="82" applyFont="1" applyFill="1" applyBorder="1" applyAlignment="1" applyProtection="1">
      <alignment horizontal="center" vertical="center" wrapText="1"/>
      <protection locked="0"/>
    </xf>
    <xf numFmtId="0" fontId="8" fillId="0" borderId="4" xfId="81" applyFont="1" applyBorder="1" applyAlignment="1">
      <alignment vertical="center" wrapText="1"/>
    </xf>
    <xf numFmtId="0" fontId="9" fillId="2" borderId="1" xfId="82" applyFont="1" applyFill="1" applyBorder="1" applyAlignment="1" applyProtection="1">
      <alignment horizontal="center" vertical="center" shrinkToFit="1"/>
      <protection locked="0"/>
    </xf>
    <xf numFmtId="0" fontId="10" fillId="0" borderId="4" xfId="81" applyFont="1" applyBorder="1" applyAlignment="1">
      <alignment vertical="center" wrapText="1"/>
    </xf>
    <xf numFmtId="0" fontId="10" fillId="0" borderId="8" xfId="81" applyFont="1" applyBorder="1" applyAlignment="1">
      <alignment vertical="center"/>
    </xf>
    <xf numFmtId="0" fontId="10" fillId="0" borderId="5" xfId="81" applyFont="1" applyBorder="1" applyAlignment="1">
      <alignment vertical="center"/>
    </xf>
    <xf numFmtId="0" fontId="11" fillId="0" borderId="4" xfId="81" applyFont="1" applyBorder="1" applyAlignment="1">
      <alignment horizontal="left" vertical="center"/>
    </xf>
    <xf numFmtId="0" fontId="3" fillId="0" borderId="8" xfId="81" applyFont="1" applyBorder="1" applyAlignment="1">
      <alignment horizontal="left" vertical="center"/>
    </xf>
    <xf numFmtId="0" fontId="3" fillId="0" borderId="5" xfId="81" applyFont="1" applyBorder="1" applyAlignment="1">
      <alignment horizontal="left" vertical="center"/>
    </xf>
    <xf numFmtId="0" fontId="8" fillId="0" borderId="4" xfId="81" applyFont="1" applyBorder="1" applyAlignment="1">
      <alignment horizontal="left" vertical="center"/>
    </xf>
    <xf numFmtId="0" fontId="8" fillId="0" borderId="4" xfId="81" applyFont="1" applyBorder="1" applyAlignment="1">
      <alignment horizontal="left" vertical="center" wrapText="1"/>
    </xf>
    <xf numFmtId="0" fontId="3" fillId="3" borderId="4" xfId="81" applyFont="1" applyFill="1" applyBorder="1" applyAlignment="1">
      <alignment horizontal="left" vertical="center" wrapText="1"/>
    </xf>
    <xf numFmtId="0" fontId="3" fillId="3" borderId="8" xfId="81" applyFont="1" applyFill="1" applyBorder="1" applyAlignment="1">
      <alignment horizontal="left" vertical="center"/>
    </xf>
    <xf numFmtId="0" fontId="3" fillId="3" borderId="5" xfId="81" applyFont="1" applyFill="1" applyBorder="1" applyAlignment="1">
      <alignment horizontal="left" vertical="center"/>
    </xf>
    <xf numFmtId="0" fontId="3" fillId="3" borderId="4" xfId="81" applyFont="1" applyFill="1" applyBorder="1" applyAlignment="1">
      <alignment horizontal="left" vertical="center"/>
    </xf>
    <xf numFmtId="0" fontId="8" fillId="3" borderId="4" xfId="81" applyFont="1" applyFill="1" applyBorder="1" applyAlignment="1">
      <alignment horizontal="left" vertical="center"/>
    </xf>
    <xf numFmtId="0" fontId="8" fillId="3" borderId="4" xfId="81" applyFont="1" applyFill="1" applyBorder="1" applyAlignment="1">
      <alignment vertical="center"/>
    </xf>
    <xf numFmtId="0" fontId="3" fillId="3" borderId="8" xfId="81" applyFont="1" applyFill="1" applyBorder="1" applyAlignment="1">
      <alignment vertical="center"/>
    </xf>
    <xf numFmtId="0" fontId="3" fillId="3" borderId="5" xfId="81" applyFont="1" applyFill="1" applyBorder="1" applyAlignment="1">
      <alignment vertical="center"/>
    </xf>
    <xf numFmtId="0" fontId="3" fillId="0" borderId="4" xfId="81" applyFont="1" applyBorder="1" applyAlignment="1">
      <alignment horizontal="left" vertical="center" wrapText="1"/>
    </xf>
    <xf numFmtId="0" fontId="3" fillId="0" borderId="8" xfId="81" applyFont="1" applyBorder="1" applyAlignment="1">
      <alignment horizontal="left" vertical="center" wrapText="1"/>
    </xf>
    <xf numFmtId="0" fontId="3" fillId="0" borderId="5" xfId="81" applyFont="1" applyBorder="1" applyAlignment="1">
      <alignment horizontal="left" vertical="center" wrapText="1"/>
    </xf>
    <xf numFmtId="0" fontId="5" fillId="0"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0" borderId="0" xfId="0" applyFont="1"/>
    <xf numFmtId="0" fontId="6" fillId="0" borderId="1" xfId="0" applyFont="1" applyFill="1" applyBorder="1" applyAlignment="1">
      <alignment horizontal="center" vertical="center" wrapText="1"/>
    </xf>
    <xf numFmtId="0" fontId="12" fillId="2" borderId="11" xfId="0" applyFont="1" applyFill="1" applyBorder="1" applyAlignment="1">
      <alignment vertical="center"/>
    </xf>
    <xf numFmtId="0" fontId="2" fillId="0" borderId="1" xfId="0" applyFont="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2"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3" fillId="0" borderId="1" xfId="0" applyFont="1" applyFill="1" applyBorder="1" applyAlignment="1" applyProtection="1">
      <alignment horizontal="center" vertical="center"/>
      <protection locked="0"/>
    </xf>
    <xf numFmtId="0" fontId="6" fillId="0" borderId="1" xfId="82" applyFont="1" applyFill="1" applyBorder="1" applyAlignment="1" applyProtection="1">
      <alignment horizontal="center" vertical="center" wrapText="1" shrinkToFit="1"/>
      <protection locked="0"/>
    </xf>
    <xf numFmtId="0" fontId="7" fillId="0" borderId="1" xfId="82" applyFont="1" applyFill="1" applyBorder="1" applyAlignment="1" applyProtection="1">
      <alignment horizontal="center" vertical="center" wrapText="1" shrinkToFit="1"/>
      <protection locked="0"/>
    </xf>
    <xf numFmtId="0" fontId="3" fillId="0" borderId="1" xfId="0" applyFont="1" applyBorder="1" applyAlignment="1" applyProtection="1">
      <alignment horizontal="center" vertical="center"/>
      <protection locked="0"/>
    </xf>
    <xf numFmtId="0" fontId="2" fillId="0" borderId="0" xfId="0" applyFont="1" applyFill="1" applyAlignment="1" applyProtection="1">
      <alignment vertical="center"/>
      <protection locked="0"/>
    </xf>
    <xf numFmtId="0" fontId="8" fillId="0" borderId="1" xfId="0" applyFont="1" applyFill="1" applyBorder="1" applyAlignment="1" applyProtection="1">
      <alignment horizontal="center" vertical="center" shrinkToFit="1"/>
      <protection locked="0"/>
    </xf>
    <xf numFmtId="0" fontId="8" fillId="0" borderId="1" xfId="0" applyFont="1" applyFill="1" applyBorder="1" applyAlignment="1" applyProtection="1">
      <alignment horizontal="center" vertical="center" wrapText="1" shrinkToFit="1"/>
      <protection locked="0"/>
    </xf>
    <xf numFmtId="0" fontId="3" fillId="0" borderId="1" xfId="0" applyFont="1" applyFill="1" applyBorder="1" applyAlignment="1" applyProtection="1">
      <alignment horizontal="center" vertical="center" shrinkToFit="1"/>
      <protection locked="0"/>
    </xf>
    <xf numFmtId="0" fontId="6" fillId="3" borderId="4" xfId="82" applyFont="1" applyFill="1" applyBorder="1" applyAlignment="1" applyProtection="1">
      <alignment horizontal="center" vertical="center" wrapText="1" shrinkToFit="1"/>
      <protection locked="0"/>
    </xf>
    <xf numFmtId="0" fontId="2" fillId="0" borderId="1" xfId="0" applyFont="1" applyFill="1" applyBorder="1" applyAlignment="1" applyProtection="1">
      <alignment vertical="center"/>
      <protection locked="0"/>
    </xf>
    <xf numFmtId="0" fontId="3" fillId="3" borderId="1" xfId="82" applyFont="1" applyFill="1" applyBorder="1" applyAlignment="1" applyProtection="1">
      <alignment vertical="center"/>
      <protection locked="0"/>
    </xf>
    <xf numFmtId="0" fontId="3" fillId="3" borderId="1" xfId="82" applyFont="1" applyFill="1" applyBorder="1" applyAlignment="1" applyProtection="1">
      <alignment horizontal="left" vertical="center" wrapText="1"/>
      <protection locked="0"/>
    </xf>
    <xf numFmtId="0" fontId="3" fillId="0" borderId="4" xfId="81" applyFont="1" applyBorder="1" applyAlignment="1">
      <alignment horizontal="left" vertical="center"/>
    </xf>
    <xf numFmtId="0" fontId="3" fillId="0" borderId="4" xfId="81" applyFont="1" applyBorder="1" applyAlignment="1">
      <alignment horizontal="left" vertical="center" shrinkToFit="1"/>
    </xf>
    <xf numFmtId="0" fontId="3" fillId="0" borderId="8" xfId="81" applyFont="1" applyBorder="1" applyAlignment="1">
      <alignment horizontal="left" vertical="center" shrinkToFit="1"/>
    </xf>
    <xf numFmtId="0" fontId="3" fillId="0" borderId="5" xfId="81" applyFont="1" applyBorder="1" applyAlignment="1">
      <alignment horizontal="left" vertical="center" shrinkToFit="1"/>
    </xf>
    <xf numFmtId="0" fontId="3" fillId="0" borderId="8" xfId="81" applyFont="1" applyBorder="1" applyAlignment="1">
      <alignment vertical="center" wrapText="1"/>
    </xf>
    <xf numFmtId="0" fontId="3" fillId="0" borderId="5" xfId="81" applyFont="1" applyBorder="1" applyAlignment="1">
      <alignment vertical="center" wrapText="1"/>
    </xf>
    <xf numFmtId="0" fontId="6" fillId="2" borderId="11" xfId="82" applyFont="1" applyFill="1" applyBorder="1" applyAlignment="1" applyProtection="1">
      <alignment horizontal="center" vertical="center" wrapText="1"/>
      <protection locked="0"/>
    </xf>
    <xf numFmtId="0" fontId="3" fillId="0" borderId="1" xfId="0" applyFont="1" applyFill="1" applyBorder="1" applyAlignment="1">
      <alignment horizontal="right" vertical="center" wrapText="1"/>
    </xf>
    <xf numFmtId="0" fontId="2" fillId="0" borderId="0" xfId="0" applyFont="1" applyBorder="1" applyAlignment="1" applyProtection="1">
      <alignment horizontal="center" vertical="center"/>
      <protection locked="0"/>
    </xf>
    <xf numFmtId="0" fontId="2" fillId="0" borderId="0" xfId="0" applyFont="1" applyBorder="1" applyAlignment="1" applyProtection="1">
      <alignment vertical="center"/>
      <protection locked="0"/>
    </xf>
    <xf numFmtId="0" fontId="2" fillId="0" borderId="0" xfId="0" applyFont="1" applyAlignment="1" applyProtection="1">
      <alignment horizontal="center" vertical="center"/>
      <protection locked="0"/>
    </xf>
    <xf numFmtId="0" fontId="2" fillId="0" borderId="0" xfId="0" applyFont="1" applyAlignment="1" applyProtection="1">
      <alignment horizontal="center" vertical="center" wrapText="1"/>
      <protection locked="0"/>
    </xf>
    <xf numFmtId="0" fontId="2" fillId="0" borderId="0" xfId="0" applyFont="1" applyAlignment="1" applyProtection="1">
      <alignment vertical="center" wrapText="1"/>
      <protection locked="0"/>
    </xf>
    <xf numFmtId="0" fontId="3" fillId="3" borderId="1" xfId="0" applyFont="1" applyFill="1" applyBorder="1" applyAlignment="1">
      <alignment horizontal="center" vertical="center" wrapText="1"/>
    </xf>
    <xf numFmtId="0" fontId="14" fillId="0" borderId="1" xfId="0" applyFont="1" applyFill="1" applyBorder="1" applyAlignment="1" applyProtection="1">
      <alignment horizontal="center" vertical="center"/>
      <protection locked="0"/>
    </xf>
    <xf numFmtId="0" fontId="2" fillId="0" borderId="0" xfId="0" applyFont="1" applyFill="1" applyAlignment="1" applyProtection="1">
      <alignment horizontal="left" vertical="center" wrapText="1"/>
      <protection locked="0"/>
    </xf>
    <xf numFmtId="0" fontId="2" fillId="0" borderId="0" xfId="0" applyFont="1" applyFill="1" applyBorder="1" applyAlignment="1" applyProtection="1">
      <alignment horizontal="center" vertical="center"/>
      <protection locked="0"/>
    </xf>
    <xf numFmtId="0" fontId="2" fillId="0" borderId="0" xfId="0" applyFont="1" applyFill="1" applyAlignment="1" applyProtection="1">
      <alignment horizontal="center" vertical="center"/>
      <protection locked="0"/>
    </xf>
    <xf numFmtId="0" fontId="15" fillId="4" borderId="0" xfId="0" applyNumberFormat="1" applyFont="1" applyFill="1" applyBorder="1" applyAlignment="1" applyProtection="1">
      <alignment vertical="center" wrapText="1"/>
      <protection locked="0"/>
    </xf>
    <xf numFmtId="49" fontId="15" fillId="4" borderId="0" xfId="0" applyNumberFormat="1" applyFont="1" applyFill="1" applyBorder="1" applyAlignment="1" applyProtection="1">
      <alignment vertical="center" wrapText="1"/>
      <protection locked="0"/>
    </xf>
    <xf numFmtId="0" fontId="8" fillId="4" borderId="0" xfId="0" applyNumberFormat="1" applyFont="1" applyFill="1" applyBorder="1" applyAlignment="1" applyProtection="1">
      <alignment horizontal="center" vertical="center"/>
      <protection locked="0"/>
    </xf>
    <xf numFmtId="0" fontId="8" fillId="4" borderId="0" xfId="0" applyNumberFormat="1" applyFont="1" applyFill="1" applyBorder="1" applyAlignment="1" applyProtection="1">
      <alignment vertical="center"/>
      <protection locked="0"/>
    </xf>
    <xf numFmtId="0" fontId="16" fillId="0" borderId="0" xfId="0" applyFont="1" applyFill="1" applyBorder="1" applyAlignment="1">
      <alignment vertical="center"/>
    </xf>
    <xf numFmtId="0" fontId="17" fillId="4" borderId="0" xfId="0" applyNumberFormat="1" applyFont="1" applyFill="1" applyAlignment="1" applyProtection="1">
      <alignment horizontal="center" vertical="center" wrapText="1"/>
      <protection locked="0"/>
    </xf>
    <xf numFmtId="49" fontId="17" fillId="4" borderId="0" xfId="0" applyNumberFormat="1" applyFont="1" applyFill="1" applyAlignment="1" applyProtection="1">
      <alignment horizontal="center" vertical="center" wrapText="1"/>
      <protection locked="0"/>
    </xf>
    <xf numFmtId="0" fontId="15" fillId="0" borderId="4" xfId="0" applyFont="1" applyFill="1" applyBorder="1" applyAlignment="1">
      <alignment horizontal="center" vertical="center"/>
    </xf>
    <xf numFmtId="49" fontId="15" fillId="0" borderId="8" xfId="0" applyNumberFormat="1" applyFont="1" applyFill="1" applyBorder="1" applyAlignment="1">
      <alignment horizontal="center" vertical="center"/>
    </xf>
    <xf numFmtId="0" fontId="15" fillId="0" borderId="5" xfId="0" applyFont="1" applyFill="1" applyBorder="1" applyAlignment="1">
      <alignment horizontal="center" vertical="center"/>
    </xf>
    <xf numFmtId="0" fontId="18" fillId="0" borderId="5" xfId="0" applyFont="1" applyFill="1" applyBorder="1" applyAlignment="1">
      <alignment horizontal="center" vertical="center"/>
    </xf>
    <xf numFmtId="0" fontId="15" fillId="0" borderId="1" xfId="0" applyFont="1" applyFill="1" applyBorder="1" applyAlignment="1">
      <alignment horizontal="center" vertical="center"/>
    </xf>
    <xf numFmtId="0" fontId="18" fillId="0" borderId="4" xfId="0" applyFont="1" applyFill="1" applyBorder="1" applyAlignment="1">
      <alignment horizontal="center" vertical="center"/>
    </xf>
    <xf numFmtId="0" fontId="15" fillId="4" borderId="1" xfId="0" applyNumberFormat="1" applyFont="1" applyFill="1" applyBorder="1" applyAlignment="1" applyProtection="1">
      <alignment horizontal="center" vertical="center" wrapText="1"/>
      <protection locked="0"/>
    </xf>
    <xf numFmtId="49" fontId="15" fillId="4" borderId="1" xfId="0" applyNumberFormat="1" applyFont="1" applyFill="1" applyBorder="1" applyAlignment="1" applyProtection="1">
      <alignment horizontal="center" vertical="center" wrapText="1"/>
      <protection locked="0"/>
    </xf>
    <xf numFmtId="0" fontId="15" fillId="4" borderId="2" xfId="0" applyNumberFormat="1" applyFont="1" applyFill="1" applyBorder="1" applyAlignment="1" applyProtection="1">
      <alignment horizontal="center" vertical="center"/>
      <protection locked="0"/>
    </xf>
    <xf numFmtId="0" fontId="15" fillId="4" borderId="12" xfId="0" applyNumberFormat="1" applyFont="1" applyFill="1" applyBorder="1" applyAlignment="1" applyProtection="1">
      <alignment horizontal="center" vertical="center"/>
      <protection locked="0"/>
    </xf>
    <xf numFmtId="0" fontId="15" fillId="4" borderId="3" xfId="0" applyNumberFormat="1" applyFont="1" applyFill="1" applyBorder="1" applyAlignment="1" applyProtection="1">
      <alignment horizontal="center" vertical="center"/>
      <protection locked="0"/>
    </xf>
    <xf numFmtId="0" fontId="15" fillId="4" borderId="4" xfId="0" applyNumberFormat="1" applyFont="1" applyFill="1" applyBorder="1" applyAlignment="1" applyProtection="1">
      <alignment horizontal="center" vertical="center"/>
      <protection locked="0"/>
    </xf>
    <xf numFmtId="0" fontId="15" fillId="4" borderId="8" xfId="0" applyNumberFormat="1" applyFont="1" applyFill="1" applyBorder="1" applyAlignment="1" applyProtection="1">
      <alignment horizontal="center" vertical="center"/>
      <protection locked="0"/>
    </xf>
    <xf numFmtId="0" fontId="7" fillId="5" borderId="1" xfId="0" applyNumberFormat="1" applyFont="1" applyFill="1" applyBorder="1" applyAlignment="1" applyProtection="1">
      <alignment horizontal="center" vertical="center" wrapText="1"/>
      <protection locked="0"/>
    </xf>
    <xf numFmtId="0" fontId="8" fillId="5" borderId="4" xfId="0" applyNumberFormat="1" applyFont="1" applyFill="1" applyBorder="1" applyAlignment="1" applyProtection="1">
      <alignment horizontal="left" vertical="center" wrapText="1"/>
      <protection locked="0"/>
    </xf>
    <xf numFmtId="0" fontId="8" fillId="5" borderId="5" xfId="0" applyNumberFormat="1" applyFont="1" applyFill="1" applyBorder="1" applyAlignment="1" applyProtection="1">
      <alignment horizontal="left" vertical="center" wrapText="1"/>
      <protection locked="0"/>
    </xf>
    <xf numFmtId="0" fontId="8" fillId="5" borderId="6" xfId="0" applyNumberFormat="1" applyFont="1" applyFill="1" applyBorder="1" applyAlignment="1" applyProtection="1">
      <alignment horizontal="left" vertical="center" wrapText="1"/>
      <protection locked="0"/>
    </xf>
    <xf numFmtId="0" fontId="8" fillId="5" borderId="13" xfId="0" applyNumberFormat="1" applyFont="1" applyFill="1" applyBorder="1" applyAlignment="1" applyProtection="1">
      <alignment horizontal="left" vertical="center" wrapText="1"/>
      <protection locked="0"/>
    </xf>
    <xf numFmtId="0" fontId="8" fillId="5" borderId="7" xfId="0" applyNumberFormat="1" applyFont="1" applyFill="1" applyBorder="1" applyAlignment="1" applyProtection="1">
      <alignment horizontal="left" vertical="center" wrapText="1"/>
      <protection locked="0"/>
    </xf>
    <xf numFmtId="0" fontId="8" fillId="4" borderId="2" xfId="0" applyNumberFormat="1" applyFont="1" applyFill="1" applyBorder="1" applyAlignment="1" applyProtection="1">
      <alignment horizontal="center" vertical="center" wrapText="1"/>
      <protection locked="0"/>
    </xf>
    <xf numFmtId="0" fontId="8" fillId="4" borderId="12" xfId="0" applyNumberFormat="1" applyFont="1" applyFill="1" applyBorder="1" applyAlignment="1" applyProtection="1">
      <alignment horizontal="center" vertical="center" wrapText="1"/>
      <protection locked="0"/>
    </xf>
    <xf numFmtId="0" fontId="8" fillId="4" borderId="3" xfId="0" applyNumberFormat="1" applyFont="1" applyFill="1" applyBorder="1" applyAlignment="1" applyProtection="1">
      <alignment horizontal="center" vertical="center" wrapText="1"/>
      <protection locked="0"/>
    </xf>
    <xf numFmtId="0" fontId="8" fillId="4" borderId="14" xfId="0" applyNumberFormat="1" applyFont="1" applyFill="1" applyBorder="1" applyAlignment="1" applyProtection="1">
      <alignment horizontal="center" vertical="center" wrapText="1"/>
      <protection locked="0"/>
    </xf>
    <xf numFmtId="0" fontId="8" fillId="4" borderId="0" xfId="0" applyNumberFormat="1" applyFont="1" applyFill="1" applyBorder="1" applyAlignment="1" applyProtection="1">
      <alignment horizontal="center" vertical="center" wrapText="1"/>
      <protection locked="0"/>
    </xf>
    <xf numFmtId="0" fontId="8" fillId="4" borderId="15" xfId="0" applyNumberFormat="1" applyFont="1" applyFill="1" applyBorder="1" applyAlignment="1" applyProtection="1">
      <alignment horizontal="center" vertical="center" wrapText="1"/>
      <protection locked="0"/>
    </xf>
    <xf numFmtId="0" fontId="8" fillId="4" borderId="6" xfId="0" applyNumberFormat="1" applyFont="1" applyFill="1" applyBorder="1" applyAlignment="1" applyProtection="1">
      <alignment horizontal="center" vertical="center" wrapText="1"/>
      <protection locked="0"/>
    </xf>
    <xf numFmtId="0" fontId="8" fillId="4" borderId="13" xfId="0" applyNumberFormat="1" applyFont="1" applyFill="1" applyBorder="1" applyAlignment="1" applyProtection="1">
      <alignment horizontal="center" vertical="center" wrapText="1"/>
      <protection locked="0"/>
    </xf>
    <xf numFmtId="0" fontId="8" fillId="4" borderId="7" xfId="0" applyNumberFormat="1" applyFont="1" applyFill="1" applyBorder="1" applyAlignment="1" applyProtection="1">
      <alignment horizontal="center" vertical="center" wrapText="1"/>
      <protection locked="0"/>
    </xf>
    <xf numFmtId="0" fontId="8" fillId="5" borderId="4" xfId="0" applyNumberFormat="1" applyFont="1" applyFill="1" applyBorder="1" applyAlignment="1" applyProtection="1">
      <alignment horizontal="center" vertical="center" wrapText="1"/>
      <protection locked="0"/>
    </xf>
    <xf numFmtId="0" fontId="8" fillId="5" borderId="5" xfId="0" applyNumberFormat="1" applyFont="1" applyFill="1" applyBorder="1" applyAlignment="1" applyProtection="1">
      <alignment horizontal="center" vertical="center" wrapText="1"/>
      <protection locked="0"/>
    </xf>
    <xf numFmtId="0" fontId="18" fillId="0" borderId="5" xfId="0" applyFont="1" applyFill="1" applyBorder="1" applyAlignment="1">
      <alignment vertical="center"/>
    </xf>
    <xf numFmtId="0" fontId="15" fillId="4" borderId="5" xfId="0" applyNumberFormat="1" applyFont="1" applyFill="1" applyBorder="1" applyAlignment="1" applyProtection="1">
      <alignment horizontal="center" vertical="center"/>
      <protection locked="0"/>
    </xf>
    <xf numFmtId="0" fontId="8" fillId="4" borderId="1" xfId="0" applyNumberFormat="1" applyFont="1" applyFill="1" applyBorder="1" applyAlignment="1" applyProtection="1">
      <alignment horizontal="center" vertical="center"/>
      <protection locked="0"/>
    </xf>
    <xf numFmtId="0" fontId="15" fillId="5" borderId="1" xfId="0" applyNumberFormat="1" applyFont="1" applyFill="1" applyBorder="1" applyAlignment="1" applyProtection="1">
      <alignment horizontal="center" vertical="center"/>
      <protection locked="0"/>
    </xf>
    <xf numFmtId="0" fontId="8" fillId="4" borderId="0" xfId="0" applyNumberFormat="1" applyFont="1" applyFill="1" applyBorder="1" applyAlignment="1" applyProtection="1">
      <alignment vertical="center"/>
    </xf>
    <xf numFmtId="0" fontId="8" fillId="4" borderId="9" xfId="0" applyNumberFormat="1" applyFont="1" applyFill="1" applyBorder="1" applyAlignment="1" applyProtection="1">
      <alignment horizontal="center" vertical="center"/>
    </xf>
    <xf numFmtId="0" fontId="8" fillId="4" borderId="1" xfId="0" applyNumberFormat="1" applyFont="1" applyFill="1" applyBorder="1" applyAlignment="1" applyProtection="1">
      <alignment horizontal="center" vertical="center"/>
    </xf>
    <xf numFmtId="10" fontId="8" fillId="4" borderId="1" xfId="0" applyNumberFormat="1" applyFont="1" applyFill="1" applyBorder="1" applyAlignment="1" applyProtection="1">
      <alignment horizontal="center" vertical="center"/>
    </xf>
    <xf numFmtId="0" fontId="19" fillId="4" borderId="9" xfId="0" applyNumberFormat="1" applyFont="1" applyFill="1" applyBorder="1" applyAlignment="1" applyProtection="1">
      <alignment horizontal="center" vertical="center" wrapText="1"/>
      <protection locked="0"/>
    </xf>
    <xf numFmtId="0" fontId="8" fillId="4" borderId="10" xfId="0" applyNumberFormat="1" applyFont="1" applyFill="1" applyBorder="1" applyAlignment="1" applyProtection="1">
      <alignment horizontal="center" vertical="center"/>
    </xf>
    <xf numFmtId="0" fontId="19" fillId="4" borderId="10" xfId="0" applyNumberFormat="1" applyFont="1" applyFill="1" applyBorder="1" applyAlignment="1" applyProtection="1">
      <alignment horizontal="center" vertical="center" wrapText="1"/>
      <protection locked="0"/>
    </xf>
    <xf numFmtId="0" fontId="8" fillId="4" borderId="11" xfId="0" applyNumberFormat="1" applyFont="1" applyFill="1" applyBorder="1" applyAlignment="1" applyProtection="1">
      <alignment horizontal="center" vertical="center"/>
    </xf>
    <xf numFmtId="0" fontId="19" fillId="4" borderId="11" xfId="0" applyNumberFormat="1" applyFont="1" applyFill="1" applyBorder="1" applyAlignment="1" applyProtection="1">
      <alignment horizontal="center" vertical="center" wrapText="1"/>
      <protection locked="0"/>
    </xf>
    <xf numFmtId="176" fontId="20" fillId="4" borderId="1" xfId="0" applyNumberFormat="1" applyFont="1" applyFill="1" applyBorder="1" applyAlignment="1" applyProtection="1">
      <alignment horizontal="center" vertical="center" wrapText="1"/>
    </xf>
    <xf numFmtId="0" fontId="21" fillId="4" borderId="1" xfId="0" applyNumberFormat="1" applyFont="1" applyFill="1" applyBorder="1" applyAlignment="1" applyProtection="1">
      <alignment horizontal="center" vertical="center" wrapText="1"/>
      <protection locked="0"/>
    </xf>
    <xf numFmtId="176" fontId="22" fillId="4" borderId="1" xfId="0" applyNumberFormat="1" applyFont="1" applyFill="1" applyBorder="1" applyAlignment="1" applyProtection="1">
      <alignment horizontal="center" vertical="center" wrapText="1"/>
    </xf>
    <xf numFmtId="0" fontId="8" fillId="4" borderId="1" xfId="0" applyNumberFormat="1" applyFont="1" applyFill="1" applyBorder="1" applyAlignment="1" applyProtection="1">
      <alignment horizontal="center" vertical="center" wrapText="1"/>
      <protection locked="0"/>
    </xf>
    <xf numFmtId="0" fontId="23" fillId="0" borderId="0" xfId="0" applyFont="1" applyFill="1" applyAlignment="1" applyProtection="1">
      <alignment vertical="center"/>
      <protection locked="0"/>
    </xf>
    <xf numFmtId="0" fontId="24" fillId="2" borderId="4" xfId="0" applyFont="1" applyFill="1" applyBorder="1" applyAlignment="1">
      <alignment horizontal="center" vertical="center" wrapText="1"/>
    </xf>
    <xf numFmtId="0" fontId="24" fillId="2" borderId="8" xfId="0" applyFont="1" applyFill="1" applyBorder="1" applyAlignment="1">
      <alignment horizontal="center" vertical="center" wrapText="1"/>
    </xf>
    <xf numFmtId="10" fontId="25" fillId="0" borderId="0" xfId="0" applyNumberFormat="1" applyFont="1" applyFill="1" applyBorder="1" applyAlignment="1">
      <alignment horizontal="center" vertical="center"/>
    </xf>
    <xf numFmtId="0" fontId="5" fillId="2" borderId="9"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2" borderId="1" xfId="0" applyFont="1" applyFill="1" applyBorder="1" applyAlignment="1">
      <alignment horizontal="center" vertical="center" wrapText="1"/>
    </xf>
    <xf numFmtId="10" fontId="25" fillId="2" borderId="1" xfId="0" applyNumberFormat="1" applyFont="1" applyFill="1" applyBorder="1" applyAlignment="1">
      <alignment horizontal="center" vertical="center"/>
    </xf>
    <xf numFmtId="0" fontId="7" fillId="0" borderId="1" xfId="0" applyFont="1" applyBorder="1" applyAlignment="1" applyProtection="1">
      <alignment horizontal="center" vertical="center" shrinkToFit="1"/>
      <protection locked="0"/>
    </xf>
    <xf numFmtId="0" fontId="8" fillId="0" borderId="1" xfId="0" applyFont="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7" fillId="0" borderId="9" xfId="0" applyFont="1" applyBorder="1" applyAlignment="1" applyProtection="1">
      <alignment horizontal="center" vertical="center" shrinkToFit="1"/>
      <protection locked="0"/>
    </xf>
    <xf numFmtId="0" fontId="7" fillId="0" borderId="8" xfId="0" applyFont="1" applyBorder="1" applyAlignment="1" applyProtection="1">
      <alignment horizontal="center" vertical="center" wrapText="1"/>
      <protection locked="0"/>
    </xf>
    <xf numFmtId="0" fontId="26" fillId="0" borderId="0" xfId="0" applyFont="1" applyFill="1" applyBorder="1" applyAlignment="1" applyProtection="1">
      <alignment horizontal="center" vertical="center"/>
    </xf>
    <xf numFmtId="0" fontId="7" fillId="0" borderId="10" xfId="0" applyFont="1" applyBorder="1" applyAlignment="1" applyProtection="1">
      <alignment horizontal="center" vertical="center" shrinkToFit="1"/>
      <protection locked="0"/>
    </xf>
    <xf numFmtId="0" fontId="7" fillId="0" borderId="14"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shrinkToFit="1"/>
      <protection locked="0"/>
    </xf>
    <xf numFmtId="0" fontId="3" fillId="0" borderId="8" xfId="0" applyFont="1" applyBorder="1" applyAlignment="1" applyProtection="1">
      <alignment horizontal="center" vertical="center" wrapText="1"/>
      <protection locked="0"/>
    </xf>
    <xf numFmtId="0" fontId="27" fillId="0" borderId="1" xfId="0" applyFont="1" applyBorder="1" applyAlignment="1" applyProtection="1">
      <alignment vertical="center"/>
      <protection locked="0"/>
    </xf>
    <xf numFmtId="0" fontId="12" fillId="0" borderId="0" xfId="82" applyFont="1" applyFill="1" applyBorder="1" applyAlignment="1" applyProtection="1">
      <alignment horizontal="center" vertical="center" wrapText="1" shrinkToFit="1"/>
      <protection locked="0"/>
    </xf>
    <xf numFmtId="0" fontId="28" fillId="0" borderId="1" xfId="0" applyFont="1" applyFill="1" applyBorder="1" applyAlignment="1" applyProtection="1">
      <alignment horizontal="center" vertical="center" textRotation="255" wrapText="1"/>
      <protection locked="0"/>
    </xf>
    <xf numFmtId="0" fontId="28" fillId="0" borderId="9" xfId="0" applyFont="1" applyFill="1" applyBorder="1" applyAlignment="1" applyProtection="1">
      <alignment horizontal="center" vertical="center" wrapText="1" shrinkToFit="1"/>
    </xf>
    <xf numFmtId="0" fontId="29" fillId="6" borderId="16" xfId="44" applyFont="1" applyFill="1" applyAlignment="1" applyProtection="1">
      <alignment horizontal="center" vertical="center" shrinkToFit="1"/>
      <protection locked="0"/>
    </xf>
    <xf numFmtId="0" fontId="23" fillId="0" borderId="0" xfId="0" applyFont="1" applyFill="1" applyBorder="1" applyAlignment="1" applyProtection="1">
      <alignment horizontal="center" vertical="center"/>
    </xf>
    <xf numFmtId="0" fontId="28" fillId="0" borderId="10" xfId="0" applyFont="1" applyFill="1" applyBorder="1" applyAlignment="1" applyProtection="1">
      <alignment horizontal="center" vertical="center" wrapText="1" shrinkToFit="1"/>
    </xf>
    <xf numFmtId="0" fontId="28" fillId="0" borderId="9" xfId="0" applyFont="1" applyFill="1" applyBorder="1" applyAlignment="1" applyProtection="1">
      <alignment horizontal="center" vertical="center" textRotation="255" shrinkToFit="1"/>
      <protection locked="0"/>
    </xf>
    <xf numFmtId="0" fontId="23" fillId="3" borderId="1" xfId="0" applyFont="1" applyFill="1" applyBorder="1" applyAlignment="1" applyProtection="1">
      <alignment horizontal="center" vertical="center"/>
    </xf>
    <xf numFmtId="0" fontId="28" fillId="0" borderId="10" xfId="0" applyFont="1" applyFill="1" applyBorder="1" applyAlignment="1" applyProtection="1">
      <alignment horizontal="center" vertical="center" textRotation="255" shrinkToFit="1"/>
      <protection locked="0"/>
    </xf>
    <xf numFmtId="0" fontId="30" fillId="0" borderId="9" xfId="0" applyFont="1" applyFill="1" applyBorder="1" applyAlignment="1" applyProtection="1">
      <alignment horizontal="center" vertical="center"/>
    </xf>
    <xf numFmtId="0" fontId="30" fillId="0" borderId="10" xfId="0" applyFont="1" applyFill="1" applyBorder="1" applyAlignment="1" applyProtection="1">
      <alignment horizontal="center" vertical="center"/>
    </xf>
    <xf numFmtId="0" fontId="28" fillId="0" borderId="11" xfId="0" applyFont="1" applyFill="1" applyBorder="1" applyAlignment="1" applyProtection="1">
      <alignment horizontal="center" vertical="center" wrapText="1" shrinkToFit="1"/>
    </xf>
    <xf numFmtId="0" fontId="28" fillId="0" borderId="11" xfId="0" applyFont="1" applyFill="1" applyBorder="1" applyAlignment="1" applyProtection="1">
      <alignment horizontal="center" vertical="center" textRotation="255" shrinkToFit="1"/>
      <protection locked="0"/>
    </xf>
    <xf numFmtId="0" fontId="30" fillId="0" borderId="11" xfId="0" applyFont="1" applyFill="1" applyBorder="1" applyAlignment="1" applyProtection="1">
      <alignment horizontal="center" vertical="center"/>
    </xf>
    <xf numFmtId="0" fontId="28" fillId="0" borderId="1" xfId="0" applyFont="1" applyFill="1" applyBorder="1" applyAlignment="1" applyProtection="1">
      <alignment vertical="center" shrinkToFit="1"/>
      <protection locked="0"/>
    </xf>
    <xf numFmtId="0" fontId="28" fillId="0" borderId="9" xfId="0" applyFont="1" applyFill="1" applyBorder="1" applyAlignment="1" applyProtection="1">
      <alignment horizontal="center" vertical="center" wrapText="1" shrinkToFit="1"/>
      <protection locked="0"/>
    </xf>
    <xf numFmtId="0" fontId="28" fillId="0" borderId="10" xfId="0" applyFont="1" applyFill="1" applyBorder="1" applyAlignment="1" applyProtection="1">
      <alignment horizontal="center" vertical="center" wrapText="1" shrinkToFit="1"/>
      <protection locked="0"/>
    </xf>
    <xf numFmtId="0" fontId="28" fillId="0" borderId="11" xfId="0" applyFont="1" applyFill="1" applyBorder="1" applyAlignment="1" applyProtection="1">
      <alignment horizontal="center" vertical="center" wrapText="1" shrinkToFit="1"/>
      <protection locked="0"/>
    </xf>
    <xf numFmtId="0" fontId="29" fillId="6" borderId="16" xfId="44" applyFont="1" applyFill="1" applyAlignment="1" applyProtection="1">
      <alignment horizontal="center" vertical="center" wrapText="1" shrinkToFit="1"/>
      <protection locked="0"/>
    </xf>
    <xf numFmtId="0" fontId="28" fillId="3" borderId="1" xfId="0" applyFont="1" applyFill="1" applyBorder="1" applyAlignment="1" applyProtection="1">
      <alignment vertical="center" wrapText="1" shrinkToFit="1"/>
      <protection locked="0"/>
    </xf>
    <xf numFmtId="0" fontId="28" fillId="0" borderId="1" xfId="0" applyFont="1" applyFill="1" applyBorder="1" applyAlignment="1" applyProtection="1">
      <alignment vertical="center" wrapText="1" shrinkToFit="1"/>
      <protection locked="0"/>
    </xf>
    <xf numFmtId="0" fontId="31" fillId="0" borderId="17" xfId="0" applyNumberFormat="1" applyFont="1" applyFill="1" applyBorder="1" applyAlignment="1" applyProtection="1">
      <alignment horizontal="left" vertical="center"/>
      <protection locked="0"/>
    </xf>
    <xf numFmtId="0" fontId="31" fillId="0" borderId="0" xfId="0" applyNumberFormat="1" applyFont="1" applyFill="1" applyBorder="1" applyAlignment="1" applyProtection="1">
      <alignment horizontal="left" vertical="center"/>
      <protection locked="0"/>
    </xf>
    <xf numFmtId="0" fontId="23" fillId="7" borderId="1" xfId="0" applyFont="1" applyFill="1" applyBorder="1" applyAlignment="1" applyProtection="1">
      <alignment horizontal="center" vertical="center"/>
    </xf>
    <xf numFmtId="0" fontId="32" fillId="0" borderId="1" xfId="0" applyFont="1" applyFill="1" applyBorder="1" applyAlignment="1" applyProtection="1">
      <alignment horizontal="center" vertical="center" textRotation="255" wrapText="1"/>
      <protection locked="0"/>
    </xf>
    <xf numFmtId="0" fontId="28" fillId="0" borderId="1" xfId="0" applyFont="1" applyFill="1" applyBorder="1" applyAlignment="1" applyProtection="1">
      <alignment horizontal="left" vertical="center" shrinkToFit="1"/>
      <protection locked="0"/>
    </xf>
    <xf numFmtId="0" fontId="3" fillId="0" borderId="9" xfId="0" applyFont="1" applyFill="1" applyBorder="1" applyAlignment="1" applyProtection="1">
      <alignment horizontal="center" vertical="center" wrapText="1" shrinkToFit="1"/>
      <protection locked="0"/>
    </xf>
    <xf numFmtId="0" fontId="23" fillId="0" borderId="0" xfId="0" applyFont="1" applyFill="1" applyAlignment="1" applyProtection="1">
      <alignment horizontal="center" vertical="center"/>
    </xf>
    <xf numFmtId="0" fontId="3" fillId="0" borderId="10" xfId="0" applyFont="1" applyFill="1" applyBorder="1" applyAlignment="1" applyProtection="1">
      <alignment horizontal="center" vertical="center" wrapText="1" shrinkToFit="1"/>
      <protection locked="0"/>
    </xf>
    <xf numFmtId="0" fontId="8" fillId="0" borderId="9" xfId="0" applyFont="1" applyFill="1" applyBorder="1" applyAlignment="1" applyProtection="1">
      <alignment horizontal="center" vertical="center" textRotation="255" shrinkToFit="1"/>
      <protection locked="0"/>
    </xf>
    <xf numFmtId="0" fontId="2" fillId="7" borderId="1" xfId="0" applyFont="1" applyFill="1" applyBorder="1" applyAlignment="1" applyProtection="1">
      <alignment horizontal="center" vertical="center"/>
    </xf>
    <xf numFmtId="0" fontId="12" fillId="0" borderId="0" xfId="0" applyFont="1" applyFill="1" applyAlignment="1" applyProtection="1">
      <alignment horizontal="center" vertical="center"/>
    </xf>
    <xf numFmtId="0" fontId="8" fillId="0" borderId="10" xfId="0" applyFont="1" applyFill="1" applyBorder="1" applyAlignment="1" applyProtection="1">
      <alignment horizontal="center" vertical="center" textRotation="255" shrinkToFit="1"/>
      <protection locked="0"/>
    </xf>
    <xf numFmtId="0" fontId="3" fillId="0" borderId="11" xfId="0" applyFont="1" applyFill="1" applyBorder="1" applyAlignment="1" applyProtection="1">
      <alignment horizontal="center" vertical="center" wrapText="1" shrinkToFit="1"/>
      <protection locked="0"/>
    </xf>
    <xf numFmtId="0" fontId="8" fillId="0" borderId="11" xfId="0" applyFont="1" applyFill="1" applyBorder="1" applyAlignment="1" applyProtection="1">
      <alignment horizontal="center" vertical="center" textRotation="255" shrinkToFit="1"/>
      <protection locked="0"/>
    </xf>
    <xf numFmtId="0" fontId="3" fillId="0" borderId="0" xfId="0" applyFont="1" applyFill="1" applyAlignment="1" applyProtection="1">
      <alignment horizontal="center" vertical="center" wrapText="1"/>
      <protection locked="0"/>
    </xf>
    <xf numFmtId="0" fontId="2" fillId="0" borderId="0" xfId="0" applyFont="1" applyFill="1" applyBorder="1" applyAlignment="1" applyProtection="1">
      <alignment vertical="center"/>
      <protection locked="0"/>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3" fillId="0" borderId="1" xfId="0" applyFont="1" applyBorder="1" applyAlignment="1" applyProtection="1">
      <alignment vertical="center" wrapText="1"/>
      <protection locked="0"/>
    </xf>
    <xf numFmtId="0" fontId="33" fillId="0" borderId="1" xfId="0" applyFont="1" applyBorder="1" applyAlignment="1" applyProtection="1">
      <alignment horizontal="center" vertical="center"/>
      <protection locked="0"/>
    </xf>
    <xf numFmtId="0" fontId="28" fillId="0" borderId="3" xfId="0" applyFont="1" applyFill="1" applyBorder="1" applyAlignment="1" applyProtection="1">
      <alignment horizontal="center" vertical="center" wrapText="1"/>
      <protection locked="0"/>
    </xf>
    <xf numFmtId="0" fontId="28" fillId="0" borderId="1" xfId="0" applyFont="1" applyFill="1" applyBorder="1" applyAlignment="1" applyProtection="1">
      <alignment horizontal="center" vertical="center" wrapText="1" shrinkToFit="1"/>
    </xf>
    <xf numFmtId="0" fontId="28" fillId="0" borderId="4" xfId="0" applyFont="1" applyFill="1" applyBorder="1" applyAlignment="1" applyProtection="1">
      <alignment vertical="center" shrinkToFit="1"/>
      <protection locked="0"/>
    </xf>
    <xf numFmtId="0" fontId="28" fillId="0" borderId="8" xfId="0" applyFont="1" applyFill="1" applyBorder="1" applyAlignment="1" applyProtection="1">
      <alignment vertical="center" shrinkToFit="1"/>
      <protection locked="0"/>
    </xf>
    <xf numFmtId="0" fontId="28" fillId="0" borderId="5" xfId="0" applyFont="1" applyFill="1" applyBorder="1" applyAlignment="1" applyProtection="1">
      <alignment vertical="center" shrinkToFit="1"/>
      <protection locked="0"/>
    </xf>
    <xf numFmtId="0" fontId="28" fillId="0" borderId="15" xfId="0" applyFont="1" applyFill="1" applyBorder="1" applyAlignment="1" applyProtection="1">
      <alignment horizontal="center" vertical="center" wrapText="1"/>
      <protection locked="0"/>
    </xf>
    <xf numFmtId="0" fontId="28" fillId="0" borderId="1" xfId="0" applyFont="1" applyFill="1" applyBorder="1" applyAlignment="1" applyProtection="1">
      <alignment horizontal="center" vertical="center" wrapText="1" shrinkToFit="1"/>
      <protection locked="0"/>
    </xf>
    <xf numFmtId="0" fontId="28" fillId="0" borderId="4" xfId="0" applyFont="1" applyFill="1" applyBorder="1" applyAlignment="1" applyProtection="1">
      <alignment vertical="center" wrapText="1" shrinkToFit="1"/>
      <protection locked="0"/>
    </xf>
    <xf numFmtId="0" fontId="28" fillId="0" borderId="8" xfId="0" applyFont="1" applyFill="1" applyBorder="1" applyAlignment="1" applyProtection="1">
      <alignment vertical="center" wrapText="1" shrinkToFit="1"/>
      <protection locked="0"/>
    </xf>
    <xf numFmtId="0" fontId="28" fillId="0" borderId="5" xfId="0" applyFont="1" applyFill="1" applyBorder="1" applyAlignment="1" applyProtection="1">
      <alignment vertical="center" wrapText="1" shrinkToFit="1"/>
      <protection locked="0"/>
    </xf>
    <xf numFmtId="0" fontId="28" fillId="0" borderId="7" xfId="0" applyFont="1" applyFill="1" applyBorder="1" applyAlignment="1" applyProtection="1">
      <alignment horizontal="center" vertical="center" wrapText="1"/>
      <protection locked="0"/>
    </xf>
    <xf numFmtId="0" fontId="28" fillId="0" borderId="1" xfId="0" applyFont="1" applyFill="1" applyBorder="1" applyAlignment="1" applyProtection="1">
      <alignment horizontal="center" vertical="center" wrapText="1"/>
      <protection locked="0"/>
    </xf>
    <xf numFmtId="0" fontId="28" fillId="0" borderId="9" xfId="0" applyFont="1" applyFill="1" applyBorder="1" applyAlignment="1" applyProtection="1">
      <alignment horizontal="center" vertical="center" wrapText="1"/>
      <protection locked="0"/>
    </xf>
    <xf numFmtId="0" fontId="28" fillId="0" borderId="10" xfId="0" applyFont="1" applyFill="1" applyBorder="1" applyAlignment="1" applyProtection="1">
      <alignment horizontal="center" vertical="center" wrapText="1"/>
      <protection locked="0"/>
    </xf>
    <xf numFmtId="0" fontId="7" fillId="2" borderId="4"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6" fillId="0" borderId="1" xfId="0" applyFont="1" applyFill="1" applyBorder="1" applyAlignment="1" applyProtection="1">
      <alignment horizontal="center" vertical="center"/>
    </xf>
    <xf numFmtId="0" fontId="26" fillId="0" borderId="1" xfId="0" applyFont="1" applyFill="1" applyBorder="1" applyAlignment="1" applyProtection="1">
      <alignment horizontal="center" vertical="center"/>
    </xf>
    <xf numFmtId="0" fontId="8" fillId="0" borderId="1" xfId="82" applyFont="1" applyFill="1" applyBorder="1" applyAlignment="1" applyProtection="1">
      <alignment horizontal="center" vertical="center" wrapText="1" shrinkToFit="1"/>
      <protection locked="0"/>
    </xf>
    <xf numFmtId="0" fontId="12" fillId="0" borderId="1" xfId="82" applyFont="1" applyFill="1" applyBorder="1" applyAlignment="1" applyProtection="1">
      <alignment horizontal="center" vertical="center" wrapText="1" shrinkToFit="1"/>
      <protection locked="0"/>
    </xf>
    <xf numFmtId="0" fontId="2" fillId="0" borderId="1" xfId="0"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28" fillId="0" borderId="1" xfId="0" applyFont="1" applyFill="1" applyBorder="1" applyAlignment="1" applyProtection="1">
      <alignment horizontal="center" vertical="center" shrinkToFit="1"/>
      <protection locked="0"/>
    </xf>
    <xf numFmtId="0" fontId="34" fillId="0" borderId="17" xfId="0" applyNumberFormat="1" applyFont="1" applyFill="1" applyBorder="1" applyAlignment="1" applyProtection="1">
      <alignment horizontal="left" vertical="center"/>
      <protection locked="0"/>
    </xf>
    <xf numFmtId="0" fontId="2" fillId="0" borderId="5"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0" xfId="0" applyFont="1" applyFill="1" applyAlignment="1" applyProtection="1">
      <alignment horizontal="center" vertical="center"/>
    </xf>
    <xf numFmtId="0" fontId="35" fillId="0" borderId="0" xfId="0" applyFont="1" applyBorder="1" applyAlignment="1">
      <alignment horizontal="center" vertical="center"/>
    </xf>
    <xf numFmtId="0" fontId="35" fillId="0" borderId="0" xfId="0" applyFont="1" applyAlignment="1">
      <alignment horizontal="center" vertical="center"/>
    </xf>
    <xf numFmtId="10" fontId="3" fillId="0" borderId="1" xfId="0" applyNumberFormat="1" applyFont="1" applyBorder="1" applyAlignment="1">
      <alignment horizontal="center" vertical="center"/>
    </xf>
    <xf numFmtId="0" fontId="12" fillId="0" borderId="1" xfId="0" applyFont="1" applyBorder="1" applyAlignment="1" applyProtection="1">
      <alignment horizontal="center" vertical="center"/>
      <protection locked="0"/>
    </xf>
    <xf numFmtId="0" fontId="2" fillId="0" borderId="1"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protection locked="0"/>
    </xf>
    <xf numFmtId="0" fontId="31" fillId="0" borderId="0" xfId="0" applyNumberFormat="1" applyFont="1" applyFill="1" applyAlignment="1" applyProtection="1">
      <alignment horizontal="left" vertical="center"/>
      <protection locked="0"/>
    </xf>
    <xf numFmtId="0" fontId="8" fillId="3" borderId="1" xfId="0" applyFont="1" applyFill="1" applyBorder="1" applyAlignment="1" applyProtection="1">
      <alignment vertical="center" wrapText="1" shrinkToFit="1"/>
      <protection locked="0"/>
    </xf>
    <xf numFmtId="0" fontId="3" fillId="3" borderId="1" xfId="0" applyFont="1" applyFill="1" applyBorder="1" applyAlignment="1" applyProtection="1">
      <alignment vertical="center" shrinkToFit="1"/>
      <protection locked="0"/>
    </xf>
    <xf numFmtId="0" fontId="3" fillId="3" borderId="1" xfId="0" applyFont="1" applyFill="1" applyBorder="1" applyAlignment="1" applyProtection="1">
      <alignment vertical="center" wrapText="1" shrinkToFit="1"/>
      <protection locked="0"/>
    </xf>
    <xf numFmtId="0" fontId="36" fillId="0" borderId="1" xfId="0" applyFont="1" applyFill="1" applyBorder="1" applyAlignment="1" applyProtection="1">
      <alignment horizontal="center" vertical="center" wrapText="1" shrinkToFit="1"/>
      <protection locked="0"/>
    </xf>
    <xf numFmtId="0" fontId="22" fillId="3" borderId="1" xfId="0" applyFont="1" applyFill="1" applyBorder="1" applyAlignment="1" applyProtection="1">
      <alignment vertical="center" wrapText="1" shrinkToFit="1"/>
      <protection locked="0"/>
    </xf>
    <xf numFmtId="0" fontId="36" fillId="3" borderId="1" xfId="0" applyFont="1" applyFill="1" applyBorder="1" applyAlignment="1" applyProtection="1">
      <alignment vertical="center" wrapText="1" shrinkToFit="1"/>
      <protection locked="0"/>
    </xf>
    <xf numFmtId="0" fontId="8" fillId="3" borderId="1" xfId="0" applyFont="1" applyFill="1" applyBorder="1" applyAlignment="1" applyProtection="1">
      <alignment vertical="center" shrinkToFit="1"/>
      <protection locked="0"/>
    </xf>
    <xf numFmtId="0" fontId="8" fillId="0" borderId="11" xfId="0" applyFont="1" applyFill="1" applyBorder="1" applyAlignment="1" applyProtection="1">
      <alignment horizontal="center" vertical="center" wrapText="1"/>
      <protection locked="0"/>
    </xf>
    <xf numFmtId="0" fontId="37" fillId="3" borderId="1" xfId="0" applyFont="1" applyFill="1" applyBorder="1" applyAlignment="1" applyProtection="1">
      <alignment vertical="center" wrapText="1" shrinkToFit="1"/>
      <protection locked="0"/>
    </xf>
    <xf numFmtId="0" fontId="10" fillId="3" borderId="1" xfId="0" applyFont="1" applyFill="1" applyBorder="1" applyAlignment="1" applyProtection="1">
      <alignment vertical="center" shrinkToFit="1"/>
      <protection locked="0"/>
    </xf>
    <xf numFmtId="0" fontId="11" fillId="3" borderId="1" xfId="0" applyFont="1" applyFill="1" applyBorder="1" applyAlignment="1" applyProtection="1">
      <alignment vertical="center" wrapText="1" shrinkToFit="1"/>
      <protection locked="0"/>
    </xf>
    <xf numFmtId="0" fontId="10" fillId="3" borderId="1" xfId="0" applyFont="1" applyFill="1" applyBorder="1" applyAlignment="1" applyProtection="1">
      <alignment vertical="center" wrapText="1" shrinkToFit="1"/>
      <protection locked="0"/>
    </xf>
    <xf numFmtId="0" fontId="38" fillId="0" borderId="1" xfId="0" applyFont="1" applyFill="1" applyBorder="1" applyAlignment="1" applyProtection="1">
      <alignment vertical="center" wrapText="1" shrinkToFit="1"/>
      <protection locked="0"/>
    </xf>
    <xf numFmtId="0" fontId="36" fillId="0" borderId="1" xfId="0" applyFont="1" applyFill="1" applyBorder="1" applyAlignment="1" applyProtection="1">
      <alignment vertical="center" wrapText="1" shrinkToFit="1"/>
      <protection locked="0"/>
    </xf>
    <xf numFmtId="0" fontId="7" fillId="2" borderId="5" xfId="0" applyFont="1" applyFill="1" applyBorder="1" applyAlignment="1">
      <alignment horizontal="center" vertical="center" wrapText="1"/>
    </xf>
    <xf numFmtId="10" fontId="7" fillId="2" borderId="1" xfId="0" applyNumberFormat="1" applyFont="1" applyFill="1" applyBorder="1" applyAlignment="1">
      <alignment horizontal="center" vertical="center"/>
    </xf>
    <xf numFmtId="10" fontId="25" fillId="2" borderId="4" xfId="0" applyNumberFormat="1" applyFont="1" applyFill="1" applyBorder="1" applyAlignment="1">
      <alignment horizontal="center" vertical="center"/>
    </xf>
    <xf numFmtId="10" fontId="25" fillId="0" borderId="14" xfId="0" applyNumberFormat="1" applyFont="1" applyFill="1" applyBorder="1" applyAlignment="1">
      <alignment horizontal="center" vertical="center"/>
    </xf>
    <xf numFmtId="0" fontId="39" fillId="0" borderId="1" xfId="0" applyFont="1" applyBorder="1" applyAlignment="1" applyProtection="1">
      <alignment horizontal="center" vertical="center"/>
      <protection locked="0"/>
    </xf>
    <xf numFmtId="0" fontId="6" fillId="0" borderId="4"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39" fillId="0" borderId="1" xfId="0" applyFont="1" applyBorder="1" applyAlignment="1" applyProtection="1">
      <alignment horizontal="center" vertical="center" wrapText="1"/>
      <protection locked="0"/>
    </xf>
    <xf numFmtId="0" fontId="26" fillId="0" borderId="4" xfId="0" applyFont="1" applyFill="1" applyBorder="1" applyAlignment="1" applyProtection="1">
      <alignment horizontal="center" vertical="center"/>
    </xf>
    <xf numFmtId="0" fontId="26" fillId="0" borderId="14" xfId="0" applyFont="1" applyFill="1" applyBorder="1" applyAlignment="1" applyProtection="1">
      <alignment horizontal="center" vertical="center"/>
    </xf>
    <xf numFmtId="0" fontId="25" fillId="0" borderId="1" xfId="0" applyFont="1" applyBorder="1" applyAlignment="1" applyProtection="1">
      <alignment horizontal="center" vertical="center" wrapText="1"/>
      <protection locked="0"/>
    </xf>
    <xf numFmtId="0" fontId="12" fillId="0" borderId="4" xfId="82" applyFont="1" applyFill="1" applyBorder="1" applyAlignment="1" applyProtection="1">
      <alignment horizontal="center" vertical="center" wrapText="1" shrinkToFit="1"/>
      <protection locked="0"/>
    </xf>
    <xf numFmtId="0" fontId="12" fillId="0" borderId="14" xfId="82" applyFont="1" applyFill="1" applyBorder="1" applyAlignment="1" applyProtection="1">
      <alignment horizontal="center" vertical="center" wrapText="1" shrinkToFit="1"/>
      <protection locked="0"/>
    </xf>
    <xf numFmtId="0" fontId="12" fillId="0" borderId="14" xfId="0" applyFont="1" applyFill="1" applyBorder="1" applyAlignment="1" applyProtection="1">
      <alignment horizontal="center" vertical="center"/>
    </xf>
    <xf numFmtId="0" fontId="12" fillId="0" borderId="1" xfId="0" applyFont="1" applyFill="1" applyBorder="1" applyAlignment="1" applyProtection="1">
      <alignment horizontal="center" vertical="center"/>
    </xf>
    <xf numFmtId="0" fontId="22" fillId="0" borderId="1" xfId="0" applyFont="1" applyFill="1" applyBorder="1" applyAlignment="1" applyProtection="1">
      <alignment horizontal="center" vertical="center" shrinkToFit="1"/>
      <protection locked="0"/>
    </xf>
    <xf numFmtId="0" fontId="22" fillId="0" borderId="1" xfId="0" applyFont="1" applyFill="1" applyBorder="1" applyAlignment="1" applyProtection="1">
      <alignment horizontal="center" vertical="center" wrapText="1" shrinkToFit="1"/>
      <protection locked="0"/>
    </xf>
    <xf numFmtId="49" fontId="3" fillId="0" borderId="1" xfId="0" applyNumberFormat="1" applyFont="1" applyFill="1" applyBorder="1" applyAlignment="1" applyProtection="1">
      <alignment horizontal="center" vertical="center" wrapText="1" shrinkToFit="1"/>
      <protection locked="0"/>
    </xf>
    <xf numFmtId="0" fontId="40" fillId="0" borderId="17" xfId="0" applyNumberFormat="1" applyFont="1" applyFill="1" applyBorder="1" applyAlignment="1" applyProtection="1">
      <alignment horizontal="left" vertical="center"/>
      <protection locked="0"/>
    </xf>
    <xf numFmtId="0" fontId="8" fillId="0" borderId="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12" fillId="0" borderId="0" xfId="0" applyFont="1" applyBorder="1" applyAlignment="1" applyProtection="1">
      <alignment vertical="center"/>
      <protection locked="0"/>
    </xf>
    <xf numFmtId="0" fontId="12" fillId="0" borderId="0" xfId="0" applyFont="1" applyAlignment="1" applyProtection="1">
      <alignment horizontal="center" vertical="center"/>
      <protection locked="0"/>
    </xf>
    <xf numFmtId="0" fontId="12" fillId="0" borderId="0" xfId="0" applyFont="1" applyFill="1" applyAlignment="1" applyProtection="1">
      <alignment horizontal="center" vertical="center"/>
      <protection locked="0"/>
    </xf>
    <xf numFmtId="0" fontId="0" fillId="0" borderId="1" xfId="0" applyBorder="1"/>
    <xf numFmtId="0" fontId="41" fillId="0" borderId="0" xfId="0" applyFont="1"/>
    <xf numFmtId="10" fontId="41" fillId="0" borderId="1" xfId="0" applyNumberFormat="1" applyFont="1" applyBorder="1" applyAlignment="1">
      <alignment horizontal="center" vertical="center"/>
    </xf>
    <xf numFmtId="0" fontId="8" fillId="0" borderId="1" xfId="0" applyFont="1" applyBorder="1" applyAlignment="1">
      <alignment horizontal="center" vertical="center"/>
    </xf>
    <xf numFmtId="0" fontId="41" fillId="0" borderId="1" xfId="0" applyFont="1" applyBorder="1" applyAlignment="1">
      <alignment horizontal="center" vertical="center"/>
    </xf>
  </cellXfs>
  <cellStyles count="98">
    <cellStyle name="常规" xfId="0" builtinId="0"/>
    <cellStyle name="货币[0]" xfId="1" builtinId="7"/>
    <cellStyle name="20% - 强调文字颜色 1 2" xfId="2"/>
    <cellStyle name="20% - 强调文字颜色 3" xfId="3" builtinId="38"/>
    <cellStyle name="输入" xfId="4" builtinId="20"/>
    <cellStyle name="货币" xfId="5" builtinId="4"/>
    <cellStyle name="千位分隔[0]" xfId="6" builtinId="6"/>
    <cellStyle name="40% - 强调文字颜色 3" xfId="7" builtinId="39"/>
    <cellStyle name="计算 2" xfId="8"/>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40% - 强调文字颜色 4 2" xfId="29"/>
    <cellStyle name="20% - 强调文字颜色 6" xfId="30" builtinId="50"/>
    <cellStyle name="强调文字颜色 2" xfId="31" builtinId="33"/>
    <cellStyle name="链接单元格" xfId="32" builtinId="24"/>
    <cellStyle name="40% - 强调文字颜色 1 2" xfId="33"/>
    <cellStyle name="汇总" xfId="34" builtinId="25"/>
    <cellStyle name="好" xfId="35" builtinId="26"/>
    <cellStyle name="40% - 强调文字颜色 2 2" xfId="36"/>
    <cellStyle name="适中" xfId="37" builtinId="28"/>
    <cellStyle name="20% - 强调文字颜色 5" xfId="38" builtinId="46"/>
    <cellStyle name="强调文字颜色 1" xfId="39" builtinId="29"/>
    <cellStyle name="40% - 强调文字颜色 5 2" xfId="40"/>
    <cellStyle name="20% - 强调文字颜色 1" xfId="41" builtinId="30"/>
    <cellStyle name="40% - 强调文字颜色 1" xfId="42" builtinId="31"/>
    <cellStyle name="20% - 强调文字颜色 2" xfId="43" builtinId="34"/>
    <cellStyle name="输出 2" xfId="4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适中 2" xfId="55"/>
    <cellStyle name="40% - 强调文字颜色 6 2" xfId="56"/>
    <cellStyle name="60% - 强调文字颜色 6" xfId="57" builtinId="52"/>
    <cellStyle name="20% - 强调文字颜色 2 2" xfId="58"/>
    <cellStyle name="好_RH-FOR 07-05 09-C 工法检查表-修改-2014-3-28" xfId="59"/>
    <cellStyle name="20% - 强调文字颜色 3 2" xfId="60"/>
    <cellStyle name="常规 3" xfId="61"/>
    <cellStyle name="20% - 强调文字颜色 4 2" xfId="62"/>
    <cellStyle name="20% - 强调文字颜色 5 2" xfId="63"/>
    <cellStyle name="20% - 强调文字颜色 6 2" xfId="64"/>
    <cellStyle name="40% - 强调文字颜色 3 2" xfId="65"/>
    <cellStyle name="60% - 强调文字颜色 1 2" xfId="66"/>
    <cellStyle name="60% - 强调文字颜色 2 2" xfId="67"/>
    <cellStyle name="60% - 强调文字颜色 3 2" xfId="68"/>
    <cellStyle name="60% - 强调文字颜色 4 2" xfId="69"/>
    <cellStyle name="60% - 强调文字颜色 5 2" xfId="70"/>
    <cellStyle name="60% - 强调文字颜色 6 2" xfId="71"/>
    <cellStyle name="标题 1 2" xfId="72"/>
    <cellStyle name="标题 2 2" xfId="73"/>
    <cellStyle name="标题 3 2" xfId="74"/>
    <cellStyle name="标题 4 2" xfId="75"/>
    <cellStyle name="标题 5" xfId="76"/>
    <cellStyle name="差 2" xfId="77"/>
    <cellStyle name="差_RH-FOR 07-05 09-C 工法检查表-修改-2014-3-28" xfId="78"/>
    <cellStyle name="差_件号-重大质量问题校核签字表-2014-8-2" xfId="79"/>
    <cellStyle name="常规 2" xfId="80"/>
    <cellStyle name="常规_件号-重大质量问题校核签字表-2014-8-2" xfId="81"/>
    <cellStyle name="常规_重大质量问题-B-2014-8-2" xfId="82"/>
    <cellStyle name="好 2" xfId="83"/>
    <cellStyle name="好_件号-重大质量问题校核签字表-2014-8-2" xfId="84"/>
    <cellStyle name="汇总 2" xfId="85"/>
    <cellStyle name="检查单元格 2" xfId="86"/>
    <cellStyle name="解释性文本 2" xfId="87"/>
    <cellStyle name="警告文本 2" xfId="88"/>
    <cellStyle name="链接单元格 2" xfId="89"/>
    <cellStyle name="强调文字颜色 1 2" xfId="90"/>
    <cellStyle name="强调文字颜色 2 2" xfId="91"/>
    <cellStyle name="强调文字颜色 3 2" xfId="92"/>
    <cellStyle name="强调文字颜色 4 2" xfId="93"/>
    <cellStyle name="强调文字颜色 5 2" xfId="94"/>
    <cellStyle name="强调文字颜色 6 2" xfId="95"/>
    <cellStyle name="输入 2" xfId="96"/>
    <cellStyle name="注释 2" xfId="97"/>
  </cellStyles>
  <dxfs count="6">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theme="0" tint="-0.249977111117893"/>
        </patternFill>
      </fill>
    </dxf>
    <dxf>
      <fill>
        <patternFill patternType="solid">
          <bgColor rgb="FFFFC000"/>
        </patternFill>
      </fill>
    </dxf>
    <dxf>
      <fill>
        <patternFill patternType="solid">
          <bgColor rgb="FF22C50C"/>
        </patternFill>
      </fill>
    </dxf>
  </dxfs>
  <tableStyles count="0" defaultTableStyle="TableStyleMedium9" defaultPivotStyle="PivotStyleLight16"/>
  <colors>
    <mruColors>
      <color rgb="00BCF9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445770</xdr:colOff>
      <xdr:row>47</xdr:row>
      <xdr:rowOff>19050</xdr:rowOff>
    </xdr:from>
    <xdr:to>
      <xdr:col>8</xdr:col>
      <xdr:colOff>0</xdr:colOff>
      <xdr:row>47</xdr:row>
      <xdr:rowOff>529590</xdr:rowOff>
    </xdr:to>
    <xdr:pic>
      <xdr:nvPicPr>
        <xdr:cNvPr id="3" name="图片 2"/>
        <xdr:cNvPicPr>
          <a:picLocks noChangeAspect="1"/>
        </xdr:cNvPicPr>
      </xdr:nvPicPr>
      <xdr:blipFill>
        <a:blip r:embed="rId1"/>
        <a:srcRect t="25243"/>
        <a:stretch>
          <a:fillRect/>
        </a:stretch>
      </xdr:blipFill>
      <xdr:spPr>
        <a:xfrm>
          <a:off x="7068820" y="15614650"/>
          <a:ext cx="1136015" cy="510540"/>
        </a:xfrm>
        <a:prstGeom prst="rect">
          <a:avLst/>
        </a:prstGeom>
        <a:noFill/>
        <a:ln w="9525">
          <a:noFill/>
        </a:ln>
      </xdr:spPr>
    </xdr:pic>
    <xdr:clientData/>
  </xdr:twoCellAnchor>
  <xdr:twoCellAnchor editAs="oneCell">
    <xdr:from>
      <xdr:col>0</xdr:col>
      <xdr:colOff>100965</xdr:colOff>
      <xdr:row>0</xdr:row>
      <xdr:rowOff>34290</xdr:rowOff>
    </xdr:from>
    <xdr:to>
      <xdr:col>1</xdr:col>
      <xdr:colOff>265430</xdr:colOff>
      <xdr:row>1</xdr:row>
      <xdr:rowOff>278130</xdr:rowOff>
    </xdr:to>
    <xdr:pic>
      <xdr:nvPicPr>
        <xdr:cNvPr id="6" name="图片 5"/>
        <xdr:cNvPicPr>
          <a:picLocks noChangeAspect="1"/>
        </xdr:cNvPicPr>
      </xdr:nvPicPr>
      <xdr:blipFill>
        <a:blip r:embed="rId2"/>
        <a:stretch>
          <a:fillRect/>
        </a:stretch>
      </xdr:blipFill>
      <xdr:spPr>
        <a:xfrm>
          <a:off x="100965" y="34290"/>
          <a:ext cx="821690" cy="548640"/>
        </a:xfrm>
        <a:prstGeom prst="rect">
          <a:avLst/>
        </a:prstGeom>
        <a:noFill/>
        <a:ln w="9525">
          <a:noFill/>
        </a:ln>
      </xdr:spPr>
    </xdr:pic>
    <xdr:clientData/>
  </xdr:twoCellAnchor>
  <xdr:twoCellAnchor>
    <xdr:from>
      <xdr:col>17</xdr:col>
      <xdr:colOff>132715</xdr:colOff>
      <xdr:row>6</xdr:row>
      <xdr:rowOff>62865</xdr:rowOff>
    </xdr:from>
    <xdr:to>
      <xdr:col>25</xdr:col>
      <xdr:colOff>534670</xdr:colOff>
      <xdr:row>14</xdr:row>
      <xdr:rowOff>44450</xdr:rowOff>
    </xdr:to>
    <xdr:sp>
      <xdr:nvSpPr>
        <xdr:cNvPr id="2" name="文本框 1"/>
        <xdr:cNvSpPr txBox="1"/>
      </xdr:nvSpPr>
      <xdr:spPr>
        <a:xfrm>
          <a:off x="13091160" y="1491615"/>
          <a:ext cx="5888355" cy="25800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zh-CN" sz="2000"/>
            <a:t>1</a:t>
          </a:r>
          <a:r>
            <a:rPr lang="zh-CN" altLang="en-US" sz="2000"/>
            <a:t>、符合要求</a:t>
          </a:r>
          <a:r>
            <a:rPr lang="en-US" altLang="zh-CN" sz="2000"/>
            <a:t> </a:t>
          </a:r>
          <a:r>
            <a:rPr lang="zh-CN" altLang="en-US" sz="2000"/>
            <a:t>填写</a:t>
          </a:r>
          <a:r>
            <a:rPr lang="en-US" altLang="zh-CN" sz="2000"/>
            <a:t> OK</a:t>
          </a:r>
          <a:endParaRPr lang="en-US" altLang="zh-CN" sz="2000"/>
        </a:p>
        <a:p>
          <a:pPr algn="l"/>
          <a:r>
            <a:rPr lang="en-US" altLang="zh-CN" sz="2000"/>
            <a:t>2</a:t>
          </a:r>
          <a:r>
            <a:rPr lang="zh-CN" altLang="en-US" sz="2000"/>
            <a:t>、不符合要求</a:t>
          </a:r>
          <a:r>
            <a:rPr lang="en-US" altLang="zh-CN" sz="2000"/>
            <a:t> </a:t>
          </a:r>
          <a:r>
            <a:rPr lang="zh-CN" altLang="en-US" sz="2000"/>
            <a:t>填写</a:t>
          </a:r>
          <a:r>
            <a:rPr lang="en-US" altLang="zh-CN" sz="2000"/>
            <a:t>  NG </a:t>
          </a:r>
          <a:endParaRPr lang="en-US" altLang="zh-CN" sz="2000"/>
        </a:p>
        <a:p>
          <a:pPr algn="l"/>
          <a:r>
            <a:rPr lang="en-US" altLang="zh-CN" sz="2000"/>
            <a:t>3</a:t>
          </a:r>
          <a:r>
            <a:rPr lang="zh-CN" altLang="en-US" sz="2000"/>
            <a:t>、不涉及内容填写</a:t>
          </a:r>
          <a:r>
            <a:rPr lang="en-US" altLang="zh-CN" sz="2000"/>
            <a:t>  -</a:t>
          </a:r>
          <a:endParaRPr lang="en-US" altLang="zh-CN" sz="2000"/>
        </a:p>
        <a:p>
          <a:pPr algn="l"/>
          <a:r>
            <a:rPr lang="en-US" altLang="zh-CN" sz="2000"/>
            <a:t>4</a:t>
          </a:r>
          <a:r>
            <a:rPr lang="zh-CN" altLang="en-US" sz="2000"/>
            <a:t>、涉及但需后阶段处理</a:t>
          </a:r>
          <a:r>
            <a:rPr lang="en-US" altLang="zh-CN" sz="2000"/>
            <a:t> </a:t>
          </a:r>
          <a:r>
            <a:rPr lang="zh-CN" altLang="en-US" sz="2000"/>
            <a:t>填写保留，最后阶段需要确认并，填写</a:t>
          </a:r>
          <a:r>
            <a:rPr lang="en-US" altLang="zh-CN" sz="2000"/>
            <a:t>OK </a:t>
          </a:r>
          <a:r>
            <a:rPr lang="zh-CN" altLang="en-US" sz="2000"/>
            <a:t>或</a:t>
          </a:r>
          <a:r>
            <a:rPr lang="en-US" altLang="zh-CN" sz="2000"/>
            <a:t>  NG</a:t>
          </a:r>
          <a:endParaRPr lang="en-US" altLang="zh-CN" sz="2000"/>
        </a:p>
        <a:p>
          <a:pPr algn="l"/>
          <a:r>
            <a:rPr lang="en-US" altLang="zh-CN" sz="2000"/>
            <a:t>5</a:t>
          </a:r>
          <a:r>
            <a:rPr lang="zh-CN" altLang="en-US" sz="2000"/>
            <a:t>、多个检测项的需要单独截图确认</a:t>
          </a:r>
          <a:endParaRPr lang="en-US" altLang="zh-CN" sz="20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0</xdr:row>
      <xdr:rowOff>104775</xdr:rowOff>
    </xdr:from>
    <xdr:to>
      <xdr:col>1</xdr:col>
      <xdr:colOff>254000</xdr:colOff>
      <xdr:row>1</xdr:row>
      <xdr:rowOff>212725</xdr:rowOff>
    </xdr:to>
    <xdr:pic>
      <xdr:nvPicPr>
        <xdr:cNvPr id="2" name="图片 1"/>
        <xdr:cNvPicPr>
          <a:picLocks noChangeAspect="1"/>
        </xdr:cNvPicPr>
      </xdr:nvPicPr>
      <xdr:blipFill>
        <a:blip r:embed="rId1"/>
        <a:stretch>
          <a:fillRect/>
        </a:stretch>
      </xdr:blipFill>
      <xdr:spPr>
        <a:xfrm>
          <a:off x="85725" y="104775"/>
          <a:ext cx="825500" cy="55372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100965</xdr:colOff>
      <xdr:row>0</xdr:row>
      <xdr:rowOff>34290</xdr:rowOff>
    </xdr:from>
    <xdr:to>
      <xdr:col>1</xdr:col>
      <xdr:colOff>265430</xdr:colOff>
      <xdr:row>1</xdr:row>
      <xdr:rowOff>255718</xdr:rowOff>
    </xdr:to>
    <xdr:pic>
      <xdr:nvPicPr>
        <xdr:cNvPr id="2" name="图片 1"/>
        <xdr:cNvPicPr>
          <a:picLocks noChangeAspect="1"/>
        </xdr:cNvPicPr>
      </xdr:nvPicPr>
      <xdr:blipFill>
        <a:blip r:embed="rId1"/>
        <a:stretch>
          <a:fillRect/>
        </a:stretch>
      </xdr:blipFill>
      <xdr:spPr>
        <a:xfrm>
          <a:off x="100965" y="34290"/>
          <a:ext cx="821690" cy="54483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0</xdr:row>
      <xdr:rowOff>104775</xdr:rowOff>
    </xdr:from>
    <xdr:to>
      <xdr:col>1</xdr:col>
      <xdr:colOff>254112</xdr:colOff>
      <xdr:row>1</xdr:row>
      <xdr:rowOff>213024</xdr:rowOff>
    </xdr:to>
    <xdr:pic>
      <xdr:nvPicPr>
        <xdr:cNvPr id="179" name="图片 178"/>
        <xdr:cNvPicPr>
          <a:picLocks noChangeAspect="1"/>
        </xdr:cNvPicPr>
      </xdr:nvPicPr>
      <xdr:blipFill>
        <a:blip r:embed="rId1"/>
        <a:stretch>
          <a:fillRect/>
        </a:stretch>
      </xdr:blipFill>
      <xdr:spPr>
        <a:xfrm>
          <a:off x="85725" y="104775"/>
          <a:ext cx="825500" cy="55372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86360</xdr:colOff>
      <xdr:row>0</xdr:row>
      <xdr:rowOff>635</xdr:rowOff>
    </xdr:from>
    <xdr:to>
      <xdr:col>1</xdr:col>
      <xdr:colOff>336550</xdr:colOff>
      <xdr:row>1</xdr:row>
      <xdr:rowOff>244475</xdr:rowOff>
    </xdr:to>
    <xdr:pic>
      <xdr:nvPicPr>
        <xdr:cNvPr id="2" name="图片 1"/>
        <xdr:cNvPicPr>
          <a:picLocks noChangeAspect="1"/>
        </xdr:cNvPicPr>
      </xdr:nvPicPr>
      <xdr:blipFill>
        <a:blip r:embed="rId1"/>
        <a:stretch>
          <a:fillRect/>
        </a:stretch>
      </xdr:blipFill>
      <xdr:spPr>
        <a:xfrm>
          <a:off x="86360" y="635"/>
          <a:ext cx="821690" cy="5486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2:D14"/>
  <sheetViews>
    <sheetView workbookViewId="0">
      <selection activeCell="D28" sqref="D28"/>
    </sheetView>
  </sheetViews>
  <sheetFormatPr defaultColWidth="9" defaultRowHeight="13.5" outlineLevelCol="3"/>
  <cols>
    <col min="2" max="2" width="19.625" customWidth="1"/>
    <col min="3" max="3" width="18.125" customWidth="1"/>
    <col min="4" max="4" width="17.2583333333333" customWidth="1"/>
  </cols>
  <sheetData>
    <row r="2" ht="24" customHeight="1" spans="2:3">
      <c r="B2" s="296"/>
      <c r="C2" s="165" t="s">
        <v>0</v>
      </c>
    </row>
    <row r="3" ht="24" customHeight="1" spans="1:4">
      <c r="A3" s="297"/>
      <c r="B3" s="241" t="s">
        <v>1</v>
      </c>
      <c r="C3" s="298" t="e">
        <f>'1.工法检查表(设计-校对-专审）'!#REF!</f>
        <v>#REF!</v>
      </c>
      <c r="D3" s="297"/>
    </row>
    <row r="4" ht="24" customHeight="1" spans="1:4">
      <c r="A4" s="297"/>
      <c r="B4" s="241" t="s">
        <v>2</v>
      </c>
      <c r="C4" s="298">
        <f>'1.工法检查表(设计-校对-专审）'!K1</f>
        <v>0.971830985915493</v>
      </c>
      <c r="D4" s="297"/>
    </row>
    <row r="5" ht="24" customHeight="1" spans="1:4">
      <c r="A5" s="297"/>
      <c r="B5" s="241" t="s">
        <v>3</v>
      </c>
      <c r="C5" s="298" t="e">
        <f>'1.工法检查表(设计-校对-专审）'!#REF!</f>
        <v>#REF!</v>
      </c>
      <c r="D5" s="297"/>
    </row>
    <row r="6" ht="24" customHeight="1" spans="1:4">
      <c r="A6" s="297"/>
      <c r="B6" s="241" t="s">
        <v>4</v>
      </c>
      <c r="C6" s="298">
        <f>'1.工法检查表(设计-校对-专审）'!M1</f>
        <v>1</v>
      </c>
      <c r="D6" s="297"/>
    </row>
    <row r="7" ht="14.25" spans="1:4">
      <c r="A7" s="297"/>
      <c r="B7" s="297"/>
      <c r="C7" s="297"/>
      <c r="D7" s="297"/>
    </row>
    <row r="8" ht="14.25" spans="1:4">
      <c r="A8" s="297"/>
      <c r="B8" s="297"/>
      <c r="C8" s="297"/>
      <c r="D8" s="297"/>
    </row>
    <row r="9" ht="27.95" customHeight="1" spans="1:4">
      <c r="A9" s="299" t="s">
        <v>5</v>
      </c>
      <c r="B9" s="299"/>
      <c r="C9" s="299"/>
      <c r="D9" s="299" t="s">
        <v>6</v>
      </c>
    </row>
    <row r="10" ht="27.95" customHeight="1" spans="1:4">
      <c r="A10" s="144"/>
      <c r="B10" s="144" t="s">
        <v>7</v>
      </c>
      <c r="C10" s="300" t="e">
        <f>#REF!</f>
        <v>#REF!</v>
      </c>
      <c r="D10" s="300">
        <f>'3.审核问题记录表'!M4</f>
        <v>40</v>
      </c>
    </row>
    <row r="11" ht="27.95" customHeight="1" spans="1:4">
      <c r="A11" s="148" t="s">
        <v>8</v>
      </c>
      <c r="B11" s="144" t="s">
        <v>9</v>
      </c>
      <c r="C11" s="298" t="e">
        <f>#REF!</f>
        <v>#REF!</v>
      </c>
      <c r="D11" s="298">
        <f ca="1">'3.审核问题记录表'!N5</f>
        <v>0</v>
      </c>
    </row>
    <row r="12" ht="27.95" customHeight="1" spans="1:4">
      <c r="A12" s="148"/>
      <c r="B12" s="148" t="s">
        <v>10</v>
      </c>
      <c r="C12" s="298" t="e">
        <f>#REF!</f>
        <v>#REF!</v>
      </c>
      <c r="D12" s="298">
        <f ca="1">'3.审核问题记录表'!N6</f>
        <v>0</v>
      </c>
    </row>
    <row r="13" ht="27.95" customHeight="1" spans="1:4">
      <c r="A13" s="148"/>
      <c r="B13" s="148" t="s">
        <v>11</v>
      </c>
      <c r="C13" s="298" t="e">
        <f>#REF!</f>
        <v>#REF!</v>
      </c>
      <c r="D13" s="298">
        <f ca="1">'3.审核问题记录表'!N7</f>
        <v>0</v>
      </c>
    </row>
    <row r="14" ht="18.95" customHeight="1"/>
  </sheetData>
  <mergeCells count="2">
    <mergeCell ref="A9:C9"/>
    <mergeCell ref="A11:A13"/>
  </mergeCells>
  <conditionalFormatting sqref="C3:C6">
    <cfRule type="cellIs" dxfId="0" priority="1" operator="between">
      <formula>0.95</formula>
      <formula>1</formula>
    </cfRule>
    <cfRule type="cellIs" dxfId="1" priority="2" operator="lessThan">
      <formula>0.85</formula>
    </cfRule>
    <cfRule type="cellIs" dxfId="2" priority="3" operator="between">
      <formula>0.85</formula>
      <formula>0.95</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pageSetUpPr fitToPage="1"/>
  </sheetPr>
  <dimension ref="A1:R90"/>
  <sheetViews>
    <sheetView tabSelected="1" topLeftCell="A2" workbookViewId="0">
      <selection activeCell="O19" sqref="O19"/>
    </sheetView>
  </sheetViews>
  <sheetFormatPr defaultColWidth="9" defaultRowHeight="12.75"/>
  <cols>
    <col min="1" max="1" width="8.625" style="97" customWidth="1"/>
    <col min="2" max="2" width="4.5" style="98" customWidth="1"/>
    <col min="3" max="7" width="14.7583333333333" style="99" customWidth="1"/>
    <col min="8" max="8" width="20.7583333333333" style="99" customWidth="1"/>
    <col min="9" max="9" width="11.125" style="98" customWidth="1"/>
    <col min="10" max="10" width="9" style="97" customWidth="1"/>
    <col min="11" max="11" width="8.25833333333333" style="97" customWidth="1"/>
    <col min="12" max="12" width="10.375" style="97" customWidth="1"/>
    <col min="13" max="13" width="7.875" style="97" customWidth="1"/>
    <col min="14" max="15" width="7.875" style="104" customWidth="1"/>
    <col min="16" max="17" width="9" style="10" hidden="1" customWidth="1"/>
    <col min="18" max="16384" width="9" style="10"/>
  </cols>
  <sheetData>
    <row r="1" s="68" customFormat="1" ht="24" customHeight="1" spans="1:16">
      <c r="A1" s="12" t="s">
        <v>12</v>
      </c>
      <c r="B1" s="12"/>
      <c r="C1" s="216" t="s">
        <v>13</v>
      </c>
      <c r="D1" s="217"/>
      <c r="E1" s="217"/>
      <c r="F1" s="217"/>
      <c r="G1" s="217"/>
      <c r="H1" s="218"/>
      <c r="I1" s="236" t="s">
        <v>0</v>
      </c>
      <c r="J1" s="272"/>
      <c r="K1" s="166">
        <f>P2</f>
        <v>0.971830985915493</v>
      </c>
      <c r="L1" s="273" t="s">
        <v>14</v>
      </c>
      <c r="M1" s="274">
        <f>Q2</f>
        <v>1</v>
      </c>
      <c r="N1" s="275"/>
      <c r="O1" s="162"/>
      <c r="P1" s="251"/>
    </row>
    <row r="2" s="68" customFormat="1" ht="24" customHeight="1" spans="1:17">
      <c r="A2" s="12"/>
      <c r="B2" s="12"/>
      <c r="C2" s="15" t="s">
        <v>15</v>
      </c>
      <c r="D2" s="219"/>
      <c r="E2" s="219"/>
      <c r="F2" s="219"/>
      <c r="G2" s="219"/>
      <c r="H2" s="15"/>
      <c r="I2" s="236" t="s">
        <v>16</v>
      </c>
      <c r="J2" s="237"/>
      <c r="K2" s="237"/>
      <c r="L2" s="237"/>
      <c r="M2" s="237"/>
      <c r="N2" s="238"/>
      <c r="O2" s="164"/>
      <c r="P2" s="252">
        <f>P4/71</f>
        <v>0.971830985915493</v>
      </c>
      <c r="Q2" s="252">
        <f>Q4/71</f>
        <v>1</v>
      </c>
    </row>
    <row r="3" ht="15" customHeight="1" spans="1:17">
      <c r="A3" s="167" t="s">
        <v>17</v>
      </c>
      <c r="B3" s="16" t="s">
        <v>18</v>
      </c>
      <c r="C3" s="17"/>
      <c r="D3" s="16" t="s">
        <v>19</v>
      </c>
      <c r="E3" s="16"/>
      <c r="F3" s="16"/>
      <c r="G3" s="168" t="s">
        <v>20</v>
      </c>
      <c r="I3" s="276" t="s">
        <v>9</v>
      </c>
      <c r="J3" s="239">
        <f>COUNTIF(J8:J78,"OK")</f>
        <v>1</v>
      </c>
      <c r="K3" s="239">
        <f>COUNTIF(K8:K78,"OK")</f>
        <v>1</v>
      </c>
      <c r="L3" s="239">
        <f>COUNTIF(L8:L78,"OK")</f>
        <v>0</v>
      </c>
      <c r="M3" s="277">
        <f>COUNTIF(M8:M78,"OK")</f>
        <v>0</v>
      </c>
      <c r="N3" s="278"/>
      <c r="O3" s="169"/>
      <c r="P3" s="252"/>
      <c r="Q3" s="252"/>
    </row>
    <row r="4" ht="15" customHeight="1" spans="1:17">
      <c r="A4" s="170"/>
      <c r="B4" s="18"/>
      <c r="C4" s="19"/>
      <c r="D4" s="20"/>
      <c r="E4" s="171"/>
      <c r="F4" s="21"/>
      <c r="G4" s="168" t="s">
        <v>21</v>
      </c>
      <c r="H4" s="17"/>
      <c r="I4" s="279" t="s">
        <v>10</v>
      </c>
      <c r="J4" s="240">
        <f>COUNTIF(J8:J78,"NG")</f>
        <v>0</v>
      </c>
      <c r="K4" s="240">
        <f>COUNTIF(K8:K78,"NG")</f>
        <v>0</v>
      </c>
      <c r="L4" s="240">
        <f>COUNTIF(L8:L78,"NG")</f>
        <v>0</v>
      </c>
      <c r="M4" s="280">
        <f>COUNTIF(M8:M78,"NG")</f>
        <v>0</v>
      </c>
      <c r="N4" s="281"/>
      <c r="O4" s="172"/>
      <c r="P4" s="78">
        <f>SUM(P8:P78)</f>
        <v>69</v>
      </c>
      <c r="Q4" s="78">
        <f>SUM(Q8:Q78)</f>
        <v>71</v>
      </c>
    </row>
    <row r="5" ht="15" customHeight="1" spans="1:17">
      <c r="A5" s="173"/>
      <c r="B5" s="174"/>
      <c r="C5" s="175"/>
      <c r="D5" s="16" t="s">
        <v>22</v>
      </c>
      <c r="E5" s="16"/>
      <c r="F5" s="16"/>
      <c r="G5" s="168" t="s">
        <v>23</v>
      </c>
      <c r="H5" s="17"/>
      <c r="I5" s="282" t="s">
        <v>11</v>
      </c>
      <c r="J5" s="239">
        <f>COUNTIF(J8:J78,"保留")</f>
        <v>0</v>
      </c>
      <c r="K5" s="239">
        <f>COUNTIF(K8:K78,"保留")</f>
        <v>0</v>
      </c>
      <c r="L5" s="239">
        <f>COUNTIF(L8:L78,"保留")</f>
        <v>0</v>
      </c>
      <c r="M5" s="277">
        <f>COUNTIF(M8:M78,"保留")</f>
        <v>0</v>
      </c>
      <c r="N5" s="278"/>
      <c r="O5" s="169"/>
      <c r="P5" s="78"/>
      <c r="Q5" s="78"/>
    </row>
    <row r="6" ht="19.5" customHeight="1" spans="1:17">
      <c r="A6" s="176"/>
      <c r="B6" s="23"/>
      <c r="C6" s="24"/>
      <c r="D6" s="25"/>
      <c r="E6" s="177"/>
      <c r="F6" s="26"/>
      <c r="G6" s="168" t="s">
        <v>24</v>
      </c>
      <c r="H6" s="220"/>
      <c r="I6" s="282" t="s">
        <v>25</v>
      </c>
      <c r="J6" s="239">
        <f>COUNTIF(J8:J78,"-")</f>
        <v>0</v>
      </c>
      <c r="K6" s="239">
        <f>COUNTIF(K8:K78,"-")</f>
        <v>0</v>
      </c>
      <c r="L6" s="239">
        <f>COUNTIF(L8:L78,"-")</f>
        <v>0</v>
      </c>
      <c r="M6" s="277">
        <f>COUNTIF(M8:M78,"-")</f>
        <v>0</v>
      </c>
      <c r="N6" s="278"/>
      <c r="O6" s="169"/>
      <c r="P6" s="78"/>
      <c r="Q6" s="78"/>
    </row>
    <row r="7" ht="33" customHeight="1" spans="1:17">
      <c r="A7" s="78" t="s">
        <v>26</v>
      </c>
      <c r="B7" s="78" t="s">
        <v>27</v>
      </c>
      <c r="C7" s="78"/>
      <c r="D7" s="78"/>
      <c r="E7" s="78"/>
      <c r="F7" s="78"/>
      <c r="G7" s="78"/>
      <c r="H7" s="78"/>
      <c r="I7" s="78" t="s">
        <v>28</v>
      </c>
      <c r="J7" s="242" t="s">
        <v>29</v>
      </c>
      <c r="K7" s="242" t="s">
        <v>30</v>
      </c>
      <c r="L7" s="242" t="s">
        <v>31</v>
      </c>
      <c r="M7" s="283" t="s">
        <v>32</v>
      </c>
      <c r="N7" s="284"/>
      <c r="O7" s="179"/>
      <c r="P7" s="241" t="s">
        <v>33</v>
      </c>
      <c r="Q7" s="241" t="s">
        <v>34</v>
      </c>
    </row>
    <row r="8" s="79" customFormat="1" ht="23.1" customHeight="1" spans="1:17">
      <c r="A8" s="33" t="s">
        <v>35</v>
      </c>
      <c r="B8" s="30">
        <v>1</v>
      </c>
      <c r="C8" s="31" t="s">
        <v>36</v>
      </c>
      <c r="D8" s="32"/>
      <c r="E8" s="32"/>
      <c r="F8" s="32"/>
      <c r="G8" s="32"/>
      <c r="H8" s="32"/>
      <c r="I8" s="82" t="s">
        <v>37</v>
      </c>
      <c r="J8" s="243" t="str">
        <f>'1.工法检查表(设计-校对-专审）记录'!D10</f>
        <v>OK</v>
      </c>
      <c r="K8" s="243">
        <f>'1.工法检查表(设计-校对-专审）记录'!E10</f>
        <v>0</v>
      </c>
      <c r="L8" s="243">
        <f>'1.工法检查表(设计-校对-专审）记录'!F10</f>
        <v>0</v>
      </c>
      <c r="M8" s="243">
        <f>'1.工法检查表(设计-校对-专审）记录'!G10</f>
        <v>0</v>
      </c>
      <c r="N8" s="285"/>
      <c r="O8" s="244"/>
      <c r="P8" s="254">
        <f t="shared" ref="P8:P11" si="0">IF(K8=J8,1,0)</f>
        <v>0</v>
      </c>
      <c r="Q8" s="254">
        <f t="shared" ref="Q8:Q11" si="1">IF(M8=L8,1,0)</f>
        <v>1</v>
      </c>
    </row>
    <row r="9" s="79" customFormat="1" ht="23.1" customHeight="1" spans="1:17">
      <c r="A9" s="33"/>
      <c r="B9" s="30">
        <v>2</v>
      </c>
      <c r="C9" s="258" t="s">
        <v>38</v>
      </c>
      <c r="D9" s="259"/>
      <c r="E9" s="259"/>
      <c r="F9" s="259"/>
      <c r="G9" s="259"/>
      <c r="H9" s="259"/>
      <c r="I9" s="82" t="s">
        <v>37</v>
      </c>
      <c r="J9" s="243">
        <f>'1.工法检查表(设计-校对-专审）记录'!D19</f>
        <v>0</v>
      </c>
      <c r="K9" s="243">
        <f>'1.工法检查表(设计-校对-专审）记录'!E19</f>
        <v>0</v>
      </c>
      <c r="L9" s="243">
        <f>'1.工法检查表(设计-校对-专审）记录'!F19</f>
        <v>0</v>
      </c>
      <c r="M9" s="243">
        <f>'1.工法检查表(设计-校对-专审）记录'!G19</f>
        <v>0</v>
      </c>
      <c r="N9" s="285"/>
      <c r="O9" s="244"/>
      <c r="P9" s="254">
        <f t="shared" si="0"/>
        <v>1</v>
      </c>
      <c r="Q9" s="254">
        <f t="shared" si="1"/>
        <v>1</v>
      </c>
    </row>
    <row r="10" s="79" customFormat="1" ht="23.1" customHeight="1" spans="1:17">
      <c r="A10" s="33"/>
      <c r="B10" s="30">
        <v>3</v>
      </c>
      <c r="C10" s="258" t="s">
        <v>39</v>
      </c>
      <c r="D10" s="260"/>
      <c r="E10" s="260"/>
      <c r="F10" s="260"/>
      <c r="G10" s="260"/>
      <c r="H10" s="260"/>
      <c r="I10" s="82" t="s">
        <v>37</v>
      </c>
      <c r="J10" s="243">
        <f>'1.工法检查表(设计-校对-专审）记录'!D28</f>
        <v>0</v>
      </c>
      <c r="K10" s="243">
        <f>'1.工法检查表(设计-校对-专审）记录'!E28</f>
        <v>0</v>
      </c>
      <c r="L10" s="243">
        <f>'1.工法检查表(设计-校对-专审）记录'!F28</f>
        <v>0</v>
      </c>
      <c r="M10" s="243">
        <f>'1.工法检查表(设计-校对-专审）记录'!G28</f>
        <v>0</v>
      </c>
      <c r="N10" s="285"/>
      <c r="O10" s="244"/>
      <c r="P10" s="254">
        <f t="shared" si="0"/>
        <v>1</v>
      </c>
      <c r="Q10" s="254">
        <f t="shared" si="1"/>
        <v>1</v>
      </c>
    </row>
    <row r="11" s="79" customFormat="1" ht="23.1" customHeight="1" spans="1:17">
      <c r="A11" s="33"/>
      <c r="B11" s="30">
        <v>4</v>
      </c>
      <c r="C11" s="258" t="s">
        <v>40</v>
      </c>
      <c r="D11" s="260"/>
      <c r="E11" s="260"/>
      <c r="F11" s="260"/>
      <c r="G11" s="260"/>
      <c r="H11" s="260"/>
      <c r="I11" s="80" t="s">
        <v>41</v>
      </c>
      <c r="J11" s="286">
        <f>'1.工法检查表(设计-校对-专审）记录'!D45</f>
        <v>0</v>
      </c>
      <c r="K11" s="286">
        <f>'1.工法检查表(设计-校对-专审）记录'!E45</f>
        <v>0</v>
      </c>
      <c r="L11" s="286">
        <f>'1.工法检查表(设计-校对-专审）记录'!F45</f>
        <v>0</v>
      </c>
      <c r="M11" s="286">
        <f>'1.工法检查表(设计-校对-专审）记录'!G45</f>
        <v>0</v>
      </c>
      <c r="N11" s="285"/>
      <c r="O11" s="244"/>
      <c r="P11" s="254">
        <f t="shared" si="0"/>
        <v>1</v>
      </c>
      <c r="Q11" s="254">
        <f t="shared" si="1"/>
        <v>1</v>
      </c>
    </row>
    <row r="12" s="79" customFormat="1" ht="33" customHeight="1" spans="1:17">
      <c r="A12" s="33"/>
      <c r="B12" s="261">
        <v>5</v>
      </c>
      <c r="C12" s="262" t="s">
        <v>42</v>
      </c>
      <c r="D12" s="263"/>
      <c r="E12" s="263"/>
      <c r="F12" s="263"/>
      <c r="G12" s="263"/>
      <c r="H12" s="263"/>
      <c r="I12" s="80" t="s">
        <v>43</v>
      </c>
      <c r="J12" s="286">
        <f>'1.工法检查表(设计-校对-专审）记录'!D46</f>
        <v>0</v>
      </c>
      <c r="K12" s="286">
        <f>'1.工法检查表(设计-校对-专审）记录'!E46</f>
        <v>0</v>
      </c>
      <c r="L12" s="286">
        <f>'1.工法检查表(设计-校对-专审）记录'!F46</f>
        <v>0</v>
      </c>
      <c r="M12" s="286">
        <f>'1.工法检查表(设计-校对-专审）记录'!G46</f>
        <v>0</v>
      </c>
      <c r="N12" s="285"/>
      <c r="O12" s="244"/>
      <c r="P12" s="254">
        <f t="shared" ref="P12:P52" si="2">IF(K12=J12,1,0)</f>
        <v>1</v>
      </c>
      <c r="Q12" s="254">
        <f t="shared" ref="Q12:Q52" si="3">IF(M12=L12,1,0)</f>
        <v>1</v>
      </c>
    </row>
    <row r="13" s="79" customFormat="1" ht="23.1" customHeight="1" spans="1:17">
      <c r="A13" s="33"/>
      <c r="B13" s="30">
        <v>6</v>
      </c>
      <c r="C13" s="258" t="s">
        <v>44</v>
      </c>
      <c r="D13" s="260"/>
      <c r="E13" s="260"/>
      <c r="F13" s="260"/>
      <c r="G13" s="260"/>
      <c r="H13" s="260"/>
      <c r="I13" s="80" t="s">
        <v>45</v>
      </c>
      <c r="J13" s="286">
        <f>'1.工法检查表(设计-校对-专审）记录'!D55</f>
        <v>0</v>
      </c>
      <c r="K13" s="286">
        <f>'1.工法检查表(设计-校对-专审）记录'!E55</f>
        <v>0</v>
      </c>
      <c r="L13" s="286">
        <f>'1.工法检查表(设计-校对-专审）记录'!F55</f>
        <v>0</v>
      </c>
      <c r="M13" s="286">
        <f>'1.工法检查表(设计-校对-专审）记录'!G55</f>
        <v>0</v>
      </c>
      <c r="N13" s="285"/>
      <c r="O13" s="244"/>
      <c r="P13" s="254">
        <f t="shared" si="2"/>
        <v>1</v>
      </c>
      <c r="Q13" s="254">
        <f t="shared" si="3"/>
        <v>1</v>
      </c>
    </row>
    <row r="14" s="79" customFormat="1" ht="23.1" customHeight="1" spans="1:17">
      <c r="A14" s="33"/>
      <c r="B14" s="30">
        <v>7</v>
      </c>
      <c r="C14" s="35" t="s">
        <v>46</v>
      </c>
      <c r="D14" s="35"/>
      <c r="E14" s="35"/>
      <c r="F14" s="35"/>
      <c r="G14" s="35"/>
      <c r="H14" s="35"/>
      <c r="I14" s="82" t="s">
        <v>47</v>
      </c>
      <c r="J14" s="286">
        <f>'1.工法检查表(设计-校对-专审）记录'!D64</f>
        <v>0</v>
      </c>
      <c r="K14" s="286">
        <f>'1.工法检查表(设计-校对-专审）记录'!E64</f>
        <v>0</v>
      </c>
      <c r="L14" s="286">
        <f>'1.工法检查表(设计-校对-专审）记录'!F64</f>
        <v>0</v>
      </c>
      <c r="M14" s="286">
        <f>'1.工法检查表(设计-校对-专审）记录'!G64</f>
        <v>0</v>
      </c>
      <c r="N14" s="285"/>
      <c r="O14" s="244"/>
      <c r="P14" s="254">
        <f t="shared" si="2"/>
        <v>1</v>
      </c>
      <c r="Q14" s="254">
        <f t="shared" si="3"/>
        <v>1</v>
      </c>
    </row>
    <row r="15" s="79" customFormat="1" ht="23.1" customHeight="1" spans="1:17">
      <c r="A15" s="33"/>
      <c r="B15" s="30">
        <v>8</v>
      </c>
      <c r="C15" s="31" t="s">
        <v>48</v>
      </c>
      <c r="D15" s="32"/>
      <c r="E15" s="32"/>
      <c r="F15" s="32"/>
      <c r="G15" s="32"/>
      <c r="H15" s="32"/>
      <c r="I15" s="82" t="s">
        <v>49</v>
      </c>
      <c r="J15" s="286">
        <f>'1.工法检查表(设计-校对-专审）记录'!D73</f>
        <v>0</v>
      </c>
      <c r="K15" s="286">
        <f>'1.工法检查表(设计-校对-专审）记录'!E73</f>
        <v>0</v>
      </c>
      <c r="L15" s="286">
        <f>'1.工法检查表(设计-校对-专审）记录'!F73</f>
        <v>0</v>
      </c>
      <c r="M15" s="286">
        <f>'1.工法检查表(设计-校对-专审）记录'!G73</f>
        <v>0</v>
      </c>
      <c r="N15" s="285"/>
      <c r="O15" s="244"/>
      <c r="P15" s="254">
        <f t="shared" si="2"/>
        <v>1</v>
      </c>
      <c r="Q15" s="254">
        <f t="shared" si="3"/>
        <v>1</v>
      </c>
    </row>
    <row r="16" s="79" customFormat="1" ht="23.1" customHeight="1" spans="1:18">
      <c r="A16" s="33"/>
      <c r="B16" s="30">
        <v>9</v>
      </c>
      <c r="C16" s="264" t="s">
        <v>50</v>
      </c>
      <c r="D16" s="259"/>
      <c r="E16" s="259"/>
      <c r="F16" s="259"/>
      <c r="G16" s="259"/>
      <c r="H16" s="259"/>
      <c r="I16" s="82" t="s">
        <v>51</v>
      </c>
      <c r="J16" s="286">
        <f>'1.工法检查表(设计-校对-专审）记录'!D82</f>
        <v>0</v>
      </c>
      <c r="K16" s="286">
        <f>'1.工法检查表(设计-校对-专审）记录'!E82</f>
        <v>0</v>
      </c>
      <c r="L16" s="286">
        <f>'1.工法检查表(设计-校对-专审）记录'!F82</f>
        <v>0</v>
      </c>
      <c r="M16" s="286">
        <f>'1.工法检查表(设计-校对-专审）记录'!G82</f>
        <v>0</v>
      </c>
      <c r="N16" s="285"/>
      <c r="O16" s="244"/>
      <c r="P16" s="254">
        <f t="shared" si="2"/>
        <v>1</v>
      </c>
      <c r="Q16" s="254">
        <f t="shared" si="3"/>
        <v>1</v>
      </c>
      <c r="R16" s="290"/>
    </row>
    <row r="17" s="79" customFormat="1" ht="49.5" customHeight="1" spans="1:18">
      <c r="A17" s="33"/>
      <c r="B17" s="30">
        <v>10</v>
      </c>
      <c r="C17" s="35" t="s">
        <v>52</v>
      </c>
      <c r="D17" s="32"/>
      <c r="E17" s="32"/>
      <c r="F17" s="32"/>
      <c r="G17" s="32"/>
      <c r="H17" s="32"/>
      <c r="I17" s="82" t="s">
        <v>53</v>
      </c>
      <c r="J17" s="286">
        <f>'1.工法检查表(设计-校对-专审）记录'!D91</f>
        <v>0</v>
      </c>
      <c r="K17" s="286">
        <f>'1.工法检查表(设计-校对-专审）记录'!E91</f>
        <v>0</v>
      </c>
      <c r="L17" s="286">
        <f>'1.工法检查表(设计-校对-专审）记录'!F91</f>
        <v>0</v>
      </c>
      <c r="M17" s="286">
        <f>'1.工法检查表(设计-校对-专审）记录'!G91</f>
        <v>0</v>
      </c>
      <c r="N17" s="285"/>
      <c r="O17" s="244"/>
      <c r="P17" s="254">
        <f t="shared" si="2"/>
        <v>1</v>
      </c>
      <c r="Q17" s="254">
        <f t="shared" si="3"/>
        <v>1</v>
      </c>
      <c r="R17" s="246"/>
    </row>
    <row r="18" s="79" customFormat="1" ht="23.1" customHeight="1" spans="1:17">
      <c r="A18" s="33"/>
      <c r="B18" s="30">
        <v>11</v>
      </c>
      <c r="C18" s="32" t="s">
        <v>54</v>
      </c>
      <c r="D18" s="32"/>
      <c r="E18" s="32"/>
      <c r="F18" s="32"/>
      <c r="G18" s="32"/>
      <c r="H18" s="32"/>
      <c r="I18" s="82" t="s">
        <v>55</v>
      </c>
      <c r="J18" s="286">
        <f>'1.工法检查表(设计-校对-专审）记录'!D100</f>
        <v>0</v>
      </c>
      <c r="K18" s="286">
        <f>'1.工法检查表(设计-校对-专审）记录'!E100</f>
        <v>0</v>
      </c>
      <c r="L18" s="286">
        <f>'1.工法检查表(设计-校对-专审）记录'!F100</f>
        <v>0</v>
      </c>
      <c r="M18" s="286">
        <f>'1.工法检查表(设计-校对-专审）记录'!G100</f>
        <v>0</v>
      </c>
      <c r="N18" s="285"/>
      <c r="O18" s="244"/>
      <c r="P18" s="254">
        <f t="shared" si="2"/>
        <v>1</v>
      </c>
      <c r="Q18" s="254">
        <f t="shared" si="3"/>
        <v>1</v>
      </c>
    </row>
    <row r="19" s="79" customFormat="1" ht="34.5" customHeight="1" spans="1:17">
      <c r="A19" s="33"/>
      <c r="B19" s="30">
        <v>12</v>
      </c>
      <c r="C19" s="258" t="s">
        <v>56</v>
      </c>
      <c r="D19" s="260"/>
      <c r="E19" s="260"/>
      <c r="F19" s="260"/>
      <c r="G19" s="260"/>
      <c r="H19" s="260"/>
      <c r="I19" s="80" t="s">
        <v>57</v>
      </c>
      <c r="J19" s="286">
        <f>'1.工法检查表(设计-校对-专审）记录'!D109</f>
        <v>0</v>
      </c>
      <c r="K19" s="286">
        <f>'1.工法检查表(设计-校对-专审）记录'!E109</f>
        <v>0</v>
      </c>
      <c r="L19" s="286">
        <f>'1.工法检查表(设计-校对-专审）记录'!F109</f>
        <v>0</v>
      </c>
      <c r="M19" s="286">
        <f>'1.工法检查表(设计-校对-专审）记录'!G109</f>
        <v>0</v>
      </c>
      <c r="N19" s="285"/>
      <c r="O19" s="244"/>
      <c r="P19" s="254">
        <f t="shared" si="2"/>
        <v>1</v>
      </c>
      <c r="Q19" s="254">
        <f t="shared" si="3"/>
        <v>1</v>
      </c>
    </row>
    <row r="20" s="79" customFormat="1" ht="31.5" customHeight="1" spans="1:17">
      <c r="A20" s="265"/>
      <c r="B20" s="30">
        <v>13</v>
      </c>
      <c r="C20" s="266" t="s">
        <v>58</v>
      </c>
      <c r="D20" s="267"/>
      <c r="E20" s="267"/>
      <c r="F20" s="267"/>
      <c r="G20" s="267"/>
      <c r="H20" s="267"/>
      <c r="I20" s="287" t="s">
        <v>57</v>
      </c>
      <c r="J20" s="286">
        <f>'1.工法检查表(设计-校对-专审）记录'!D118</f>
        <v>0</v>
      </c>
      <c r="K20" s="286">
        <f>'1.工法检查表(设计-校对-专审）记录'!E118</f>
        <v>0</v>
      </c>
      <c r="L20" s="286">
        <f>'1.工法检查表(设计-校对-专审）记录'!F118</f>
        <v>0</v>
      </c>
      <c r="M20" s="286">
        <f>'1.工法检查表(设计-校对-专审）记录'!G118</f>
        <v>0</v>
      </c>
      <c r="N20" s="285"/>
      <c r="O20" s="244"/>
      <c r="P20" s="254">
        <f t="shared" si="2"/>
        <v>1</v>
      </c>
      <c r="Q20" s="254">
        <f t="shared" si="3"/>
        <v>1</v>
      </c>
    </row>
    <row r="21" s="79" customFormat="1" ht="23.1" customHeight="1" spans="1:17">
      <c r="A21" s="33"/>
      <c r="B21" s="30">
        <v>14</v>
      </c>
      <c r="C21" s="32" t="s">
        <v>59</v>
      </c>
      <c r="D21" s="32"/>
      <c r="E21" s="32"/>
      <c r="F21" s="32"/>
      <c r="G21" s="32"/>
      <c r="H21" s="32"/>
      <c r="I21" s="82" t="s">
        <v>60</v>
      </c>
      <c r="J21" s="286">
        <f>'1.工法检查表(设计-校对-专审）记录'!D127</f>
        <v>0</v>
      </c>
      <c r="K21" s="286">
        <f>'1.工法检查表(设计-校对-专审）记录'!E127</f>
        <v>0</v>
      </c>
      <c r="L21" s="286">
        <f>'1.工法检查表(设计-校对-专审）记录'!F127</f>
        <v>0</v>
      </c>
      <c r="M21" s="286">
        <f>'1.工法检查表(设计-校对-专审）记录'!G127</f>
        <v>0</v>
      </c>
      <c r="N21" s="285"/>
      <c r="O21" s="244"/>
      <c r="P21" s="254">
        <f t="shared" si="2"/>
        <v>1</v>
      </c>
      <c r="Q21" s="254">
        <f t="shared" si="3"/>
        <v>1</v>
      </c>
    </row>
    <row r="22" s="79" customFormat="1" ht="23.1" customHeight="1" spans="1:17">
      <c r="A22" s="33"/>
      <c r="B22" s="30">
        <v>15</v>
      </c>
      <c r="C22" s="34" t="s">
        <v>61</v>
      </c>
      <c r="D22" s="35"/>
      <c r="E22" s="35"/>
      <c r="F22" s="35"/>
      <c r="G22" s="35"/>
      <c r="H22" s="35"/>
      <c r="I22" s="80" t="s">
        <v>62</v>
      </c>
      <c r="J22" s="286">
        <f>'1.工法检查表(设计-校对-专审）记录'!D136</f>
        <v>0</v>
      </c>
      <c r="K22" s="286">
        <f>'1.工法检查表(设计-校对-专审）记录'!E136</f>
        <v>0</v>
      </c>
      <c r="L22" s="286">
        <f>'1.工法检查表(设计-校对-专审）记录'!F136</f>
        <v>0</v>
      </c>
      <c r="M22" s="286">
        <f>'1.工法检查表(设计-校对-专审）记录'!G136</f>
        <v>0</v>
      </c>
      <c r="N22" s="285"/>
      <c r="O22" s="244"/>
      <c r="P22" s="254">
        <f t="shared" si="2"/>
        <v>1</v>
      </c>
      <c r="Q22" s="254">
        <f t="shared" si="3"/>
        <v>1</v>
      </c>
    </row>
    <row r="23" s="79" customFormat="1" ht="23.1" customHeight="1" spans="1:17">
      <c r="A23" s="33"/>
      <c r="B23" s="30">
        <v>16</v>
      </c>
      <c r="C23" s="32" t="s">
        <v>63</v>
      </c>
      <c r="D23" s="32"/>
      <c r="E23" s="32"/>
      <c r="F23" s="32"/>
      <c r="G23" s="32"/>
      <c r="H23" s="32"/>
      <c r="I23" s="82" t="s">
        <v>64</v>
      </c>
      <c r="J23" s="286">
        <f>'1.工法检查表(设计-校对-专审）记录'!D145</f>
        <v>0</v>
      </c>
      <c r="K23" s="286">
        <f>'1.工法检查表(设计-校对-专审）记录'!E145</f>
        <v>0</v>
      </c>
      <c r="L23" s="286">
        <f>'1.工法检查表(设计-校对-专审）记录'!F145</f>
        <v>0</v>
      </c>
      <c r="M23" s="286">
        <f>'1.工法检查表(设计-校对-专审）记录'!G145</f>
        <v>0</v>
      </c>
      <c r="N23" s="285"/>
      <c r="O23" s="244"/>
      <c r="P23" s="254">
        <f t="shared" si="2"/>
        <v>1</v>
      </c>
      <c r="Q23" s="254">
        <f t="shared" si="3"/>
        <v>1</v>
      </c>
    </row>
    <row r="24" s="79" customFormat="1" ht="23.1" customHeight="1" spans="1:17">
      <c r="A24" s="33"/>
      <c r="B24" s="30">
        <v>17</v>
      </c>
      <c r="C24" s="34" t="s">
        <v>65</v>
      </c>
      <c r="D24" s="32"/>
      <c r="E24" s="32"/>
      <c r="F24" s="32"/>
      <c r="G24" s="32"/>
      <c r="H24" s="32"/>
      <c r="I24" s="82" t="s">
        <v>66</v>
      </c>
      <c r="J24" s="286">
        <f>'1.工法检查表(设计-校对-专审）记录'!D154</f>
        <v>0</v>
      </c>
      <c r="K24" s="286">
        <f>'1.工法检查表(设计-校对-专审）记录'!E154</f>
        <v>0</v>
      </c>
      <c r="L24" s="286">
        <f>'1.工法检查表(设计-校对-专审）记录'!F154</f>
        <v>0</v>
      </c>
      <c r="M24" s="286">
        <f>'1.工法检查表(设计-校对-专审）记录'!G154</f>
        <v>0</v>
      </c>
      <c r="N24" s="285"/>
      <c r="O24" s="244"/>
      <c r="P24" s="254">
        <f t="shared" si="2"/>
        <v>1</v>
      </c>
      <c r="Q24" s="254">
        <f t="shared" si="3"/>
        <v>1</v>
      </c>
    </row>
    <row r="25" s="79" customFormat="1" ht="23.1" customHeight="1" spans="1:17">
      <c r="A25" s="33"/>
      <c r="B25" s="30">
        <v>18</v>
      </c>
      <c r="C25" s="31" t="s">
        <v>67</v>
      </c>
      <c r="D25" s="32"/>
      <c r="E25" s="32"/>
      <c r="F25" s="32"/>
      <c r="G25" s="32"/>
      <c r="H25" s="32"/>
      <c r="I25" s="82" t="s">
        <v>68</v>
      </c>
      <c r="J25" s="286">
        <f>'1.工法检查表(设计-校对-专审）记录'!D163</f>
        <v>0</v>
      </c>
      <c r="K25" s="286">
        <f>'1.工法检查表(设计-校对-专审）记录'!E163</f>
        <v>0</v>
      </c>
      <c r="L25" s="286">
        <f>'1.工法检查表(设计-校对-专审）记录'!F163</f>
        <v>0</v>
      </c>
      <c r="M25" s="286">
        <f>'1.工法检查表(设计-校对-专审）记录'!G163</f>
        <v>0</v>
      </c>
      <c r="N25" s="285"/>
      <c r="O25" s="244"/>
      <c r="P25" s="254">
        <f t="shared" si="2"/>
        <v>1</v>
      </c>
      <c r="Q25" s="254">
        <f t="shared" si="3"/>
        <v>1</v>
      </c>
    </row>
    <row r="26" s="79" customFormat="1" ht="23.1" customHeight="1" spans="1:17">
      <c r="A26" s="33"/>
      <c r="B26" s="30">
        <v>19</v>
      </c>
      <c r="C26" s="31" t="s">
        <v>69</v>
      </c>
      <c r="D26" s="32"/>
      <c r="E26" s="32"/>
      <c r="F26" s="32"/>
      <c r="G26" s="32"/>
      <c r="H26" s="32"/>
      <c r="I26" s="82" t="s">
        <v>70</v>
      </c>
      <c r="J26" s="286">
        <f>'1.工法检查表(设计-校对-专审）记录'!D172</f>
        <v>0</v>
      </c>
      <c r="K26" s="286">
        <f>'1.工法检查表(设计-校对-专审）记录'!E172</f>
        <v>0</v>
      </c>
      <c r="L26" s="286">
        <f>'1.工法检查表(设计-校对-专审）记录'!F172</f>
        <v>0</v>
      </c>
      <c r="M26" s="286">
        <f>'1.工法检查表(设计-校对-专审）记录'!G172</f>
        <v>0</v>
      </c>
      <c r="N26" s="285"/>
      <c r="O26" s="244"/>
      <c r="P26" s="254">
        <f t="shared" si="2"/>
        <v>1</v>
      </c>
      <c r="Q26" s="254">
        <f t="shared" si="3"/>
        <v>1</v>
      </c>
    </row>
    <row r="27" s="79" customFormat="1" ht="23.1" customHeight="1" spans="1:17">
      <c r="A27" s="33"/>
      <c r="B27" s="30">
        <v>20</v>
      </c>
      <c r="C27" s="34" t="s">
        <v>71</v>
      </c>
      <c r="D27" s="32"/>
      <c r="E27" s="32"/>
      <c r="F27" s="32"/>
      <c r="G27" s="32"/>
      <c r="H27" s="32"/>
      <c r="I27" s="82" t="s">
        <v>72</v>
      </c>
      <c r="J27" s="286">
        <f>'1.工法检查表(设计-校对-专审）记录'!D181</f>
        <v>0</v>
      </c>
      <c r="K27" s="286">
        <f>'1.工法检查表(设计-校对-专审）记录'!E181</f>
        <v>0</v>
      </c>
      <c r="L27" s="286">
        <f>'1.工法检查表(设计-校对-专审）记录'!F181</f>
        <v>0</v>
      </c>
      <c r="M27" s="286">
        <f>'1.工法检查表(设计-校对-专审）记录'!G181</f>
        <v>0</v>
      </c>
      <c r="N27" s="285"/>
      <c r="O27" s="244"/>
      <c r="P27" s="254">
        <f t="shared" si="2"/>
        <v>1</v>
      </c>
      <c r="Q27" s="254">
        <f t="shared" si="3"/>
        <v>1</v>
      </c>
    </row>
    <row r="28" s="79" customFormat="1" ht="35.25" customHeight="1" spans="1:17">
      <c r="A28" s="33"/>
      <c r="B28" s="30">
        <v>21</v>
      </c>
      <c r="C28" s="34" t="s">
        <v>73</v>
      </c>
      <c r="D28" s="32"/>
      <c r="E28" s="32"/>
      <c r="F28" s="32"/>
      <c r="G28" s="32"/>
      <c r="H28" s="32"/>
      <c r="I28" s="82" t="s">
        <v>37</v>
      </c>
      <c r="J28" s="286">
        <f>'1.工法检查表(设计-校对-专审）记录'!D190</f>
        <v>0</v>
      </c>
      <c r="K28" s="286">
        <f>'1.工法检查表(设计-校对-专审）记录'!E190</f>
        <v>0</v>
      </c>
      <c r="L28" s="286">
        <f>'1.工法检查表(设计-校对-专审）记录'!F190</f>
        <v>0</v>
      </c>
      <c r="M28" s="286">
        <f>'1.工法检查表(设计-校对-专审）记录'!G190</f>
        <v>0</v>
      </c>
      <c r="N28" s="285"/>
      <c r="O28" s="244"/>
      <c r="P28" s="254">
        <f t="shared" si="2"/>
        <v>1</v>
      </c>
      <c r="Q28" s="254">
        <f t="shared" si="3"/>
        <v>1</v>
      </c>
    </row>
    <row r="29" s="79" customFormat="1" ht="23.1" customHeight="1" spans="1:17">
      <c r="A29" s="33"/>
      <c r="B29" s="30">
        <v>22</v>
      </c>
      <c r="C29" s="35" t="s">
        <v>74</v>
      </c>
      <c r="D29" s="32"/>
      <c r="E29" s="32"/>
      <c r="F29" s="32"/>
      <c r="G29" s="32"/>
      <c r="H29" s="32"/>
      <c r="I29" s="82" t="s">
        <v>75</v>
      </c>
      <c r="J29" s="286">
        <f>'1.工法检查表(设计-校对-专审）记录'!D199</f>
        <v>0</v>
      </c>
      <c r="K29" s="286">
        <f>'1.工法检查表(设计-校对-专审）记录'!E199</f>
        <v>0</v>
      </c>
      <c r="L29" s="286">
        <f>'1.工法检查表(设计-校对-专审）记录'!F199</f>
        <v>0</v>
      </c>
      <c r="M29" s="286">
        <f>'1.工法检查表(设计-校对-专审）记录'!G199</f>
        <v>0</v>
      </c>
      <c r="N29" s="285"/>
      <c r="O29" s="244"/>
      <c r="P29" s="254">
        <f t="shared" si="2"/>
        <v>1</v>
      </c>
      <c r="Q29" s="254">
        <f t="shared" si="3"/>
        <v>1</v>
      </c>
    </row>
    <row r="30" s="79" customFormat="1" ht="23.1" customHeight="1" spans="1:17">
      <c r="A30" s="33"/>
      <c r="B30" s="30">
        <v>23</v>
      </c>
      <c r="C30" s="31" t="s">
        <v>76</v>
      </c>
      <c r="D30" s="32"/>
      <c r="E30" s="32"/>
      <c r="F30" s="32"/>
      <c r="G30" s="32"/>
      <c r="H30" s="32"/>
      <c r="I30" s="82" t="s">
        <v>77</v>
      </c>
      <c r="J30" s="286">
        <f>'1.工法检查表(设计-校对-专审）记录'!D208</f>
        <v>0</v>
      </c>
      <c r="K30" s="286">
        <f>'1.工法检查表(设计-校对-专审）记录'!E208</f>
        <v>0</v>
      </c>
      <c r="L30" s="286">
        <f>'1.工法检查表(设计-校对-专审）记录'!F208</f>
        <v>0</v>
      </c>
      <c r="M30" s="286">
        <f>'1.工法检查表(设计-校对-专审）记录'!G208</f>
        <v>0</v>
      </c>
      <c r="N30" s="285"/>
      <c r="O30" s="244"/>
      <c r="P30" s="254">
        <f t="shared" si="2"/>
        <v>1</v>
      </c>
      <c r="Q30" s="254">
        <f t="shared" si="3"/>
        <v>1</v>
      </c>
    </row>
    <row r="31" s="79" customFormat="1" ht="23.1" customHeight="1" spans="1:17">
      <c r="A31" s="33"/>
      <c r="B31" s="30">
        <v>24</v>
      </c>
      <c r="C31" s="35" t="s">
        <v>78</v>
      </c>
      <c r="D31" s="32"/>
      <c r="E31" s="32"/>
      <c r="F31" s="32"/>
      <c r="G31" s="32"/>
      <c r="H31" s="32"/>
      <c r="I31" s="80" t="s">
        <v>79</v>
      </c>
      <c r="J31" s="286">
        <f>'1.工法检查表(设计-校对-专审）记录'!D217</f>
        <v>0</v>
      </c>
      <c r="K31" s="286">
        <f>'1.工法检查表(设计-校对-专审）记录'!E217</f>
        <v>0</v>
      </c>
      <c r="L31" s="286">
        <f>'1.工法检查表(设计-校对-专审）记录'!F217</f>
        <v>0</v>
      </c>
      <c r="M31" s="286">
        <f>'1.工法检查表(设计-校对-专审）记录'!G217</f>
        <v>0</v>
      </c>
      <c r="N31" s="285"/>
      <c r="O31" s="244"/>
      <c r="P31" s="254">
        <f t="shared" si="2"/>
        <v>1</v>
      </c>
      <c r="Q31" s="254">
        <f t="shared" si="3"/>
        <v>1</v>
      </c>
    </row>
    <row r="32" s="79" customFormat="1" ht="23.1" customHeight="1" spans="1:17">
      <c r="A32" s="33"/>
      <c r="B32" s="30">
        <v>25</v>
      </c>
      <c r="C32" s="32" t="s">
        <v>80</v>
      </c>
      <c r="D32" s="32"/>
      <c r="E32" s="32"/>
      <c r="F32" s="32"/>
      <c r="G32" s="32"/>
      <c r="H32" s="32"/>
      <c r="I32" s="82" t="s">
        <v>81</v>
      </c>
      <c r="J32" s="286">
        <f>'1.工法检查表(设计-校对-专审）记录'!D226</f>
        <v>0</v>
      </c>
      <c r="K32" s="286">
        <f>'1.工法检查表(设计-校对-专审）记录'!E226</f>
        <v>0</v>
      </c>
      <c r="L32" s="286">
        <f>'1.工法检查表(设计-校对-专审）记录'!F226</f>
        <v>0</v>
      </c>
      <c r="M32" s="286">
        <f>'1.工法检查表(设计-校对-专审）记录'!G226</f>
        <v>0</v>
      </c>
      <c r="N32" s="285"/>
      <c r="O32" s="244"/>
      <c r="P32" s="254">
        <f t="shared" si="2"/>
        <v>1</v>
      </c>
      <c r="Q32" s="254">
        <f t="shared" si="3"/>
        <v>1</v>
      </c>
    </row>
    <row r="33" s="79" customFormat="1" ht="23.1" customHeight="1" spans="1:17">
      <c r="A33" s="33"/>
      <c r="B33" s="30">
        <v>26</v>
      </c>
      <c r="C33" s="34" t="s">
        <v>82</v>
      </c>
      <c r="D33" s="32"/>
      <c r="E33" s="32"/>
      <c r="F33" s="32"/>
      <c r="G33" s="32"/>
      <c r="H33" s="32"/>
      <c r="I33" s="82" t="s">
        <v>83</v>
      </c>
      <c r="J33" s="286">
        <f>'1.工法检查表(设计-校对-专审）记录'!D235</f>
        <v>0</v>
      </c>
      <c r="K33" s="286">
        <f>'1.工法检查表(设计-校对-专审）记录'!E235</f>
        <v>0</v>
      </c>
      <c r="L33" s="286">
        <f>'1.工法检查表(设计-校对-专审）记录'!F235</f>
        <v>0</v>
      </c>
      <c r="M33" s="286">
        <f>'1.工法检查表(设计-校对-专审）记录'!G235</f>
        <v>0</v>
      </c>
      <c r="N33" s="285"/>
      <c r="O33" s="244"/>
      <c r="P33" s="254">
        <f t="shared" si="2"/>
        <v>1</v>
      </c>
      <c r="Q33" s="254">
        <f t="shared" si="3"/>
        <v>1</v>
      </c>
    </row>
    <row r="34" s="79" customFormat="1" ht="45.95" customHeight="1" spans="1:17">
      <c r="A34" s="33"/>
      <c r="B34" s="30">
        <v>27</v>
      </c>
      <c r="C34" s="34" t="s">
        <v>84</v>
      </c>
      <c r="D34" s="32"/>
      <c r="E34" s="32"/>
      <c r="F34" s="32"/>
      <c r="G34" s="32"/>
      <c r="H34" s="32"/>
      <c r="I34" s="80" t="s">
        <v>85</v>
      </c>
      <c r="J34" s="286">
        <f>'1.工法检查表(设计-校对-专审）记录'!D244</f>
        <v>0</v>
      </c>
      <c r="K34" s="286">
        <f>'1.工法检查表(设计-校对-专审）记录'!E244</f>
        <v>0</v>
      </c>
      <c r="L34" s="286">
        <f>'1.工法检查表(设计-校对-专审）记录'!F244</f>
        <v>0</v>
      </c>
      <c r="M34" s="286">
        <f>'1.工法检查表(设计-校对-专审）记录'!G244</f>
        <v>0</v>
      </c>
      <c r="N34" s="285"/>
      <c r="O34" s="244"/>
      <c r="P34" s="254">
        <f t="shared" si="2"/>
        <v>1</v>
      </c>
      <c r="Q34" s="254">
        <f t="shared" si="3"/>
        <v>1</v>
      </c>
    </row>
    <row r="35" s="79" customFormat="1" ht="23.1" customHeight="1" spans="1:17">
      <c r="A35" s="33"/>
      <c r="B35" s="30">
        <v>28</v>
      </c>
      <c r="C35" s="32" t="s">
        <v>86</v>
      </c>
      <c r="D35" s="32"/>
      <c r="E35" s="32"/>
      <c r="F35" s="32"/>
      <c r="G35" s="32"/>
      <c r="H35" s="32"/>
      <c r="I35" s="82" t="s">
        <v>87</v>
      </c>
      <c r="J35" s="286">
        <f>'1.工法检查表(设计-校对-专审）记录'!D253</f>
        <v>0</v>
      </c>
      <c r="K35" s="286">
        <f>'1.工法检查表(设计-校对-专审）记录'!E253</f>
        <v>0</v>
      </c>
      <c r="L35" s="286">
        <f>'1.工法检查表(设计-校对-专审）记录'!F253</f>
        <v>0</v>
      </c>
      <c r="M35" s="286">
        <f>'1.工法检查表(设计-校对-专审）记录'!G253</f>
        <v>0</v>
      </c>
      <c r="N35" s="285"/>
      <c r="O35" s="244"/>
      <c r="P35" s="254">
        <f t="shared" si="2"/>
        <v>1</v>
      </c>
      <c r="Q35" s="254">
        <f t="shared" si="3"/>
        <v>1</v>
      </c>
    </row>
    <row r="36" s="79" customFormat="1" ht="23.1" customHeight="1" spans="1:17">
      <c r="A36" s="33"/>
      <c r="B36" s="30">
        <v>29</v>
      </c>
      <c r="C36" s="259" t="s">
        <v>88</v>
      </c>
      <c r="D36" s="259"/>
      <c r="E36" s="259"/>
      <c r="F36" s="259"/>
      <c r="G36" s="259"/>
      <c r="H36" s="259"/>
      <c r="I36" s="82" t="s">
        <v>89</v>
      </c>
      <c r="J36" s="286">
        <f>'1.工法检查表(设计-校对-专审）记录'!D262</f>
        <v>0</v>
      </c>
      <c r="K36" s="286">
        <f>'1.工法检查表(设计-校对-专审）记录'!E262</f>
        <v>0</v>
      </c>
      <c r="L36" s="286">
        <f>'1.工法检查表(设计-校对-专审）记录'!F262</f>
        <v>0</v>
      </c>
      <c r="M36" s="286">
        <f>'1.工法检查表(设计-校对-专审）记录'!G262</f>
        <v>0</v>
      </c>
      <c r="N36" s="285"/>
      <c r="O36" s="244"/>
      <c r="P36" s="254">
        <f t="shared" si="2"/>
        <v>1</v>
      </c>
      <c r="Q36" s="254">
        <f t="shared" si="3"/>
        <v>1</v>
      </c>
    </row>
    <row r="37" s="79" customFormat="1" ht="23.1" customHeight="1" spans="1:17">
      <c r="A37" s="33"/>
      <c r="B37" s="30">
        <v>30</v>
      </c>
      <c r="C37" s="31" t="s">
        <v>90</v>
      </c>
      <c r="D37" s="32"/>
      <c r="E37" s="32"/>
      <c r="F37" s="32"/>
      <c r="G37" s="32"/>
      <c r="H37" s="32"/>
      <c r="I37" s="82" t="s">
        <v>70</v>
      </c>
      <c r="J37" s="286">
        <f>'1.工法检查表(设计-校对-专审）记录'!D271</f>
        <v>0</v>
      </c>
      <c r="K37" s="286">
        <f>'1.工法检查表(设计-校对-专审）记录'!E271</f>
        <v>0</v>
      </c>
      <c r="L37" s="286">
        <f>'1.工法检查表(设计-校对-专审）记录'!F271</f>
        <v>0</v>
      </c>
      <c r="M37" s="286">
        <f>'1.工法检查表(设计-校对-专审）记录'!G271</f>
        <v>0</v>
      </c>
      <c r="N37" s="285"/>
      <c r="O37" s="244"/>
      <c r="P37" s="254">
        <f t="shared" si="2"/>
        <v>1</v>
      </c>
      <c r="Q37" s="254">
        <f t="shared" si="3"/>
        <v>1</v>
      </c>
    </row>
    <row r="38" s="79" customFormat="1" ht="23.1" customHeight="1" spans="1:17">
      <c r="A38" s="33"/>
      <c r="B38" s="30">
        <v>31</v>
      </c>
      <c r="C38" s="31" t="s">
        <v>91</v>
      </c>
      <c r="D38" s="32"/>
      <c r="E38" s="32"/>
      <c r="F38" s="32"/>
      <c r="G38" s="32"/>
      <c r="H38" s="32"/>
      <c r="I38" s="82" t="s">
        <v>70</v>
      </c>
      <c r="J38" s="286">
        <f>'1.工法检查表(设计-校对-专审）记录'!D280</f>
        <v>0</v>
      </c>
      <c r="K38" s="286">
        <f>'1.工法检查表(设计-校对-专审）记录'!E280</f>
        <v>0</v>
      </c>
      <c r="L38" s="286">
        <f>'1.工法检查表(设计-校对-专审）记录'!F280</f>
        <v>0</v>
      </c>
      <c r="M38" s="286">
        <f>'1.工法检查表(设计-校对-专审）记录'!G280</f>
        <v>0</v>
      </c>
      <c r="N38" s="285"/>
      <c r="O38" s="244"/>
      <c r="P38" s="254">
        <f t="shared" si="2"/>
        <v>1</v>
      </c>
      <c r="Q38" s="254">
        <f t="shared" si="3"/>
        <v>1</v>
      </c>
    </row>
    <row r="39" s="79" customFormat="1" ht="23.1" customHeight="1" spans="1:17">
      <c r="A39" s="33"/>
      <c r="B39" s="30">
        <v>32</v>
      </c>
      <c r="C39" s="264" t="s">
        <v>92</v>
      </c>
      <c r="D39" s="259"/>
      <c r="E39" s="259"/>
      <c r="F39" s="259"/>
      <c r="G39" s="259"/>
      <c r="H39" s="259"/>
      <c r="I39" s="80" t="s">
        <v>93</v>
      </c>
      <c r="J39" s="286">
        <f>'1.工法检查表(设计-校对-专审）记录'!D289</f>
        <v>0</v>
      </c>
      <c r="K39" s="286">
        <f>'1.工法检查表(设计-校对-专审）记录'!E289</f>
        <v>0</v>
      </c>
      <c r="L39" s="286">
        <f>'1.工法检查表(设计-校对-专审）记录'!F289</f>
        <v>0</v>
      </c>
      <c r="M39" s="286">
        <f>'1.工法检查表(设计-校对-专审）记录'!G289</f>
        <v>0</v>
      </c>
      <c r="N39" s="285"/>
      <c r="O39" s="244"/>
      <c r="P39" s="254">
        <f t="shared" si="2"/>
        <v>1</v>
      </c>
      <c r="Q39" s="254">
        <f t="shared" si="3"/>
        <v>1</v>
      </c>
    </row>
    <row r="40" s="79" customFormat="1" ht="33.95" customHeight="1" spans="1:17">
      <c r="A40" s="33"/>
      <c r="B40" s="30">
        <v>33</v>
      </c>
      <c r="C40" s="268" t="s">
        <v>94</v>
      </c>
      <c r="D40" s="267"/>
      <c r="E40" s="267"/>
      <c r="F40" s="267"/>
      <c r="G40" s="267"/>
      <c r="H40" s="267"/>
      <c r="I40" s="80" t="s">
        <v>95</v>
      </c>
      <c r="J40" s="286">
        <f>'1.工法检查表(设计-校对-专审）记录'!D298</f>
        <v>0</v>
      </c>
      <c r="K40" s="286">
        <f>'1.工法检查表(设计-校对-专审）记录'!E298</f>
        <v>0</v>
      </c>
      <c r="L40" s="286">
        <f>'1.工法检查表(设计-校对-专审）记录'!F298</f>
        <v>0</v>
      </c>
      <c r="M40" s="286">
        <f>'1.工法检查表(设计-校对-专审）记录'!G298</f>
        <v>0</v>
      </c>
      <c r="N40" s="285"/>
      <c r="O40" s="244"/>
      <c r="P40" s="254">
        <f t="shared" si="2"/>
        <v>1</v>
      </c>
      <c r="Q40" s="254">
        <f t="shared" si="3"/>
        <v>1</v>
      </c>
    </row>
    <row r="41" s="79" customFormat="1" ht="51" customHeight="1" spans="1:17">
      <c r="A41" s="33"/>
      <c r="B41" s="30">
        <v>34</v>
      </c>
      <c r="C41" s="258" t="s">
        <v>96</v>
      </c>
      <c r="D41" s="260"/>
      <c r="E41" s="260"/>
      <c r="F41" s="260"/>
      <c r="G41" s="260"/>
      <c r="H41" s="260"/>
      <c r="I41" s="80" t="s">
        <v>97</v>
      </c>
      <c r="J41" s="286">
        <f>'1.工法检查表(设计-校对-专审）记录'!D307</f>
        <v>0</v>
      </c>
      <c r="K41" s="286">
        <f>'1.工法检查表(设计-校对-专审）记录'!E307</f>
        <v>0</v>
      </c>
      <c r="L41" s="286">
        <f>'1.工法检查表(设计-校对-专审）记录'!F307</f>
        <v>0</v>
      </c>
      <c r="M41" s="286">
        <f>'1.工法检查表(设计-校对-专审）记录'!G307</f>
        <v>0</v>
      </c>
      <c r="N41" s="285"/>
      <c r="O41" s="244"/>
      <c r="P41" s="254">
        <f t="shared" si="2"/>
        <v>1</v>
      </c>
      <c r="Q41" s="254">
        <f t="shared" si="3"/>
        <v>1</v>
      </c>
    </row>
    <row r="42" s="79" customFormat="1" ht="23.1" customHeight="1" spans="1:17">
      <c r="A42" s="33"/>
      <c r="B42" s="30">
        <v>35</v>
      </c>
      <c r="C42" s="264" t="s">
        <v>98</v>
      </c>
      <c r="D42" s="259"/>
      <c r="E42" s="259"/>
      <c r="F42" s="259"/>
      <c r="G42" s="259"/>
      <c r="H42" s="259"/>
      <c r="I42" s="80" t="s">
        <v>99</v>
      </c>
      <c r="J42" s="286">
        <f>'1.工法检查表(设计-校对-专审）记录'!D316</f>
        <v>0</v>
      </c>
      <c r="K42" s="286">
        <f>'1.工法检查表(设计-校对-专审）记录'!E316</f>
        <v>0</v>
      </c>
      <c r="L42" s="286">
        <f>'1.工法检查表(设计-校对-专审）记录'!F316</f>
        <v>0</v>
      </c>
      <c r="M42" s="286">
        <f>'1.工法检查表(设计-校对-专审）记录'!G316</f>
        <v>0</v>
      </c>
      <c r="N42" s="285"/>
      <c r="O42" s="244"/>
      <c r="P42" s="254">
        <f t="shared" si="2"/>
        <v>1</v>
      </c>
      <c r="Q42" s="254">
        <f t="shared" si="3"/>
        <v>1</v>
      </c>
    </row>
    <row r="43" s="79" customFormat="1" ht="23.1" customHeight="1" spans="1:17">
      <c r="A43" s="33"/>
      <c r="B43" s="30">
        <v>36</v>
      </c>
      <c r="C43" s="31" t="s">
        <v>100</v>
      </c>
      <c r="D43" s="32"/>
      <c r="E43" s="32"/>
      <c r="F43" s="32"/>
      <c r="G43" s="32"/>
      <c r="H43" s="32"/>
      <c r="I43" s="80" t="s">
        <v>101</v>
      </c>
      <c r="J43" s="286">
        <f>'1.工法检查表(设计-校对-专审）记录'!D325</f>
        <v>0</v>
      </c>
      <c r="K43" s="286">
        <f>'1.工法检查表(设计-校对-专审）记录'!E325</f>
        <v>0</v>
      </c>
      <c r="L43" s="286">
        <f>'1.工法检查表(设计-校对-专审）记录'!F325</f>
        <v>0</v>
      </c>
      <c r="M43" s="286">
        <f>'1.工法检查表(设计-校对-专审）记录'!G325</f>
        <v>0</v>
      </c>
      <c r="N43" s="285"/>
      <c r="O43" s="244"/>
      <c r="P43" s="254">
        <f t="shared" si="2"/>
        <v>1</v>
      </c>
      <c r="Q43" s="254">
        <f t="shared" si="3"/>
        <v>1</v>
      </c>
    </row>
    <row r="44" s="79" customFormat="1" ht="23.1" customHeight="1" spans="1:17">
      <c r="A44" s="33"/>
      <c r="B44" s="30">
        <v>37</v>
      </c>
      <c r="C44" s="264" t="s">
        <v>102</v>
      </c>
      <c r="D44" s="259"/>
      <c r="E44" s="259"/>
      <c r="F44" s="259"/>
      <c r="G44" s="259"/>
      <c r="H44" s="259"/>
      <c r="I44" s="80" t="s">
        <v>85</v>
      </c>
      <c r="J44" s="286">
        <f>'1.工法检查表(设计-校对-专审）记录'!D334</f>
        <v>0</v>
      </c>
      <c r="K44" s="286">
        <f>'1.工法检查表(设计-校对-专审）记录'!E334</f>
        <v>0</v>
      </c>
      <c r="L44" s="286">
        <f>'1.工法检查表(设计-校对-专审）记录'!F334</f>
        <v>0</v>
      </c>
      <c r="M44" s="286">
        <f>'1.工法检查表(设计-校对-专审）记录'!G334</f>
        <v>0</v>
      </c>
      <c r="N44" s="285"/>
      <c r="O44" s="244"/>
      <c r="P44" s="254">
        <f t="shared" si="2"/>
        <v>1</v>
      </c>
      <c r="Q44" s="254">
        <f t="shared" si="3"/>
        <v>1</v>
      </c>
    </row>
    <row r="45" s="79" customFormat="1" ht="32.1" customHeight="1" spans="1:17">
      <c r="A45" s="33"/>
      <c r="B45" s="30">
        <v>38</v>
      </c>
      <c r="C45" s="268" t="s">
        <v>103</v>
      </c>
      <c r="D45" s="269"/>
      <c r="E45" s="269"/>
      <c r="F45" s="269"/>
      <c r="G45" s="269"/>
      <c r="H45" s="269"/>
      <c r="I45" s="80" t="s">
        <v>104</v>
      </c>
      <c r="J45" s="286">
        <f>'1.工法检查表(设计-校对-专审）记录'!D343</f>
        <v>0</v>
      </c>
      <c r="K45" s="286">
        <f>'1.工法检查表(设计-校对-专审）记录'!E343</f>
        <v>0</v>
      </c>
      <c r="L45" s="286">
        <f>'1.工法检查表(设计-校对-专审）记录'!F343</f>
        <v>0</v>
      </c>
      <c r="M45" s="286">
        <f>'1.工法检查表(设计-校对-专审）记录'!G343</f>
        <v>0</v>
      </c>
      <c r="N45" s="285"/>
      <c r="O45" s="244"/>
      <c r="P45" s="254">
        <f t="shared" si="2"/>
        <v>1</v>
      </c>
      <c r="Q45" s="254">
        <f t="shared" si="3"/>
        <v>1</v>
      </c>
    </row>
    <row r="46" s="79" customFormat="1" ht="23.1" customHeight="1" spans="1:17">
      <c r="A46" s="33" t="s">
        <v>105</v>
      </c>
      <c r="B46" s="30">
        <v>39</v>
      </c>
      <c r="C46" s="31" t="s">
        <v>106</v>
      </c>
      <c r="D46" s="32"/>
      <c r="E46" s="32"/>
      <c r="F46" s="32"/>
      <c r="G46" s="32"/>
      <c r="H46" s="32"/>
      <c r="I46" s="80" t="s">
        <v>107</v>
      </c>
      <c r="J46" s="286">
        <f>'1.工法检查表(设计-校对-专审）记录'!D352</f>
        <v>0</v>
      </c>
      <c r="K46" s="286">
        <f>'1.工法检查表(设计-校对-专审）记录'!E352</f>
        <v>0</v>
      </c>
      <c r="L46" s="286">
        <f>'1.工法检查表(设计-校对-专审）记录'!F352</f>
        <v>0</v>
      </c>
      <c r="M46" s="286">
        <f>'1.工法检查表(设计-校对-专审）记录'!G352</f>
        <v>0</v>
      </c>
      <c r="N46" s="285"/>
      <c r="O46" s="244"/>
      <c r="P46" s="254">
        <f t="shared" si="2"/>
        <v>1</v>
      </c>
      <c r="Q46" s="254">
        <f t="shared" si="3"/>
        <v>1</v>
      </c>
    </row>
    <row r="47" s="79" customFormat="1" ht="42.75" customHeight="1" spans="1:17">
      <c r="A47" s="33"/>
      <c r="B47" s="30">
        <v>40</v>
      </c>
      <c r="C47" s="34" t="s">
        <v>108</v>
      </c>
      <c r="D47" s="32"/>
      <c r="E47" s="32"/>
      <c r="F47" s="32"/>
      <c r="G47" s="32"/>
      <c r="H47" s="32"/>
      <c r="I47" s="82" t="s">
        <v>109</v>
      </c>
      <c r="J47" s="286">
        <f>'1.工法检查表(设计-校对-专审）记录'!D361</f>
        <v>0</v>
      </c>
      <c r="K47" s="286">
        <f>'1.工法检查表(设计-校对-专审）记录'!E361</f>
        <v>0</v>
      </c>
      <c r="L47" s="286">
        <f>'1.工法检查表(设计-校对-专审）记录'!F361</f>
        <v>0</v>
      </c>
      <c r="M47" s="286">
        <f>'1.工法检查表(设计-校对-专审）记录'!G361</f>
        <v>0</v>
      </c>
      <c r="N47" s="285"/>
      <c r="O47" s="244"/>
      <c r="P47" s="254">
        <f t="shared" si="2"/>
        <v>1</v>
      </c>
      <c r="Q47" s="254">
        <f t="shared" si="3"/>
        <v>1</v>
      </c>
    </row>
    <row r="48" s="79" customFormat="1" ht="42.75" customHeight="1" spans="1:17">
      <c r="A48" s="33"/>
      <c r="B48" s="30">
        <v>41</v>
      </c>
      <c r="C48" s="34" t="s">
        <v>110</v>
      </c>
      <c r="D48" s="32"/>
      <c r="E48" s="32"/>
      <c r="F48" s="32"/>
      <c r="G48" s="32"/>
      <c r="H48" s="32"/>
      <c r="I48" s="80" t="s">
        <v>111</v>
      </c>
      <c r="J48" s="286">
        <f>'1.工法检查表(设计-校对-专审）记录'!D370</f>
        <v>0</v>
      </c>
      <c r="K48" s="286">
        <f>'1.工法检查表(设计-校对-专审）记录'!E370</f>
        <v>0</v>
      </c>
      <c r="L48" s="286">
        <f>'1.工法检查表(设计-校对-专审）记录'!F370</f>
        <v>0</v>
      </c>
      <c r="M48" s="286">
        <f>'1.工法检查表(设计-校对-专审）记录'!G370</f>
        <v>0</v>
      </c>
      <c r="N48" s="285"/>
      <c r="O48" s="244"/>
      <c r="P48" s="254">
        <f t="shared" si="2"/>
        <v>1</v>
      </c>
      <c r="Q48" s="254">
        <f t="shared" si="3"/>
        <v>1</v>
      </c>
    </row>
    <row r="49" s="79" customFormat="1" ht="23.1" customHeight="1" spans="1:17">
      <c r="A49" s="33"/>
      <c r="B49" s="30">
        <v>42</v>
      </c>
      <c r="C49" s="31" t="s">
        <v>112</v>
      </c>
      <c r="D49" s="32"/>
      <c r="E49" s="32"/>
      <c r="F49" s="32"/>
      <c r="G49" s="32"/>
      <c r="H49" s="32"/>
      <c r="I49" s="82" t="s">
        <v>113</v>
      </c>
      <c r="J49" s="286">
        <f>'1.工法检查表(设计-校对-专审）记录'!D379</f>
        <v>0</v>
      </c>
      <c r="K49" s="286">
        <f>'1.工法检查表(设计-校对-专审）记录'!E379</f>
        <v>0</v>
      </c>
      <c r="L49" s="286">
        <f>'1.工法检查表(设计-校对-专审）记录'!F379</f>
        <v>0</v>
      </c>
      <c r="M49" s="286">
        <f>'1.工法检查表(设计-校对-专审）记录'!G379</f>
        <v>0</v>
      </c>
      <c r="N49" s="285"/>
      <c r="O49" s="244"/>
      <c r="P49" s="254">
        <f t="shared" si="2"/>
        <v>1</v>
      </c>
      <c r="Q49" s="254">
        <f t="shared" si="3"/>
        <v>1</v>
      </c>
    </row>
    <row r="50" s="79" customFormat="1" ht="23.1" customHeight="1" spans="1:17">
      <c r="A50" s="33"/>
      <c r="B50" s="30">
        <v>43</v>
      </c>
      <c r="C50" s="34" t="s">
        <v>114</v>
      </c>
      <c r="D50" s="35"/>
      <c r="E50" s="35"/>
      <c r="F50" s="35"/>
      <c r="G50" s="35"/>
      <c r="H50" s="35"/>
      <c r="I50" s="82" t="s">
        <v>115</v>
      </c>
      <c r="J50" s="286">
        <f>'1.工法检查表(设计-校对-专审）记录'!D388</f>
        <v>0</v>
      </c>
      <c r="K50" s="286">
        <f>'1.工法检查表(设计-校对-专审）记录'!E388</f>
        <v>0</v>
      </c>
      <c r="L50" s="286">
        <f>'1.工法检查表(设计-校对-专审）记录'!F388</f>
        <v>0</v>
      </c>
      <c r="M50" s="286">
        <f>'1.工法检查表(设计-校对-专审）记录'!G388</f>
        <v>0</v>
      </c>
      <c r="N50" s="285"/>
      <c r="O50" s="244"/>
      <c r="P50" s="254">
        <f t="shared" si="2"/>
        <v>1</v>
      </c>
      <c r="Q50" s="254">
        <f t="shared" si="3"/>
        <v>1</v>
      </c>
    </row>
    <row r="51" s="102" customFormat="1" ht="38.25" customHeight="1" spans="1:17">
      <c r="A51" s="33"/>
      <c r="B51" s="30">
        <v>44</v>
      </c>
      <c r="C51" s="34" t="s">
        <v>116</v>
      </c>
      <c r="D51" s="32"/>
      <c r="E51" s="32"/>
      <c r="F51" s="32"/>
      <c r="G51" s="32"/>
      <c r="H51" s="32"/>
      <c r="I51" s="82" t="s">
        <v>117</v>
      </c>
      <c r="J51" s="286">
        <f>'1.工法检查表(设计-校对-专审）记录'!D397</f>
        <v>0</v>
      </c>
      <c r="K51" s="286">
        <f>'1.工法检查表(设计-校对-专审）记录'!E397</f>
        <v>0</v>
      </c>
      <c r="L51" s="286">
        <f>'1.工法检查表(设计-校对-专审）记录'!F397</f>
        <v>0</v>
      </c>
      <c r="M51" s="286">
        <f>'1.工法检查表(设计-校对-专审）记录'!G397</f>
        <v>0</v>
      </c>
      <c r="N51" s="285"/>
      <c r="O51" s="244"/>
      <c r="P51" s="254">
        <f t="shared" si="2"/>
        <v>1</v>
      </c>
      <c r="Q51" s="254">
        <f t="shared" si="3"/>
        <v>1</v>
      </c>
    </row>
    <row r="52" s="79" customFormat="1" ht="23.1" customHeight="1" spans="1:17">
      <c r="A52" s="33"/>
      <c r="B52" s="30">
        <v>45</v>
      </c>
      <c r="C52" s="32" t="s">
        <v>118</v>
      </c>
      <c r="D52" s="32"/>
      <c r="E52" s="32"/>
      <c r="F52" s="32"/>
      <c r="G52" s="32"/>
      <c r="H52" s="32"/>
      <c r="I52" s="82" t="s">
        <v>119</v>
      </c>
      <c r="J52" s="286">
        <f>'1.工法检查表(设计-校对-专审）记录'!D406</f>
        <v>0</v>
      </c>
      <c r="K52" s="286">
        <f>'1.工法检查表(设计-校对-专审）记录'!E406</f>
        <v>0</v>
      </c>
      <c r="L52" s="286">
        <f>'1.工法检查表(设计-校对-专审）记录'!F406</f>
        <v>0</v>
      </c>
      <c r="M52" s="286">
        <f>'1.工法检查表(设计-校对-专审）记录'!G406</f>
        <v>0</v>
      </c>
      <c r="N52" s="285"/>
      <c r="O52" s="244"/>
      <c r="P52" s="254">
        <f t="shared" si="2"/>
        <v>1</v>
      </c>
      <c r="Q52" s="254">
        <f t="shared" si="3"/>
        <v>1</v>
      </c>
    </row>
    <row r="53" s="79" customFormat="1" ht="23.1" customHeight="1" spans="1:17">
      <c r="A53" s="33"/>
      <c r="B53" s="30">
        <v>46</v>
      </c>
      <c r="C53" s="32" t="s">
        <v>120</v>
      </c>
      <c r="D53" s="32"/>
      <c r="E53" s="32"/>
      <c r="F53" s="32"/>
      <c r="G53" s="32"/>
      <c r="H53" s="32"/>
      <c r="I53" s="82" t="s">
        <v>121</v>
      </c>
      <c r="J53" s="286">
        <f>'1.工法检查表(设计-校对-专审）记录'!D415</f>
        <v>0</v>
      </c>
      <c r="K53" s="286">
        <f>'1.工法检查表(设计-校对-专审）记录'!E415</f>
        <v>0</v>
      </c>
      <c r="L53" s="286">
        <f>'1.工法检查表(设计-校对-专审）记录'!F415</f>
        <v>0</v>
      </c>
      <c r="M53" s="286">
        <f>'1.工法检查表(设计-校对-专审）记录'!G415</f>
        <v>0</v>
      </c>
      <c r="N53" s="285"/>
      <c r="O53" s="244"/>
      <c r="P53" s="254">
        <f t="shared" ref="P53:P78" si="4">IF(K53=J53,1,0)</f>
        <v>1</v>
      </c>
      <c r="Q53" s="254">
        <f t="shared" ref="Q53:Q78" si="5">IF(M53=L53,1,0)</f>
        <v>1</v>
      </c>
    </row>
    <row r="54" s="79" customFormat="1" ht="23.1" customHeight="1" spans="1:17">
      <c r="A54" s="33"/>
      <c r="B54" s="30">
        <v>47</v>
      </c>
      <c r="C54" s="32" t="s">
        <v>122</v>
      </c>
      <c r="D54" s="32"/>
      <c r="E54" s="32"/>
      <c r="F54" s="32"/>
      <c r="G54" s="32"/>
      <c r="H54" s="32"/>
      <c r="I54" s="82" t="s">
        <v>123</v>
      </c>
      <c r="J54" s="286">
        <f>'1.工法检查表(设计-校对-专审）记录'!D424</f>
        <v>0</v>
      </c>
      <c r="K54" s="286">
        <f>'1.工法检查表(设计-校对-专审）记录'!E424</f>
        <v>0</v>
      </c>
      <c r="L54" s="286">
        <f>'1.工法检查表(设计-校对-专审）记录'!F424</f>
        <v>0</v>
      </c>
      <c r="M54" s="286">
        <f>'1.工法检查表(设计-校对-专审）记录'!G424</f>
        <v>0</v>
      </c>
      <c r="N54" s="285"/>
      <c r="O54" s="244"/>
      <c r="P54" s="254">
        <f t="shared" si="4"/>
        <v>1</v>
      </c>
      <c r="Q54" s="254">
        <f t="shared" si="5"/>
        <v>1</v>
      </c>
    </row>
    <row r="55" s="79" customFormat="1" ht="23.1" customHeight="1" spans="1:17">
      <c r="A55" s="33"/>
      <c r="B55" s="30">
        <v>48</v>
      </c>
      <c r="C55" s="264" t="s">
        <v>124</v>
      </c>
      <c r="D55" s="259"/>
      <c r="E55" s="259"/>
      <c r="F55" s="259"/>
      <c r="G55" s="259"/>
      <c r="H55" s="259"/>
      <c r="I55" s="82" t="s">
        <v>125</v>
      </c>
      <c r="J55" s="286">
        <f>'1.工法检查表(设计-校对-专审）记录'!D433</f>
        <v>0</v>
      </c>
      <c r="K55" s="286">
        <f>'1.工法检查表(设计-校对-专审）记录'!E433</f>
        <v>0</v>
      </c>
      <c r="L55" s="286">
        <f>'1.工法检查表(设计-校对-专审）记录'!F433</f>
        <v>0</v>
      </c>
      <c r="M55" s="286">
        <f>'1.工法检查表(设计-校对-专审）记录'!G433</f>
        <v>0</v>
      </c>
      <c r="N55" s="285"/>
      <c r="O55" s="244"/>
      <c r="P55" s="254">
        <f t="shared" si="4"/>
        <v>1</v>
      </c>
      <c r="Q55" s="254">
        <f t="shared" si="5"/>
        <v>1</v>
      </c>
    </row>
    <row r="56" s="79" customFormat="1" ht="23.1" customHeight="1" spans="1:17">
      <c r="A56" s="33"/>
      <c r="B56" s="30">
        <v>49</v>
      </c>
      <c r="C56" s="35" t="s">
        <v>126</v>
      </c>
      <c r="D56" s="35"/>
      <c r="E56" s="35"/>
      <c r="F56" s="35"/>
      <c r="G56" s="35"/>
      <c r="H56" s="35"/>
      <c r="I56" s="30" t="s">
        <v>127</v>
      </c>
      <c r="J56" s="286">
        <f>'1.工法检查表(设计-校对-专审）记录'!D442</f>
        <v>0</v>
      </c>
      <c r="K56" s="286">
        <f>'1.工法检查表(设计-校对-专审）记录'!E442</f>
        <v>0</v>
      </c>
      <c r="L56" s="286">
        <f>'1.工法检查表(设计-校对-专审）记录'!F442</f>
        <v>0</v>
      </c>
      <c r="M56" s="286">
        <f>'1.工法检查表(设计-校对-专审）记录'!G442</f>
        <v>0</v>
      </c>
      <c r="N56" s="285"/>
      <c r="O56" s="244"/>
      <c r="P56" s="254">
        <f t="shared" si="4"/>
        <v>1</v>
      </c>
      <c r="Q56" s="254">
        <f t="shared" si="5"/>
        <v>1</v>
      </c>
    </row>
    <row r="57" s="79" customFormat="1" ht="35.1" customHeight="1" spans="1:17">
      <c r="A57" s="33"/>
      <c r="B57" s="30">
        <v>50</v>
      </c>
      <c r="C57" s="270" t="s">
        <v>128</v>
      </c>
      <c r="D57" s="271"/>
      <c r="E57" s="271"/>
      <c r="F57" s="271"/>
      <c r="G57" s="271"/>
      <c r="H57" s="271"/>
      <c r="I57" s="288" t="s">
        <v>129</v>
      </c>
      <c r="J57" s="286">
        <f>'1.工法检查表(设计-校对-专审）记录'!D451</f>
        <v>0</v>
      </c>
      <c r="K57" s="286">
        <f>'1.工法检查表(设计-校对-专审）记录'!E451</f>
        <v>0</v>
      </c>
      <c r="L57" s="286">
        <f>'1.工法检查表(设计-校对-专审）记录'!F451</f>
        <v>0</v>
      </c>
      <c r="M57" s="286">
        <f>'1.工法检查表(设计-校对-专审）记录'!G451</f>
        <v>0</v>
      </c>
      <c r="N57" s="285"/>
      <c r="O57" s="244"/>
      <c r="P57" s="254">
        <f t="shared" si="4"/>
        <v>1</v>
      </c>
      <c r="Q57" s="254">
        <f t="shared" si="5"/>
        <v>1</v>
      </c>
    </row>
    <row r="58" s="79" customFormat="1" ht="23.1" customHeight="1" spans="1:17">
      <c r="A58" s="33"/>
      <c r="B58" s="30">
        <v>51</v>
      </c>
      <c r="C58" s="35" t="s">
        <v>130</v>
      </c>
      <c r="D58" s="35"/>
      <c r="E58" s="35"/>
      <c r="F58" s="35"/>
      <c r="G58" s="35"/>
      <c r="H58" s="35"/>
      <c r="I58" s="289" t="s">
        <v>131</v>
      </c>
      <c r="J58" s="286">
        <f>'1.工法检查表(设计-校对-专审）记录'!D460</f>
        <v>0</v>
      </c>
      <c r="K58" s="286">
        <f>'1.工法检查表(设计-校对-专审）记录'!E460</f>
        <v>0</v>
      </c>
      <c r="L58" s="286">
        <f>'1.工法检查表(设计-校对-专审）记录'!F460</f>
        <v>0</v>
      </c>
      <c r="M58" s="286">
        <f>'1.工法检查表(设计-校对-专审）记录'!G460</f>
        <v>0</v>
      </c>
      <c r="N58" s="285"/>
      <c r="O58" s="244"/>
      <c r="P58" s="254">
        <f t="shared" si="4"/>
        <v>1</v>
      </c>
      <c r="Q58" s="254">
        <f t="shared" si="5"/>
        <v>1</v>
      </c>
    </row>
    <row r="59" s="79" customFormat="1" ht="25.5" customHeight="1" spans="1:17">
      <c r="A59" s="33" t="s">
        <v>132</v>
      </c>
      <c r="B59" s="30">
        <v>52</v>
      </c>
      <c r="C59" s="34" t="s">
        <v>133</v>
      </c>
      <c r="D59" s="32"/>
      <c r="E59" s="32"/>
      <c r="F59" s="32"/>
      <c r="G59" s="32"/>
      <c r="H59" s="32"/>
      <c r="I59" s="82" t="s">
        <v>134</v>
      </c>
      <c r="J59" s="286">
        <f>'1.工法检查表(设计-校对-专审）记录'!D469</f>
        <v>0</v>
      </c>
      <c r="K59" s="286">
        <f>'1.工法检查表(设计-校对-专审）记录'!E469</f>
        <v>0</v>
      </c>
      <c r="L59" s="286">
        <f>'1.工法检查表(设计-校对-专审）记录'!F469</f>
        <v>0</v>
      </c>
      <c r="M59" s="286">
        <f>'1.工法检查表(设计-校对-专审）记录'!G469</f>
        <v>0</v>
      </c>
      <c r="N59" s="285"/>
      <c r="O59" s="244"/>
      <c r="P59" s="254">
        <f t="shared" si="4"/>
        <v>1</v>
      </c>
      <c r="Q59" s="254">
        <f t="shared" si="5"/>
        <v>1</v>
      </c>
    </row>
    <row r="60" s="79" customFormat="1" ht="23.1" customHeight="1" spans="1:17">
      <c r="A60" s="33"/>
      <c r="B60" s="30">
        <v>53</v>
      </c>
      <c r="C60" s="32" t="s">
        <v>135</v>
      </c>
      <c r="D60" s="32"/>
      <c r="E60" s="32"/>
      <c r="F60" s="32"/>
      <c r="G60" s="32"/>
      <c r="H60" s="32"/>
      <c r="I60" s="82" t="s">
        <v>136</v>
      </c>
      <c r="J60" s="286">
        <f>'1.工法检查表(设计-校对-专审）记录'!D478</f>
        <v>0</v>
      </c>
      <c r="K60" s="286">
        <f>'1.工法检查表(设计-校对-专审）记录'!E478</f>
        <v>0</v>
      </c>
      <c r="L60" s="286">
        <f>'1.工法检查表(设计-校对-专审）记录'!F478</f>
        <v>0</v>
      </c>
      <c r="M60" s="286">
        <f>'1.工法检查表(设计-校对-专审）记录'!G478</f>
        <v>0</v>
      </c>
      <c r="N60" s="285"/>
      <c r="O60" s="244"/>
      <c r="P60" s="254">
        <f t="shared" si="4"/>
        <v>1</v>
      </c>
      <c r="Q60" s="254">
        <f t="shared" si="5"/>
        <v>1</v>
      </c>
    </row>
    <row r="61" s="79" customFormat="1" ht="23.1" customHeight="1" spans="1:17">
      <c r="A61" s="33"/>
      <c r="B61" s="30">
        <v>54</v>
      </c>
      <c r="C61" s="34" t="s">
        <v>137</v>
      </c>
      <c r="D61" s="32"/>
      <c r="E61" s="32"/>
      <c r="F61" s="32"/>
      <c r="G61" s="32"/>
      <c r="H61" s="32"/>
      <c r="I61" s="82" t="s">
        <v>138</v>
      </c>
      <c r="J61" s="286">
        <f>'1.工法检查表(设计-校对-专审）记录'!D487</f>
        <v>0</v>
      </c>
      <c r="K61" s="286">
        <f>'1.工法检查表(设计-校对-专审）记录'!E487</f>
        <v>0</v>
      </c>
      <c r="L61" s="286">
        <f>'1.工法检查表(设计-校对-专审）记录'!F487</f>
        <v>0</v>
      </c>
      <c r="M61" s="286">
        <f>'1.工法检查表(设计-校对-专审）记录'!G487</f>
        <v>0</v>
      </c>
      <c r="N61" s="285"/>
      <c r="O61" s="244"/>
      <c r="P61" s="254">
        <f t="shared" si="4"/>
        <v>1</v>
      </c>
      <c r="Q61" s="254">
        <f t="shared" si="5"/>
        <v>1</v>
      </c>
    </row>
    <row r="62" s="79" customFormat="1" ht="23.1" customHeight="1" spans="1:17">
      <c r="A62" s="33"/>
      <c r="B62" s="30">
        <v>55</v>
      </c>
      <c r="C62" s="32" t="s">
        <v>139</v>
      </c>
      <c r="D62" s="32"/>
      <c r="E62" s="32"/>
      <c r="F62" s="32"/>
      <c r="G62" s="32"/>
      <c r="H62" s="32"/>
      <c r="I62" s="82" t="s">
        <v>140</v>
      </c>
      <c r="J62" s="286">
        <f>'1.工法检查表(设计-校对-专审）记录'!D496</f>
        <v>0</v>
      </c>
      <c r="K62" s="286">
        <f>'1.工法检查表(设计-校对-专审）记录'!E496</f>
        <v>0</v>
      </c>
      <c r="L62" s="286">
        <f>'1.工法检查表(设计-校对-专审）记录'!F496</f>
        <v>0</v>
      </c>
      <c r="M62" s="286">
        <f>'1.工法检查表(设计-校对-专审）记录'!G496</f>
        <v>0</v>
      </c>
      <c r="N62" s="285"/>
      <c r="O62" s="244"/>
      <c r="P62" s="254">
        <f t="shared" si="4"/>
        <v>1</v>
      </c>
      <c r="Q62" s="254">
        <f t="shared" si="5"/>
        <v>1</v>
      </c>
    </row>
    <row r="63" s="79" customFormat="1" ht="23.1" customHeight="1" spans="1:17">
      <c r="A63" s="33"/>
      <c r="B63" s="30">
        <v>56</v>
      </c>
      <c r="C63" s="32" t="s">
        <v>141</v>
      </c>
      <c r="D63" s="32"/>
      <c r="E63" s="32"/>
      <c r="F63" s="32"/>
      <c r="G63" s="32"/>
      <c r="H63" s="32"/>
      <c r="I63" s="82" t="s">
        <v>142</v>
      </c>
      <c r="J63" s="286">
        <f>'1.工法检查表(设计-校对-专审）记录'!D505</f>
        <v>0</v>
      </c>
      <c r="K63" s="286">
        <f>'1.工法检查表(设计-校对-专审）记录'!E505</f>
        <v>0</v>
      </c>
      <c r="L63" s="286">
        <f>'1.工法检查表(设计-校对-专审）记录'!F505</f>
        <v>0</v>
      </c>
      <c r="M63" s="286">
        <f>'1.工法检查表(设计-校对-专审）记录'!G505</f>
        <v>0</v>
      </c>
      <c r="N63" s="285"/>
      <c r="O63" s="244"/>
      <c r="P63" s="254">
        <f t="shared" si="4"/>
        <v>1</v>
      </c>
      <c r="Q63" s="254">
        <f t="shared" si="5"/>
        <v>1</v>
      </c>
    </row>
    <row r="64" s="79" customFormat="1" ht="23.1" customHeight="1" spans="1:17">
      <c r="A64" s="33"/>
      <c r="B64" s="30">
        <v>57</v>
      </c>
      <c r="C64" s="32" t="s">
        <v>143</v>
      </c>
      <c r="D64" s="32"/>
      <c r="E64" s="32"/>
      <c r="F64" s="32"/>
      <c r="G64" s="32"/>
      <c r="H64" s="32"/>
      <c r="I64" s="82" t="s">
        <v>144</v>
      </c>
      <c r="J64" s="286">
        <f>'1.工法检查表(设计-校对-专审）记录'!D514</f>
        <v>0</v>
      </c>
      <c r="K64" s="286" t="str">
        <f>'1.工法检查表(设计-校对-专审）记录'!E514</f>
        <v>OK</v>
      </c>
      <c r="L64" s="286">
        <f>'1.工法检查表(设计-校对-专审）记录'!F514</f>
        <v>0</v>
      </c>
      <c r="M64" s="286">
        <f>'1.工法检查表(设计-校对-专审）记录'!G514</f>
        <v>0</v>
      </c>
      <c r="N64" s="285"/>
      <c r="O64" s="244"/>
      <c r="P64" s="254">
        <f t="shared" si="4"/>
        <v>0</v>
      </c>
      <c r="Q64" s="254">
        <f t="shared" si="5"/>
        <v>1</v>
      </c>
    </row>
    <row r="65" s="79" customFormat="1" ht="35.25" customHeight="1" spans="1:17">
      <c r="A65" s="33"/>
      <c r="B65" s="30">
        <v>58</v>
      </c>
      <c r="C65" s="34" t="s">
        <v>145</v>
      </c>
      <c r="D65" s="32"/>
      <c r="E65" s="32"/>
      <c r="F65" s="32"/>
      <c r="G65" s="32"/>
      <c r="H65" s="32"/>
      <c r="I65" s="82" t="s">
        <v>146</v>
      </c>
      <c r="J65" s="286">
        <f>'1.工法检查表(设计-校对-专审）记录'!D523</f>
        <v>0</v>
      </c>
      <c r="K65" s="286">
        <f>'1.工法检查表(设计-校对-专审）记录'!E523</f>
        <v>0</v>
      </c>
      <c r="L65" s="286">
        <f>'1.工法检查表(设计-校对-专审）记录'!F523</f>
        <v>0</v>
      </c>
      <c r="M65" s="286">
        <f>'1.工法检查表(设计-校对-专审）记录'!G523</f>
        <v>0</v>
      </c>
      <c r="N65" s="285"/>
      <c r="O65" s="244"/>
      <c r="P65" s="254">
        <f t="shared" si="4"/>
        <v>1</v>
      </c>
      <c r="Q65" s="254">
        <f t="shared" si="5"/>
        <v>1</v>
      </c>
    </row>
    <row r="66" s="79" customFormat="1" ht="23.1" customHeight="1" spans="1:17">
      <c r="A66" s="33"/>
      <c r="B66" s="30">
        <v>59</v>
      </c>
      <c r="C66" s="31" t="s">
        <v>147</v>
      </c>
      <c r="D66" s="32"/>
      <c r="E66" s="32"/>
      <c r="F66" s="32"/>
      <c r="G66" s="32"/>
      <c r="H66" s="32"/>
      <c r="I66" s="82" t="s">
        <v>148</v>
      </c>
      <c r="J66" s="286">
        <f>'1.工法检查表(设计-校对-专审）记录'!D532</f>
        <v>0</v>
      </c>
      <c r="K66" s="286">
        <f>'1.工法检查表(设计-校对-专审）记录'!E532</f>
        <v>0</v>
      </c>
      <c r="L66" s="286">
        <f>'1.工法检查表(设计-校对-专审）记录'!F532</f>
        <v>0</v>
      </c>
      <c r="M66" s="286">
        <f>'1.工法检查表(设计-校对-专审）记录'!G532</f>
        <v>0</v>
      </c>
      <c r="N66" s="285"/>
      <c r="O66" s="244"/>
      <c r="P66" s="254">
        <f t="shared" si="4"/>
        <v>1</v>
      </c>
      <c r="Q66" s="254">
        <f t="shared" si="5"/>
        <v>1</v>
      </c>
    </row>
    <row r="67" s="79" customFormat="1" ht="35.25" customHeight="1" spans="1:17">
      <c r="A67" s="33"/>
      <c r="B67" s="30">
        <v>60</v>
      </c>
      <c r="C67" s="34" t="s">
        <v>149</v>
      </c>
      <c r="D67" s="35"/>
      <c r="E67" s="35"/>
      <c r="F67" s="35"/>
      <c r="G67" s="35"/>
      <c r="H67" s="35"/>
      <c r="I67" s="82" t="s">
        <v>150</v>
      </c>
      <c r="J67" s="286">
        <f>'1.工法检查表(设计-校对-专审）记录'!D541</f>
        <v>0</v>
      </c>
      <c r="K67" s="286">
        <f>'1.工法检查表(设计-校对-专审）记录'!E541</f>
        <v>0</v>
      </c>
      <c r="L67" s="286">
        <f>'1.工法检查表(设计-校对-专审）记录'!F541</f>
        <v>0</v>
      </c>
      <c r="M67" s="286">
        <f>'1.工法检查表(设计-校对-专审）记录'!G541</f>
        <v>0</v>
      </c>
      <c r="N67" s="285"/>
      <c r="O67" s="244"/>
      <c r="P67" s="254">
        <f t="shared" si="4"/>
        <v>1</v>
      </c>
      <c r="Q67" s="254">
        <f t="shared" si="5"/>
        <v>1</v>
      </c>
    </row>
    <row r="68" s="79" customFormat="1" ht="23.1" customHeight="1" spans="1:17">
      <c r="A68" s="33" t="s">
        <v>151</v>
      </c>
      <c r="B68" s="30">
        <v>61</v>
      </c>
      <c r="C68" s="31" t="s">
        <v>152</v>
      </c>
      <c r="D68" s="32"/>
      <c r="E68" s="32"/>
      <c r="F68" s="32"/>
      <c r="G68" s="32"/>
      <c r="H68" s="32"/>
      <c r="I68" s="82" t="s">
        <v>153</v>
      </c>
      <c r="J68" s="286">
        <f>'1.工法检查表(设计-校对-专审）记录'!D550</f>
        <v>0</v>
      </c>
      <c r="K68" s="286">
        <f>'1.工法检查表(设计-校对-专审）记录'!E550</f>
        <v>0</v>
      </c>
      <c r="L68" s="286">
        <f>'1.工法检查表(设计-校对-专审）记录'!F550</f>
        <v>0</v>
      </c>
      <c r="M68" s="286">
        <f>'1.工法检查表(设计-校对-专审）记录'!G550</f>
        <v>0</v>
      </c>
      <c r="N68" s="285"/>
      <c r="O68" s="244"/>
      <c r="P68" s="254">
        <f t="shared" si="4"/>
        <v>1</v>
      </c>
      <c r="Q68" s="254">
        <f t="shared" si="5"/>
        <v>1</v>
      </c>
    </row>
    <row r="69" s="79" customFormat="1" ht="39" customHeight="1" spans="1:17">
      <c r="A69" s="33"/>
      <c r="B69" s="30">
        <v>62</v>
      </c>
      <c r="C69" s="34" t="s">
        <v>154</v>
      </c>
      <c r="D69" s="32"/>
      <c r="E69" s="32"/>
      <c r="F69" s="32"/>
      <c r="G69" s="32"/>
      <c r="H69" s="32"/>
      <c r="I69" s="82" t="s">
        <v>155</v>
      </c>
      <c r="J69" s="286">
        <f>'1.工法检查表(设计-校对-专审）记录'!D559</f>
        <v>0</v>
      </c>
      <c r="K69" s="286">
        <f>'1.工法检查表(设计-校对-专审）记录'!E559</f>
        <v>0</v>
      </c>
      <c r="L69" s="286">
        <f>'1.工法检查表(设计-校对-专审）记录'!F559</f>
        <v>0</v>
      </c>
      <c r="M69" s="286">
        <f>'1.工法检查表(设计-校对-专审）记录'!G559</f>
        <v>0</v>
      </c>
      <c r="N69" s="285"/>
      <c r="O69" s="244"/>
      <c r="P69" s="254">
        <f t="shared" si="4"/>
        <v>1</v>
      </c>
      <c r="Q69" s="254">
        <f t="shared" si="5"/>
        <v>1</v>
      </c>
    </row>
    <row r="70" s="79" customFormat="1" ht="37.5" customHeight="1" spans="1:17">
      <c r="A70" s="33"/>
      <c r="B70" s="30">
        <v>63</v>
      </c>
      <c r="C70" s="34" t="s">
        <v>156</v>
      </c>
      <c r="D70" s="32"/>
      <c r="E70" s="32"/>
      <c r="F70" s="32"/>
      <c r="G70" s="32"/>
      <c r="H70" s="32"/>
      <c r="I70" s="82" t="s">
        <v>157</v>
      </c>
      <c r="J70" s="286">
        <f>'1.工法检查表(设计-校对-专审）记录'!D568</f>
        <v>0</v>
      </c>
      <c r="K70" s="286">
        <f>'1.工法检查表(设计-校对-专审）记录'!E568</f>
        <v>0</v>
      </c>
      <c r="L70" s="286">
        <f>'1.工法检查表(设计-校对-专审）记录'!F568</f>
        <v>0</v>
      </c>
      <c r="M70" s="286">
        <f>'1.工法检查表(设计-校对-专审）记录'!G568</f>
        <v>0</v>
      </c>
      <c r="N70" s="285"/>
      <c r="O70" s="244"/>
      <c r="P70" s="254">
        <f t="shared" si="4"/>
        <v>1</v>
      </c>
      <c r="Q70" s="254">
        <f t="shared" si="5"/>
        <v>1</v>
      </c>
    </row>
    <row r="71" s="79" customFormat="1" ht="23.1" customHeight="1" spans="1:17">
      <c r="A71" s="33"/>
      <c r="B71" s="30">
        <v>64</v>
      </c>
      <c r="C71" s="32" t="s">
        <v>158</v>
      </c>
      <c r="D71" s="32"/>
      <c r="E71" s="32"/>
      <c r="F71" s="32"/>
      <c r="G71" s="32"/>
      <c r="H71" s="32"/>
      <c r="I71" s="82" t="s">
        <v>159</v>
      </c>
      <c r="J71" s="286">
        <f>'1.工法检查表(设计-校对-专审）记录'!D577</f>
        <v>0</v>
      </c>
      <c r="K71" s="286">
        <f>'1.工法检查表(设计-校对-专审）记录'!E577</f>
        <v>0</v>
      </c>
      <c r="L71" s="286">
        <f>'1.工法检查表(设计-校对-专审）记录'!F577</f>
        <v>0</v>
      </c>
      <c r="M71" s="286">
        <f>'1.工法检查表(设计-校对-专审）记录'!G577</f>
        <v>0</v>
      </c>
      <c r="N71" s="285"/>
      <c r="O71" s="244"/>
      <c r="P71" s="254">
        <f t="shared" si="4"/>
        <v>1</v>
      </c>
      <c r="Q71" s="254">
        <f t="shared" si="5"/>
        <v>1</v>
      </c>
    </row>
    <row r="72" s="79" customFormat="1" ht="23.1" customHeight="1" spans="1:17">
      <c r="A72" s="33"/>
      <c r="B72" s="30">
        <v>65</v>
      </c>
      <c r="C72" s="32" t="s">
        <v>160</v>
      </c>
      <c r="D72" s="32"/>
      <c r="E72" s="32"/>
      <c r="F72" s="32"/>
      <c r="G72" s="32"/>
      <c r="H72" s="32"/>
      <c r="I72" s="82" t="s">
        <v>161</v>
      </c>
      <c r="J72" s="286">
        <f>'1.工法检查表(设计-校对-专审）记录'!D586</f>
        <v>0</v>
      </c>
      <c r="K72" s="286">
        <f>'1.工法检查表(设计-校对-专审）记录'!E586</f>
        <v>0</v>
      </c>
      <c r="L72" s="286">
        <f>'1.工法检查表(设计-校对-专审）记录'!F586</f>
        <v>0</v>
      </c>
      <c r="M72" s="286">
        <f>'1.工法检查表(设计-校对-专审）记录'!G586</f>
        <v>0</v>
      </c>
      <c r="N72" s="285"/>
      <c r="O72" s="244"/>
      <c r="P72" s="254">
        <f t="shared" si="4"/>
        <v>1</v>
      </c>
      <c r="Q72" s="254">
        <f t="shared" si="5"/>
        <v>1</v>
      </c>
    </row>
    <row r="73" s="79" customFormat="1" ht="23.1" customHeight="1" spans="1:17">
      <c r="A73" s="33"/>
      <c r="B73" s="30">
        <v>66</v>
      </c>
      <c r="C73" s="32" t="s">
        <v>162</v>
      </c>
      <c r="D73" s="32"/>
      <c r="E73" s="32"/>
      <c r="F73" s="32"/>
      <c r="G73" s="32"/>
      <c r="H73" s="32"/>
      <c r="I73" s="82" t="s">
        <v>163</v>
      </c>
      <c r="J73" s="286">
        <f>'1.工法检查表(设计-校对-专审）记录'!D595</f>
        <v>0</v>
      </c>
      <c r="K73" s="286">
        <f>'1.工法检查表(设计-校对-专审）记录'!E595</f>
        <v>0</v>
      </c>
      <c r="L73" s="286">
        <f>'1.工法检查表(设计-校对-专审）记录'!F595</f>
        <v>0</v>
      </c>
      <c r="M73" s="286">
        <f>'1.工法检查表(设计-校对-专审）记录'!G595</f>
        <v>0</v>
      </c>
      <c r="N73" s="285"/>
      <c r="O73" s="244"/>
      <c r="P73" s="254">
        <f t="shared" si="4"/>
        <v>1</v>
      </c>
      <c r="Q73" s="254">
        <f t="shared" si="5"/>
        <v>1</v>
      </c>
    </row>
    <row r="74" s="79" customFormat="1" ht="35.25" customHeight="1" spans="1:17">
      <c r="A74" s="33"/>
      <c r="B74" s="30">
        <v>67</v>
      </c>
      <c r="C74" s="34" t="s">
        <v>164</v>
      </c>
      <c r="D74" s="32"/>
      <c r="E74" s="32"/>
      <c r="F74" s="32"/>
      <c r="G74" s="32"/>
      <c r="H74" s="32"/>
      <c r="I74" s="82" t="s">
        <v>163</v>
      </c>
      <c r="J74" s="286">
        <f>'1.工法检查表(设计-校对-专审）记录'!D604</f>
        <v>0</v>
      </c>
      <c r="K74" s="286">
        <f>'1.工法检查表(设计-校对-专审）记录'!E604</f>
        <v>0</v>
      </c>
      <c r="L74" s="286">
        <f>'1.工法检查表(设计-校对-专审）记录'!F604</f>
        <v>0</v>
      </c>
      <c r="M74" s="286">
        <f>'1.工法检查表(设计-校对-专审）记录'!G604</f>
        <v>0</v>
      </c>
      <c r="N74" s="285"/>
      <c r="O74" s="244"/>
      <c r="P74" s="254">
        <f t="shared" si="4"/>
        <v>1</v>
      </c>
      <c r="Q74" s="254">
        <f t="shared" si="5"/>
        <v>1</v>
      </c>
    </row>
    <row r="75" s="79" customFormat="1" ht="23.1" customHeight="1" spans="1:17">
      <c r="A75" s="33"/>
      <c r="B75" s="30">
        <v>68</v>
      </c>
      <c r="C75" s="31" t="s">
        <v>165</v>
      </c>
      <c r="D75" s="32"/>
      <c r="E75" s="32"/>
      <c r="F75" s="32"/>
      <c r="G75" s="32"/>
      <c r="H75" s="32"/>
      <c r="I75" s="82" t="s">
        <v>166</v>
      </c>
      <c r="J75" s="286">
        <f>'1.工法检查表(设计-校对-专审）记录'!D613</f>
        <v>0</v>
      </c>
      <c r="K75" s="286">
        <f>'1.工法检查表(设计-校对-专审）记录'!E613</f>
        <v>0</v>
      </c>
      <c r="L75" s="286">
        <f>'1.工法检查表(设计-校对-专审）记录'!F613</f>
        <v>0</v>
      </c>
      <c r="M75" s="286">
        <f>'1.工法检查表(设计-校对-专审）记录'!G613</f>
        <v>0</v>
      </c>
      <c r="N75" s="285"/>
      <c r="O75" s="244"/>
      <c r="P75" s="254">
        <f t="shared" si="4"/>
        <v>1</v>
      </c>
      <c r="Q75" s="254">
        <f t="shared" si="5"/>
        <v>1</v>
      </c>
    </row>
    <row r="76" s="79" customFormat="1" ht="36" customHeight="1" spans="1:17">
      <c r="A76" s="29" t="s">
        <v>167</v>
      </c>
      <c r="B76" s="30">
        <v>69</v>
      </c>
      <c r="C76" s="34" t="s">
        <v>168</v>
      </c>
      <c r="D76" s="32"/>
      <c r="E76" s="32"/>
      <c r="F76" s="32"/>
      <c r="G76" s="32"/>
      <c r="H76" s="32"/>
      <c r="I76" s="82" t="s">
        <v>169</v>
      </c>
      <c r="J76" s="286">
        <f>'1.工法检查表(设计-校对-专审）记录'!D622</f>
        <v>0</v>
      </c>
      <c r="K76" s="286">
        <f>'1.工法检查表(设计-校对-专审）记录'!E622</f>
        <v>0</v>
      </c>
      <c r="L76" s="286">
        <f>'1.工法检查表(设计-校对-专审）记录'!F622</f>
        <v>0</v>
      </c>
      <c r="M76" s="286">
        <f>'1.工法检查表(设计-校对-专审）记录'!G622</f>
        <v>0</v>
      </c>
      <c r="N76" s="285"/>
      <c r="O76" s="244"/>
      <c r="P76" s="254">
        <f t="shared" si="4"/>
        <v>1</v>
      </c>
      <c r="Q76" s="254">
        <f t="shared" si="5"/>
        <v>1</v>
      </c>
    </row>
    <row r="77" s="79" customFormat="1" ht="23.1" customHeight="1" spans="1:17">
      <c r="A77" s="291" t="s">
        <v>170</v>
      </c>
      <c r="B77" s="30">
        <v>70</v>
      </c>
      <c r="C77" s="268" t="s">
        <v>171</v>
      </c>
      <c r="D77" s="267"/>
      <c r="E77" s="267"/>
      <c r="F77" s="267"/>
      <c r="G77" s="267"/>
      <c r="H77" s="267"/>
      <c r="I77" s="82" t="s">
        <v>169</v>
      </c>
      <c r="J77" s="286">
        <f>'1.工法检查表(设计-校对-专审）记录'!D631</f>
        <v>0</v>
      </c>
      <c r="K77" s="286">
        <f>'1.工法检查表(设计-校对-专审）记录'!E631</f>
        <v>0</v>
      </c>
      <c r="L77" s="286">
        <f>'1.工法检查表(设计-校对-专审）记录'!F631</f>
        <v>0</v>
      </c>
      <c r="M77" s="286">
        <f>'1.工法检查表(设计-校对-专审）记录'!G631</f>
        <v>0</v>
      </c>
      <c r="N77" s="285"/>
      <c r="O77" s="244"/>
      <c r="P77" s="254">
        <f t="shared" si="4"/>
        <v>1</v>
      </c>
      <c r="Q77" s="254">
        <f t="shared" si="5"/>
        <v>1</v>
      </c>
    </row>
    <row r="78" s="79" customFormat="1" ht="23.1" customHeight="1" spans="1:17">
      <c r="A78" s="265"/>
      <c r="B78" s="30">
        <v>71</v>
      </c>
      <c r="C78" s="258" t="s">
        <v>172</v>
      </c>
      <c r="D78" s="259"/>
      <c r="E78" s="259"/>
      <c r="F78" s="259"/>
      <c r="G78" s="259"/>
      <c r="H78" s="259"/>
      <c r="I78" s="82" t="s">
        <v>169</v>
      </c>
      <c r="J78" s="286">
        <f>'1.工法检查表(设计-校对-专审）记录'!D640</f>
        <v>0</v>
      </c>
      <c r="K78" s="286">
        <f>'1.工法检查表(设计-校对-专审）记录'!E640</f>
        <v>0</v>
      </c>
      <c r="L78" s="286">
        <f>'1.工法检查表(设计-校对-专审）记录'!F640</f>
        <v>0</v>
      </c>
      <c r="M78" s="286">
        <f>'1.工法检查表(设计-校对-专审）记录'!G640</f>
        <v>0</v>
      </c>
      <c r="N78" s="285"/>
      <c r="O78" s="244"/>
      <c r="P78" s="254">
        <f t="shared" si="4"/>
        <v>1</v>
      </c>
      <c r="Q78" s="254">
        <f t="shared" si="5"/>
        <v>1</v>
      </c>
    </row>
    <row r="79" s="79" customFormat="1" ht="23.1" customHeight="1" spans="1:15">
      <c r="A79" s="33" t="s">
        <v>173</v>
      </c>
      <c r="B79" s="33"/>
      <c r="C79" s="33"/>
      <c r="D79" s="33"/>
      <c r="E79" s="33"/>
      <c r="F79" s="33"/>
      <c r="G79" s="33"/>
      <c r="H79" s="33"/>
      <c r="I79" s="33"/>
      <c r="J79" s="33"/>
      <c r="K79" s="33"/>
      <c r="L79" s="33"/>
      <c r="M79" s="33"/>
      <c r="N79" s="214"/>
      <c r="O79" s="214"/>
    </row>
    <row r="80" s="79" customFormat="1" ht="23.1" customHeight="1" spans="1:15">
      <c r="A80" s="292"/>
      <c r="B80" s="292"/>
      <c r="C80" s="292"/>
      <c r="D80" s="292"/>
      <c r="E80" s="292"/>
      <c r="F80" s="292"/>
      <c r="G80" s="292"/>
      <c r="H80" s="292"/>
      <c r="I80" s="292"/>
      <c r="J80" s="292"/>
      <c r="K80" s="292"/>
      <c r="L80" s="292"/>
      <c r="M80" s="292"/>
      <c r="N80" s="214"/>
      <c r="O80" s="214"/>
    </row>
    <row r="81" spans="1:13">
      <c r="A81" s="95"/>
      <c r="B81" s="95"/>
      <c r="C81" s="293"/>
      <c r="D81" s="96"/>
      <c r="E81" s="96"/>
      <c r="F81" s="96"/>
      <c r="G81" s="96"/>
      <c r="H81" s="96"/>
      <c r="I81" s="71"/>
      <c r="J81" s="71"/>
      <c r="K81" s="71"/>
      <c r="L81" s="71"/>
      <c r="M81" s="95"/>
    </row>
    <row r="82" spans="9:12">
      <c r="I82" s="73"/>
      <c r="J82" s="71"/>
      <c r="K82" s="71"/>
      <c r="L82" s="71"/>
    </row>
    <row r="83" spans="9:15">
      <c r="I83" s="74"/>
      <c r="J83" s="71"/>
      <c r="K83" s="71"/>
      <c r="L83" s="71"/>
      <c r="M83" s="294"/>
      <c r="N83" s="295"/>
      <c r="O83" s="295"/>
    </row>
    <row r="84" spans="10:10">
      <c r="J84" s="95"/>
    </row>
    <row r="85" spans="10:10">
      <c r="J85" s="95"/>
    </row>
    <row r="86" spans="10:10">
      <c r="J86" s="95"/>
    </row>
    <row r="87" spans="10:10">
      <c r="J87" s="95"/>
    </row>
    <row r="88" spans="10:10">
      <c r="J88" s="95"/>
    </row>
    <row r="89" spans="10:10">
      <c r="J89" s="95"/>
    </row>
    <row r="90" spans="10:10">
      <c r="J90" s="95"/>
    </row>
  </sheetData>
  <mergeCells count="94">
    <mergeCell ref="C1:H1"/>
    <mergeCell ref="I1:J1"/>
    <mergeCell ref="C2:H2"/>
    <mergeCell ref="I2:M2"/>
    <mergeCell ref="B3:C3"/>
    <mergeCell ref="D3:F3"/>
    <mergeCell ref="D4:F4"/>
    <mergeCell ref="D5:F5"/>
    <mergeCell ref="D6:F6"/>
    <mergeCell ref="B7:H7"/>
    <mergeCell ref="C8:H8"/>
    <mergeCell ref="C9:H9"/>
    <mergeCell ref="C10:H10"/>
    <mergeCell ref="C11:H11"/>
    <mergeCell ref="C12:H12"/>
    <mergeCell ref="C13:H13"/>
    <mergeCell ref="C14:H14"/>
    <mergeCell ref="C15:H15"/>
    <mergeCell ref="C16:H16"/>
    <mergeCell ref="C17:H17"/>
    <mergeCell ref="C18:H18"/>
    <mergeCell ref="C19:H19"/>
    <mergeCell ref="C20:H20"/>
    <mergeCell ref="C21:H21"/>
    <mergeCell ref="C22:H22"/>
    <mergeCell ref="C23:H23"/>
    <mergeCell ref="C24:H24"/>
    <mergeCell ref="C25:H25"/>
    <mergeCell ref="C26:H26"/>
    <mergeCell ref="C27:H27"/>
    <mergeCell ref="C28:H28"/>
    <mergeCell ref="C29:H29"/>
    <mergeCell ref="C30:H30"/>
    <mergeCell ref="C31:H31"/>
    <mergeCell ref="C32:H32"/>
    <mergeCell ref="C33:H33"/>
    <mergeCell ref="C34:H34"/>
    <mergeCell ref="C35:H35"/>
    <mergeCell ref="C36:H36"/>
    <mergeCell ref="C37:H37"/>
    <mergeCell ref="C38:H38"/>
    <mergeCell ref="C39:H39"/>
    <mergeCell ref="C40:H40"/>
    <mergeCell ref="C41:H41"/>
    <mergeCell ref="C42:H42"/>
    <mergeCell ref="C43:H43"/>
    <mergeCell ref="C44:H44"/>
    <mergeCell ref="C45:H45"/>
    <mergeCell ref="C46:H46"/>
    <mergeCell ref="C47:H47"/>
    <mergeCell ref="C48:H48"/>
    <mergeCell ref="C49:H49"/>
    <mergeCell ref="C50:H50"/>
    <mergeCell ref="C51:H51"/>
    <mergeCell ref="C52:H52"/>
    <mergeCell ref="C53:H53"/>
    <mergeCell ref="C54:H54"/>
    <mergeCell ref="C55:H55"/>
    <mergeCell ref="C56:H56"/>
    <mergeCell ref="C57:H57"/>
    <mergeCell ref="C58:H58"/>
    <mergeCell ref="C59:H59"/>
    <mergeCell ref="C60:H60"/>
    <mergeCell ref="C61:H61"/>
    <mergeCell ref="C62:H62"/>
    <mergeCell ref="C63:H63"/>
    <mergeCell ref="C64:H64"/>
    <mergeCell ref="C65:H65"/>
    <mergeCell ref="C66:H66"/>
    <mergeCell ref="C67:H67"/>
    <mergeCell ref="C68:H68"/>
    <mergeCell ref="C69:H69"/>
    <mergeCell ref="C70:H70"/>
    <mergeCell ref="C71:H71"/>
    <mergeCell ref="C72:H72"/>
    <mergeCell ref="C73:H73"/>
    <mergeCell ref="C74:H74"/>
    <mergeCell ref="C75:H75"/>
    <mergeCell ref="C76:H76"/>
    <mergeCell ref="C77:H77"/>
    <mergeCell ref="C78:H78"/>
    <mergeCell ref="A79:M79"/>
    <mergeCell ref="A4:A6"/>
    <mergeCell ref="A8:A45"/>
    <mergeCell ref="A46:A58"/>
    <mergeCell ref="A59:A67"/>
    <mergeCell ref="A68:A75"/>
    <mergeCell ref="A77:A78"/>
    <mergeCell ref="P2:P3"/>
    <mergeCell ref="P4:P6"/>
    <mergeCell ref="Q2:Q3"/>
    <mergeCell ref="Q4:Q6"/>
    <mergeCell ref="A1:B2"/>
    <mergeCell ref="B4:C6"/>
  </mergeCells>
  <conditionalFormatting sqref="K1">
    <cfRule type="cellIs" dxfId="1" priority="23" operator="lessThan">
      <formula>0.85</formula>
    </cfRule>
    <cfRule type="cellIs" dxfId="0" priority="24" operator="between">
      <formula>0.95</formula>
      <formula>1</formula>
    </cfRule>
    <cfRule type="cellIs" dxfId="2" priority="27" operator="between">
      <formula>0.85</formula>
      <formula>0.95</formula>
    </cfRule>
  </conditionalFormatting>
  <conditionalFormatting sqref="M1">
    <cfRule type="cellIs" dxfId="1" priority="21" operator="lessThan">
      <formula>0.85</formula>
    </cfRule>
    <cfRule type="cellIs" dxfId="0" priority="28" operator="between">
      <formula>0.95</formula>
      <formula>1</formula>
    </cfRule>
    <cfRule type="cellIs" dxfId="2" priority="29" operator="between">
      <formula>0.85</formula>
      <formula>0.95</formula>
    </cfRule>
  </conditionalFormatting>
  <conditionalFormatting sqref="J11:O11">
    <cfRule type="cellIs" dxfId="2" priority="4" operator="equal">
      <formula>"保留"</formula>
    </cfRule>
    <cfRule type="cellIs" dxfId="0" priority="3" operator="equal">
      <formula>"OK"</formula>
    </cfRule>
    <cfRule type="cellIs" dxfId="1" priority="2" operator="equal">
      <formula>"NG"</formula>
    </cfRule>
    <cfRule type="cellIs" dxfId="3" priority="1" operator="equal">
      <formula>"-"</formula>
    </cfRule>
  </conditionalFormatting>
  <conditionalFormatting sqref="J8:M10">
    <cfRule type="cellIs" dxfId="3" priority="17" operator="equal">
      <formula>"-"</formula>
    </cfRule>
    <cfRule type="cellIs" dxfId="1" priority="18" operator="equal">
      <formula>"NG"</formula>
    </cfRule>
    <cfRule type="cellIs" dxfId="0" priority="19" operator="equal">
      <formula>"OK"</formula>
    </cfRule>
    <cfRule type="cellIs" dxfId="2" priority="20" operator="equal">
      <formula>"保留"</formula>
    </cfRule>
  </conditionalFormatting>
  <conditionalFormatting sqref="N8:O10 J12:O78">
    <cfRule type="cellIs" dxfId="3" priority="44" operator="equal">
      <formula>"-"</formula>
    </cfRule>
    <cfRule type="cellIs" dxfId="1" priority="45" operator="equal">
      <formula>"NG"</formula>
    </cfRule>
    <cfRule type="cellIs" dxfId="0" priority="46" operator="equal">
      <formula>"OK"</formula>
    </cfRule>
    <cfRule type="cellIs" dxfId="2" priority="47" operator="equal">
      <formula>"保留"</formula>
    </cfRule>
  </conditionalFormatting>
  <dataValidations count="2">
    <dataValidation type="list" allowBlank="1" showInputMessage="1" showErrorMessage="1" sqref="N11:O11 N12:O78 N8:O10">
      <formula1>"OK,NG,-,保留"</formula1>
    </dataValidation>
    <dataValidation allowBlank="1" showInputMessage="1" sqref="J11:M11 J8:M10 J12:M78"/>
  </dataValidations>
  <printOptions horizontalCentered="1"/>
  <pageMargins left="0.078740157480315" right="0.078740157480315" top="0.078740157480315" bottom="0.078740157480315" header="0" footer="0"/>
  <pageSetup paperSize="9" scale="53" orientation="portrait"/>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N686"/>
  <sheetViews>
    <sheetView topLeftCell="A36" workbookViewId="0">
      <selection activeCell="E47" sqref="E47:E53"/>
    </sheetView>
  </sheetViews>
  <sheetFormatPr defaultColWidth="9" defaultRowHeight="12.75"/>
  <cols>
    <col min="1" max="1" width="8.625" style="97" customWidth="1"/>
    <col min="2" max="2" width="4.5" style="98" customWidth="1"/>
    <col min="3" max="3" width="9.5" style="99" customWidth="1"/>
    <col min="4" max="7" width="40.625" style="99" customWidth="1"/>
    <col min="8" max="8" width="7.875" style="104" customWidth="1"/>
    <col min="9" max="16384" width="9" style="10"/>
  </cols>
  <sheetData>
    <row r="1" s="68" customFormat="1" ht="35.1" customHeight="1" spans="1:8">
      <c r="A1" s="12" t="str">
        <f>'2.CAE检查表'!A1</f>
        <v>   </v>
      </c>
      <c r="B1" s="12"/>
      <c r="C1" s="160" t="str">
        <f>'2.CAE检查表'!C1</f>
        <v>安徽江福科技有限公司</v>
      </c>
      <c r="D1" s="161"/>
      <c r="E1" s="161"/>
      <c r="F1" s="161"/>
      <c r="G1" s="161"/>
      <c r="H1" s="162"/>
    </row>
    <row r="2" s="68" customFormat="1" ht="25.5" customHeight="1" spans="1:8">
      <c r="A2" s="12"/>
      <c r="B2" s="12"/>
      <c r="C2" s="13" t="str">
        <f>'1.工法检查表(设计-校对-专审）'!C2</f>
        <v>工法检查表（设计互检）</v>
      </c>
      <c r="D2" s="163"/>
      <c r="E2" s="163"/>
      <c r="F2" s="163"/>
      <c r="G2" s="163"/>
      <c r="H2" s="164"/>
    </row>
    <row r="3" s="68" customFormat="1" ht="25.5" customHeight="1" spans="1:8">
      <c r="A3" s="12"/>
      <c r="B3" s="12"/>
      <c r="C3" s="165" t="str">
        <f>'2.CAE检查表'!I1</f>
        <v>符合率</v>
      </c>
      <c r="D3" s="166">
        <f>'1.工法检查表(设计-校对-专审）'!K1</f>
        <v>0.971830985915493</v>
      </c>
      <c r="E3" s="166">
        <f>'1.工法检查表(设计-校对-专审）'!K1</f>
        <v>0.971830985915493</v>
      </c>
      <c r="F3" s="166">
        <f>'1.工法检查表(设计-校对-专审）'!M1</f>
        <v>1</v>
      </c>
      <c r="G3" s="166">
        <f>'1.工法检查表(设计-校对-专审）'!M1</f>
        <v>1</v>
      </c>
      <c r="H3" s="164"/>
    </row>
    <row r="4" ht="25.5" hidden="1" customHeight="1" spans="1:8">
      <c r="A4" s="167" t="str">
        <f>'2.CAE检查表'!A3</f>
        <v>项目</v>
      </c>
      <c r="B4" s="16" t="str">
        <f>'2.CAE检查表'!B3</f>
        <v>客户名称</v>
      </c>
      <c r="C4" s="17"/>
      <c r="D4" s="16" t="str">
        <f>'2.CAE检查表'!D3</f>
        <v>制 件 名 称</v>
      </c>
      <c r="E4" s="16"/>
      <c r="F4" s="16"/>
      <c r="G4" s="168" t="str">
        <f>'2.CAE检查表'!G3</f>
        <v>设计</v>
      </c>
      <c r="H4" s="169"/>
    </row>
    <row r="5" ht="25.5" hidden="1" customHeight="1" spans="1:8">
      <c r="A5" s="170">
        <f>'2.CAE检查表'!A4</f>
        <v>0</v>
      </c>
      <c r="B5" s="18">
        <f>'2.CAE检查表'!B4</f>
        <v>0</v>
      </c>
      <c r="C5" s="19"/>
      <c r="D5" s="20">
        <f>'2.CAE检查表'!D4</f>
        <v>0</v>
      </c>
      <c r="E5" s="171"/>
      <c r="F5" s="21"/>
      <c r="G5" s="168" t="str">
        <f>'2.CAE检查表'!G4</f>
        <v>专审</v>
      </c>
      <c r="H5" s="172"/>
    </row>
    <row r="6" ht="25.5" hidden="1" customHeight="1" spans="1:8">
      <c r="A6" s="173"/>
      <c r="B6" s="174"/>
      <c r="C6" s="175"/>
      <c r="D6" s="16" t="str">
        <f>'2.CAE检查表'!D5</f>
        <v>件 号</v>
      </c>
      <c r="E6" s="16"/>
      <c r="F6" s="16"/>
      <c r="G6" s="168" t="str">
        <f>'2.CAE检查表'!G5</f>
        <v>精算</v>
      </c>
      <c r="H6" s="169"/>
    </row>
    <row r="7" ht="25.5" hidden="1" customHeight="1" spans="1:8">
      <c r="A7" s="176"/>
      <c r="B7" s="23"/>
      <c r="C7" s="24"/>
      <c r="D7" s="25">
        <f>'2.CAE检查表'!D6</f>
        <v>0</v>
      </c>
      <c r="E7" s="177"/>
      <c r="F7" s="26"/>
      <c r="G7" s="168" t="str">
        <f>'2.CAE检查表'!G6</f>
        <v>NC</v>
      </c>
      <c r="H7" s="169"/>
    </row>
    <row r="8" ht="25.5" customHeight="1" spans="1:8">
      <c r="A8" s="78" t="str">
        <f>'2.CAE检查表'!A7</f>
        <v>类别</v>
      </c>
      <c r="B8" s="178"/>
      <c r="C8" s="28" t="str">
        <f>'2.CAE检查表'!I7</f>
        <v>类型</v>
      </c>
      <c r="D8" s="77" t="str">
        <f>'1.工法检查表(设计-校对-专审）'!J7</f>
        <v>工法下发
自检</v>
      </c>
      <c r="E8" s="77" t="str">
        <f>'1.工法检查表(设计-校对-专审）'!K7</f>
        <v>工艺下发专审</v>
      </c>
      <c r="F8" s="77" t="str">
        <f>'1.工法检查表(设计-校对-专审）'!L7</f>
        <v>NC下发
自检</v>
      </c>
      <c r="G8" s="77" t="str">
        <f>'1.工法检查表(设计-校对-专审）'!M7</f>
        <v> NC下发专审</v>
      </c>
      <c r="H8" s="179"/>
    </row>
    <row r="9" s="159" customFormat="1" ht="25.5" customHeight="1" spans="1:8">
      <c r="A9" s="180" t="str">
        <f>'1.工法检查表(设计-校对-专审）'!A8</f>
        <v>通项</v>
      </c>
      <c r="B9" s="181">
        <f>'1.工法检查表(设计-校对-专审）'!B8</f>
        <v>1</v>
      </c>
      <c r="C9" s="182" t="str">
        <f>'1.工法检查表(设计-校对-专审）'!C8</f>
        <v>图层或者结构树、颜色、线型设置是否按模板要求（客户有标准的按客户标准）</v>
      </c>
      <c r="D9" s="182"/>
      <c r="E9" s="182"/>
      <c r="F9" s="182"/>
      <c r="G9" s="182"/>
      <c r="H9" s="183"/>
    </row>
    <row r="10" s="159" customFormat="1" ht="25.5" customHeight="1" spans="1:8">
      <c r="A10" s="180"/>
      <c r="B10" s="184"/>
      <c r="C10" s="185" t="str">
        <f>'1.工法检查表(设计-校对-专审）'!I8</f>
        <v>关键信息</v>
      </c>
      <c r="D10" s="186" t="s">
        <v>9</v>
      </c>
      <c r="E10" s="186"/>
      <c r="F10" s="186"/>
      <c r="G10" s="186"/>
      <c r="H10" s="183"/>
    </row>
    <row r="11" s="159" customFormat="1" ht="25.5" customHeight="1" spans="1:8">
      <c r="A11" s="180"/>
      <c r="B11" s="184"/>
      <c r="C11" s="187"/>
      <c r="D11" s="188"/>
      <c r="E11" s="188"/>
      <c r="F11" s="188"/>
      <c r="G11" s="188"/>
      <c r="H11" s="183"/>
    </row>
    <row r="12" s="159" customFormat="1" ht="25.5" customHeight="1" spans="1:8">
      <c r="A12" s="180"/>
      <c r="B12" s="184"/>
      <c r="C12" s="187"/>
      <c r="D12" s="189"/>
      <c r="E12" s="189"/>
      <c r="F12" s="189"/>
      <c r="G12" s="189"/>
      <c r="H12" s="183"/>
    </row>
    <row r="13" s="159" customFormat="1" ht="25.5" customHeight="1" spans="1:8">
      <c r="A13" s="180"/>
      <c r="B13" s="184"/>
      <c r="C13" s="187"/>
      <c r="D13" s="189"/>
      <c r="E13" s="189"/>
      <c r="F13" s="189"/>
      <c r="G13" s="189"/>
      <c r="H13" s="183"/>
    </row>
    <row r="14" s="159" customFormat="1" ht="25.5" customHeight="1" spans="1:8">
      <c r="A14" s="180"/>
      <c r="B14" s="184"/>
      <c r="C14" s="187"/>
      <c r="D14" s="189"/>
      <c r="E14" s="189"/>
      <c r="F14" s="189"/>
      <c r="G14" s="189"/>
      <c r="H14" s="183"/>
    </row>
    <row r="15" s="159" customFormat="1" ht="25.5" customHeight="1" spans="1:8">
      <c r="A15" s="180"/>
      <c r="B15" s="184"/>
      <c r="C15" s="187"/>
      <c r="D15" s="189"/>
      <c r="E15" s="189"/>
      <c r="F15" s="189"/>
      <c r="G15" s="189"/>
      <c r="H15" s="183"/>
    </row>
    <row r="16" s="159" customFormat="1" ht="25.5" customHeight="1" spans="1:8">
      <c r="A16" s="180"/>
      <c r="B16" s="184"/>
      <c r="C16" s="187"/>
      <c r="D16" s="189"/>
      <c r="E16" s="189"/>
      <c r="F16" s="189"/>
      <c r="G16" s="189"/>
      <c r="H16" s="183"/>
    </row>
    <row r="17" s="159" customFormat="1" ht="25.5" customHeight="1" spans="1:8">
      <c r="A17" s="180"/>
      <c r="B17" s="190"/>
      <c r="C17" s="191"/>
      <c r="D17" s="192"/>
      <c r="E17" s="192"/>
      <c r="F17" s="192"/>
      <c r="G17" s="192"/>
      <c r="H17" s="183"/>
    </row>
    <row r="18" s="159" customFormat="1" ht="25.5" customHeight="1" spans="1:8">
      <c r="A18" s="180"/>
      <c r="B18" s="181">
        <f>'1.工法检查表(设计-校对-专审）'!B9</f>
        <v>2</v>
      </c>
      <c r="C18" s="182" t="str">
        <f>'1.工法检查表(设计-校对-专审）'!C9</f>
        <v>图形集信息：①产品数模（O / ×）②车身坐标系（O / ×）③料厚线及基准侧（O / ×）</v>
      </c>
      <c r="D18" s="193"/>
      <c r="E18" s="193"/>
      <c r="F18" s="193"/>
      <c r="G18" s="193"/>
      <c r="H18" s="183"/>
    </row>
    <row r="19" s="159" customFormat="1" ht="25.5" customHeight="1" spans="1:8">
      <c r="A19" s="180"/>
      <c r="B19" s="184"/>
      <c r="C19" s="185" t="str">
        <f>'1.工法检查表(设计-校对-专审）'!I9</f>
        <v>关键信息</v>
      </c>
      <c r="D19" s="186"/>
      <c r="E19" s="186"/>
      <c r="F19" s="186"/>
      <c r="G19" s="186"/>
      <c r="H19" s="183"/>
    </row>
    <row r="20" s="159" customFormat="1" ht="25.5" customHeight="1" spans="1:8">
      <c r="A20" s="180"/>
      <c r="B20" s="184"/>
      <c r="C20" s="187"/>
      <c r="D20" s="188"/>
      <c r="E20" s="188"/>
      <c r="F20" s="188"/>
      <c r="G20" s="188"/>
      <c r="H20" s="183"/>
    </row>
    <row r="21" s="159" customFormat="1" ht="25.5" customHeight="1" spans="1:8">
      <c r="A21" s="180"/>
      <c r="B21" s="184"/>
      <c r="C21" s="187"/>
      <c r="D21" s="189"/>
      <c r="E21" s="189"/>
      <c r="F21" s="189"/>
      <c r="G21" s="189"/>
      <c r="H21" s="183"/>
    </row>
    <row r="22" s="159" customFormat="1" ht="25.5" customHeight="1" spans="1:8">
      <c r="A22" s="180"/>
      <c r="B22" s="184"/>
      <c r="C22" s="187"/>
      <c r="D22" s="189"/>
      <c r="E22" s="189"/>
      <c r="F22" s="189"/>
      <c r="G22" s="189"/>
      <c r="H22" s="183"/>
    </row>
    <row r="23" s="159" customFormat="1" ht="25.5" customHeight="1" spans="1:8">
      <c r="A23" s="180"/>
      <c r="B23" s="184"/>
      <c r="C23" s="187"/>
      <c r="D23" s="189"/>
      <c r="E23" s="189"/>
      <c r="F23" s="189"/>
      <c r="G23" s="189"/>
      <c r="H23" s="183"/>
    </row>
    <row r="24" s="159" customFormat="1" ht="25.5" customHeight="1" spans="1:8">
      <c r="A24" s="180"/>
      <c r="B24" s="184"/>
      <c r="C24" s="187"/>
      <c r="D24" s="189"/>
      <c r="E24" s="189"/>
      <c r="F24" s="189"/>
      <c r="G24" s="189"/>
      <c r="H24" s="183"/>
    </row>
    <row r="25" s="159" customFormat="1" ht="25.5" customHeight="1" spans="1:8">
      <c r="A25" s="180"/>
      <c r="B25" s="184"/>
      <c r="C25" s="187"/>
      <c r="D25" s="189"/>
      <c r="E25" s="189"/>
      <c r="F25" s="189"/>
      <c r="G25" s="189"/>
      <c r="H25" s="183"/>
    </row>
    <row r="26" s="159" customFormat="1" ht="25.5" customHeight="1" spans="1:8">
      <c r="A26" s="180"/>
      <c r="B26" s="190"/>
      <c r="C26" s="191"/>
      <c r="D26" s="192"/>
      <c r="E26" s="192"/>
      <c r="F26" s="192"/>
      <c r="G26" s="192"/>
      <c r="H26" s="183"/>
    </row>
    <row r="27" s="159" customFormat="1" ht="25.5" customHeight="1" spans="1:8">
      <c r="A27" s="180"/>
      <c r="B27" s="194">
        <f>'1.工法检查表(设计-校对-专审）'!B10</f>
        <v>3</v>
      </c>
      <c r="C27" s="182" t="str">
        <f>'1.工法检查表(设计-校对-专审）'!C10</f>
        <v>工艺设计时，数模相对车身坐标不允许移动，仅能旋转坐标线</v>
      </c>
      <c r="D27" s="193"/>
      <c r="E27" s="193"/>
      <c r="F27" s="193"/>
      <c r="G27" s="193"/>
      <c r="H27" s="183"/>
    </row>
    <row r="28" s="159" customFormat="1" ht="25.5" customHeight="1" spans="1:8">
      <c r="A28" s="180"/>
      <c r="B28" s="195"/>
      <c r="C28" s="185" t="str">
        <f>'1.工法检查表(设计-校对-专审）'!I10</f>
        <v>关键信息</v>
      </c>
      <c r="D28" s="186"/>
      <c r="E28" s="186"/>
      <c r="F28" s="186"/>
      <c r="G28" s="186"/>
      <c r="H28" s="183"/>
    </row>
    <row r="29" s="159" customFormat="1" ht="25.5" customHeight="1" spans="1:8">
      <c r="A29" s="180"/>
      <c r="B29" s="195"/>
      <c r="C29" s="187"/>
      <c r="D29" s="188"/>
      <c r="E29" s="188"/>
      <c r="F29" s="188"/>
      <c r="G29" s="188"/>
      <c r="H29" s="183"/>
    </row>
    <row r="30" s="159" customFormat="1" ht="25.5" customHeight="1" spans="1:8">
      <c r="A30" s="180"/>
      <c r="B30" s="195"/>
      <c r="C30" s="187"/>
      <c r="D30" s="189"/>
      <c r="E30" s="189"/>
      <c r="F30" s="189"/>
      <c r="G30" s="189"/>
      <c r="H30" s="183"/>
    </row>
    <row r="31" s="159" customFormat="1" ht="25.5" customHeight="1" spans="1:8">
      <c r="A31" s="180"/>
      <c r="B31" s="195"/>
      <c r="C31" s="187"/>
      <c r="D31" s="189"/>
      <c r="E31" s="189"/>
      <c r="F31" s="189"/>
      <c r="G31" s="189"/>
      <c r="H31" s="183"/>
    </row>
    <row r="32" s="159" customFormat="1" ht="25.5" customHeight="1" spans="1:8">
      <c r="A32" s="180"/>
      <c r="B32" s="195"/>
      <c r="C32" s="187"/>
      <c r="D32" s="189"/>
      <c r="E32" s="189"/>
      <c r="F32" s="189"/>
      <c r="G32" s="189"/>
      <c r="H32" s="183"/>
    </row>
    <row r="33" s="159" customFormat="1" ht="25.5" customHeight="1" spans="1:8">
      <c r="A33" s="180"/>
      <c r="B33" s="195"/>
      <c r="C33" s="187"/>
      <c r="D33" s="189"/>
      <c r="E33" s="189"/>
      <c r="F33" s="189"/>
      <c r="G33" s="189"/>
      <c r="H33" s="183"/>
    </row>
    <row r="34" s="159" customFormat="1" ht="25.5" customHeight="1" spans="1:8">
      <c r="A34" s="180"/>
      <c r="B34" s="195"/>
      <c r="C34" s="187"/>
      <c r="D34" s="189"/>
      <c r="E34" s="189"/>
      <c r="F34" s="189"/>
      <c r="G34" s="189"/>
      <c r="H34" s="183"/>
    </row>
    <row r="35" s="159" customFormat="1" ht="25.5" customHeight="1" spans="1:8">
      <c r="A35" s="180"/>
      <c r="B35" s="196"/>
      <c r="C35" s="191"/>
      <c r="D35" s="192"/>
      <c r="E35" s="192"/>
      <c r="F35" s="192"/>
      <c r="G35" s="192"/>
      <c r="H35" s="183"/>
    </row>
    <row r="36" s="159" customFormat="1" ht="25.5" customHeight="1" spans="1:8">
      <c r="A36" s="180"/>
      <c r="B36" s="194">
        <f>'1.工法检查表(设计-校对-专审）'!B11</f>
        <v>4</v>
      </c>
      <c r="C36" s="182" t="str">
        <f>'1.工法检查表(设计-校对-专审）'!C11</f>
        <v>左右件不对称是否特殊指示？左右件不对称是否表达正确？</v>
      </c>
      <c r="D36" s="193"/>
      <c r="E36" s="193"/>
      <c r="F36" s="193"/>
      <c r="G36" s="193"/>
      <c r="H36" s="183"/>
    </row>
    <row r="37" s="159" customFormat="1" ht="25.5" customHeight="1" spans="1:8">
      <c r="A37" s="180"/>
      <c r="B37" s="195"/>
      <c r="C37" s="185" t="str">
        <f>'1.工法检查表(设计-校对-专审）'!I11</f>
        <v>对称检查</v>
      </c>
      <c r="D37" s="186"/>
      <c r="E37" s="186"/>
      <c r="F37" s="186"/>
      <c r="G37" s="186"/>
      <c r="H37" s="183"/>
    </row>
    <row r="38" s="159" customFormat="1" ht="25.5" customHeight="1" spans="1:8">
      <c r="A38" s="180"/>
      <c r="B38" s="195"/>
      <c r="C38" s="187"/>
      <c r="D38" s="188"/>
      <c r="E38" s="188"/>
      <c r="F38" s="188"/>
      <c r="G38" s="188"/>
      <c r="H38" s="183"/>
    </row>
    <row r="39" s="159" customFormat="1" ht="25.5" customHeight="1" spans="1:8">
      <c r="A39" s="180"/>
      <c r="B39" s="195"/>
      <c r="C39" s="187"/>
      <c r="D39" s="189"/>
      <c r="E39" s="189"/>
      <c r="F39" s="189"/>
      <c r="G39" s="189"/>
      <c r="H39" s="183"/>
    </row>
    <row r="40" s="159" customFormat="1" ht="25.5" customHeight="1" spans="1:8">
      <c r="A40" s="180"/>
      <c r="B40" s="195"/>
      <c r="C40" s="187"/>
      <c r="D40" s="189"/>
      <c r="E40" s="189"/>
      <c r="F40" s="189"/>
      <c r="G40" s="189"/>
      <c r="H40" s="183"/>
    </row>
    <row r="41" s="159" customFormat="1" ht="25.5" customHeight="1" spans="1:8">
      <c r="A41" s="180"/>
      <c r="B41" s="195"/>
      <c r="C41" s="187"/>
      <c r="D41" s="189"/>
      <c r="E41" s="189"/>
      <c r="F41" s="189"/>
      <c r="G41" s="189"/>
      <c r="H41" s="183"/>
    </row>
    <row r="42" s="159" customFormat="1" ht="25.5" customHeight="1" spans="1:8">
      <c r="A42" s="180"/>
      <c r="B42" s="195"/>
      <c r="C42" s="187"/>
      <c r="D42" s="189"/>
      <c r="E42" s="189"/>
      <c r="F42" s="189"/>
      <c r="G42" s="189"/>
      <c r="H42" s="183"/>
    </row>
    <row r="43" s="159" customFormat="1" ht="25.5" customHeight="1" spans="1:8">
      <c r="A43" s="180"/>
      <c r="B43" s="195"/>
      <c r="C43" s="187"/>
      <c r="D43" s="189"/>
      <c r="E43" s="189"/>
      <c r="F43" s="189"/>
      <c r="G43" s="189"/>
      <c r="H43" s="183"/>
    </row>
    <row r="44" s="159" customFormat="1" ht="25.5" customHeight="1" spans="1:8">
      <c r="A44" s="180"/>
      <c r="B44" s="196"/>
      <c r="C44" s="191"/>
      <c r="D44" s="192"/>
      <c r="E44" s="192"/>
      <c r="F44" s="192"/>
      <c r="G44" s="192"/>
      <c r="H44" s="183"/>
    </row>
    <row r="45" s="159" customFormat="1" ht="25.5" customHeight="1" spans="1:8">
      <c r="A45" s="180"/>
      <c r="B45" s="194">
        <f>'1.工法检查表(设计-校对-专审）'!B12</f>
        <v>5</v>
      </c>
      <c r="C45" s="197" t="str">
        <f>'1.工法检查表(设计-校对-专审）'!C12</f>
        <v>一模出相同的一组A、B件时，A、B标记刻在拉延模上，后序需要增加防反；调试工艺卡中各序标注A、B标记对应的位置，并与调试交底</v>
      </c>
      <c r="D45" s="198"/>
      <c r="E45" s="198"/>
      <c r="F45" s="198"/>
      <c r="G45" s="198"/>
      <c r="H45" s="183"/>
    </row>
    <row r="46" s="159" customFormat="1" ht="25.5" customHeight="1" spans="1:8">
      <c r="A46" s="180"/>
      <c r="B46" s="195"/>
      <c r="C46" s="185" t="str">
        <f>'1.工法检查表(设计-校对-专审）'!I12</f>
        <v>防反</v>
      </c>
      <c r="D46" s="186"/>
      <c r="E46" s="186"/>
      <c r="F46" s="186"/>
      <c r="G46" s="186"/>
      <c r="H46" s="183"/>
    </row>
    <row r="47" s="159" customFormat="1" ht="25.5" customHeight="1" spans="1:8">
      <c r="A47" s="180"/>
      <c r="B47" s="195"/>
      <c r="C47" s="187"/>
      <c r="D47" s="188"/>
      <c r="E47" s="188"/>
      <c r="F47" s="188"/>
      <c r="G47" s="188"/>
      <c r="H47" s="183"/>
    </row>
    <row r="48" s="159" customFormat="1" ht="25.5" customHeight="1" spans="1:8">
      <c r="A48" s="180"/>
      <c r="B48" s="195"/>
      <c r="C48" s="187"/>
      <c r="D48" s="189"/>
      <c r="E48" s="189"/>
      <c r="F48" s="189"/>
      <c r="G48" s="189"/>
      <c r="H48" s="183"/>
    </row>
    <row r="49" s="159" customFormat="1" ht="25.5" customHeight="1" spans="1:8">
      <c r="A49" s="180"/>
      <c r="B49" s="195"/>
      <c r="C49" s="187"/>
      <c r="D49" s="189"/>
      <c r="E49" s="189"/>
      <c r="F49" s="189"/>
      <c r="G49" s="189"/>
      <c r="H49" s="183"/>
    </row>
    <row r="50" s="159" customFormat="1" ht="25.5" customHeight="1" spans="1:8">
      <c r="A50" s="180"/>
      <c r="B50" s="195"/>
      <c r="C50" s="187"/>
      <c r="D50" s="189"/>
      <c r="E50" s="189"/>
      <c r="F50" s="189"/>
      <c r="G50" s="189"/>
      <c r="H50" s="183"/>
    </row>
    <row r="51" s="159" customFormat="1" ht="25.5" customHeight="1" spans="1:8">
      <c r="A51" s="180"/>
      <c r="B51" s="195"/>
      <c r="C51" s="187"/>
      <c r="D51" s="189"/>
      <c r="E51" s="189"/>
      <c r="F51" s="189"/>
      <c r="G51" s="189"/>
      <c r="H51" s="183"/>
    </row>
    <row r="52" s="159" customFormat="1" ht="25.5" customHeight="1" spans="1:8">
      <c r="A52" s="180"/>
      <c r="B52" s="195"/>
      <c r="C52" s="187"/>
      <c r="D52" s="189"/>
      <c r="E52" s="189"/>
      <c r="F52" s="189"/>
      <c r="G52" s="189"/>
      <c r="H52" s="183"/>
    </row>
    <row r="53" s="159" customFormat="1" ht="25.5" customHeight="1" spans="1:8">
      <c r="A53" s="180"/>
      <c r="B53" s="196"/>
      <c r="C53" s="191"/>
      <c r="D53" s="192"/>
      <c r="E53" s="192"/>
      <c r="F53" s="192"/>
      <c r="G53" s="192"/>
      <c r="H53" s="183"/>
    </row>
    <row r="54" s="159" customFormat="1" ht="25.5" customHeight="1" spans="1:8">
      <c r="A54" s="180"/>
      <c r="B54" s="194">
        <f>'1.工法检查表(设计-校对-专审）'!B13</f>
        <v>6</v>
      </c>
      <c r="C54" s="197" t="str">
        <f>'1.工法检查表(设计-校对-专审）'!C13</f>
        <v>明确车型切换信息，并输出《车型切换表》，加工工艺阶段需按结构更新</v>
      </c>
      <c r="D54" s="198"/>
      <c r="E54" s="198"/>
      <c r="F54" s="198"/>
      <c r="G54" s="198"/>
      <c r="H54" s="183"/>
    </row>
    <row r="55" s="159" customFormat="1" ht="25.5" customHeight="1" spans="1:8">
      <c r="A55" s="180"/>
      <c r="B55" s="195"/>
      <c r="C55" s="185" t="str">
        <f>'1.工法检查表(设计-校对-专审）'!I13</f>
        <v>切换检查</v>
      </c>
      <c r="D55" s="186"/>
      <c r="E55" s="186"/>
      <c r="F55" s="186"/>
      <c r="G55" s="186"/>
      <c r="H55" s="183"/>
    </row>
    <row r="56" s="159" customFormat="1" ht="25.5" customHeight="1" spans="1:8">
      <c r="A56" s="180"/>
      <c r="B56" s="195"/>
      <c r="C56" s="187"/>
      <c r="D56" s="188"/>
      <c r="E56" s="188"/>
      <c r="F56" s="188"/>
      <c r="G56" s="188"/>
      <c r="H56" s="183"/>
    </row>
    <row r="57" s="159" customFormat="1" ht="25.5" customHeight="1" spans="1:8">
      <c r="A57" s="180"/>
      <c r="B57" s="195"/>
      <c r="C57" s="187"/>
      <c r="D57" s="189"/>
      <c r="E57" s="189"/>
      <c r="F57" s="189"/>
      <c r="G57" s="189"/>
      <c r="H57" s="183"/>
    </row>
    <row r="58" s="159" customFormat="1" ht="25.5" customHeight="1" spans="1:8">
      <c r="A58" s="180"/>
      <c r="B58" s="195"/>
      <c r="C58" s="187"/>
      <c r="D58" s="189"/>
      <c r="E58" s="189"/>
      <c r="F58" s="189"/>
      <c r="G58" s="189"/>
      <c r="H58" s="183"/>
    </row>
    <row r="59" s="159" customFormat="1" ht="25.5" customHeight="1" spans="1:8">
      <c r="A59" s="180"/>
      <c r="B59" s="195"/>
      <c r="C59" s="187"/>
      <c r="D59" s="189"/>
      <c r="E59" s="189"/>
      <c r="F59" s="189"/>
      <c r="G59" s="189"/>
      <c r="H59" s="183"/>
    </row>
    <row r="60" s="159" customFormat="1" ht="25.5" customHeight="1" spans="1:8">
      <c r="A60" s="180"/>
      <c r="B60" s="195"/>
      <c r="C60" s="187"/>
      <c r="D60" s="189"/>
      <c r="E60" s="189"/>
      <c r="F60" s="189"/>
      <c r="G60" s="189"/>
      <c r="H60" s="183"/>
    </row>
    <row r="61" s="159" customFormat="1" ht="25.5" customHeight="1" spans="1:8">
      <c r="A61" s="180"/>
      <c r="B61" s="195"/>
      <c r="C61" s="187"/>
      <c r="D61" s="189"/>
      <c r="E61" s="189"/>
      <c r="F61" s="189"/>
      <c r="G61" s="189"/>
      <c r="H61" s="183"/>
    </row>
    <row r="62" s="159" customFormat="1" ht="25.5" customHeight="1" spans="1:8">
      <c r="A62" s="180"/>
      <c r="B62" s="196"/>
      <c r="C62" s="191"/>
      <c r="D62" s="192"/>
      <c r="E62" s="192"/>
      <c r="F62" s="192"/>
      <c r="G62" s="192"/>
      <c r="H62" s="183"/>
    </row>
    <row r="63" s="159" customFormat="1" ht="25.5" customHeight="1" spans="1:8">
      <c r="A63" s="180"/>
      <c r="B63" s="194">
        <f>'1.工法检查表(设计-校对-专审）'!B14</f>
        <v>7</v>
      </c>
      <c r="C63" s="197" t="str">
        <f>'1.工法检查表(设计-校对-专审）'!C14</f>
        <v>检具用包边展开至翻边数据PDM发布：包边需提供，前后门，顶盖，发盖，侧围，翼子板等</v>
      </c>
      <c r="D63" s="198"/>
      <c r="E63" s="198"/>
      <c r="F63" s="198"/>
      <c r="G63" s="198"/>
      <c r="H63" s="183"/>
    </row>
    <row r="64" s="159" customFormat="1" ht="25.5" customHeight="1" spans="1:8">
      <c r="A64" s="180"/>
      <c r="B64" s="195"/>
      <c r="C64" s="185" t="str">
        <f>'1.工法检查表(设计-校对-专审）'!I14</f>
        <v>包边数据</v>
      </c>
      <c r="D64" s="186"/>
      <c r="E64" s="186"/>
      <c r="F64" s="186"/>
      <c r="G64" s="186"/>
      <c r="H64" s="183"/>
    </row>
    <row r="65" s="159" customFormat="1" ht="25.5" customHeight="1" spans="1:8">
      <c r="A65" s="180"/>
      <c r="B65" s="195"/>
      <c r="C65" s="187"/>
      <c r="D65" s="188"/>
      <c r="E65" s="188"/>
      <c r="F65" s="188"/>
      <c r="G65" s="188"/>
      <c r="H65" s="183"/>
    </row>
    <row r="66" s="159" customFormat="1" ht="25.5" customHeight="1" spans="1:8">
      <c r="A66" s="180"/>
      <c r="B66" s="195"/>
      <c r="C66" s="187"/>
      <c r="D66" s="189"/>
      <c r="E66" s="189"/>
      <c r="F66" s="189"/>
      <c r="G66" s="189"/>
      <c r="H66" s="183"/>
    </row>
    <row r="67" s="159" customFormat="1" ht="25.5" customHeight="1" spans="1:8">
      <c r="A67" s="180"/>
      <c r="B67" s="195"/>
      <c r="C67" s="187"/>
      <c r="D67" s="189"/>
      <c r="E67" s="189"/>
      <c r="F67" s="189"/>
      <c r="G67" s="189"/>
      <c r="H67" s="183"/>
    </row>
    <row r="68" s="159" customFormat="1" ht="25.5" customHeight="1" spans="1:8">
      <c r="A68" s="180"/>
      <c r="B68" s="195"/>
      <c r="C68" s="187"/>
      <c r="D68" s="189"/>
      <c r="E68" s="189"/>
      <c r="F68" s="189"/>
      <c r="G68" s="189"/>
      <c r="H68" s="183"/>
    </row>
    <row r="69" s="159" customFormat="1" ht="25.5" customHeight="1" spans="1:8">
      <c r="A69" s="180"/>
      <c r="B69" s="195"/>
      <c r="C69" s="187"/>
      <c r="D69" s="189"/>
      <c r="E69" s="189"/>
      <c r="F69" s="189"/>
      <c r="G69" s="189"/>
      <c r="H69" s="183"/>
    </row>
    <row r="70" s="159" customFormat="1" ht="25.5" customHeight="1" spans="1:8">
      <c r="A70" s="180"/>
      <c r="B70" s="195"/>
      <c r="C70" s="187"/>
      <c r="D70" s="189"/>
      <c r="E70" s="189"/>
      <c r="F70" s="189"/>
      <c r="G70" s="189"/>
      <c r="H70" s="183"/>
    </row>
    <row r="71" s="159" customFormat="1" ht="25.5" customHeight="1" spans="1:8">
      <c r="A71" s="180"/>
      <c r="B71" s="196"/>
      <c r="C71" s="191"/>
      <c r="D71" s="192"/>
      <c r="E71" s="192"/>
      <c r="F71" s="192"/>
      <c r="G71" s="192"/>
      <c r="H71" s="183"/>
    </row>
    <row r="72" s="159" customFormat="1" ht="25.5" customHeight="1" spans="1:8">
      <c r="A72" s="180"/>
      <c r="B72" s="194">
        <f>'1.工法检查表(设计-校对-专审）'!B15</f>
        <v>8</v>
      </c>
      <c r="C72" s="197" t="str">
        <f>'1.工法检查表(设计-校对-专审）'!C15</f>
        <v>内板采用0.01mm、外板采用0.005mm公差设置是否能够缝合工艺数模？</v>
      </c>
      <c r="D72" s="198"/>
      <c r="E72" s="198"/>
      <c r="F72" s="198"/>
      <c r="G72" s="198"/>
      <c r="H72" s="183"/>
    </row>
    <row r="73" s="159" customFormat="1" ht="25.5" customHeight="1" spans="1:8">
      <c r="A73" s="180"/>
      <c r="B73" s="195"/>
      <c r="C73" s="185" t="str">
        <f>'1.工法检查表(设计-校对-专审）'!I15</f>
        <v>数模质量</v>
      </c>
      <c r="D73" s="186"/>
      <c r="E73" s="186"/>
      <c r="F73" s="186"/>
      <c r="G73" s="186"/>
      <c r="H73" s="183"/>
    </row>
    <row r="74" s="159" customFormat="1" ht="25.5" customHeight="1" spans="1:8">
      <c r="A74" s="180"/>
      <c r="B74" s="195"/>
      <c r="C74" s="187"/>
      <c r="D74" s="188"/>
      <c r="E74" s="188"/>
      <c r="F74" s="188"/>
      <c r="G74" s="188"/>
      <c r="H74" s="183"/>
    </row>
    <row r="75" s="159" customFormat="1" ht="25.5" customHeight="1" spans="1:8">
      <c r="A75" s="180"/>
      <c r="B75" s="195"/>
      <c r="C75" s="187"/>
      <c r="D75" s="189"/>
      <c r="E75" s="189"/>
      <c r="F75" s="189"/>
      <c r="G75" s="189"/>
      <c r="H75" s="183"/>
    </row>
    <row r="76" s="159" customFormat="1" ht="25.5" customHeight="1" spans="1:8">
      <c r="A76" s="180"/>
      <c r="B76" s="195"/>
      <c r="C76" s="187"/>
      <c r="D76" s="189"/>
      <c r="E76" s="189"/>
      <c r="F76" s="189"/>
      <c r="G76" s="189"/>
      <c r="H76" s="183"/>
    </row>
    <row r="77" s="159" customFormat="1" ht="25.5" customHeight="1" spans="1:8">
      <c r="A77" s="180"/>
      <c r="B77" s="195"/>
      <c r="C77" s="187"/>
      <c r="D77" s="189"/>
      <c r="E77" s="189"/>
      <c r="F77" s="189"/>
      <c r="G77" s="189"/>
      <c r="H77" s="183"/>
    </row>
    <row r="78" s="159" customFormat="1" ht="25.5" customHeight="1" spans="1:8">
      <c r="A78" s="180"/>
      <c r="B78" s="195"/>
      <c r="C78" s="187"/>
      <c r="D78" s="189"/>
      <c r="E78" s="189"/>
      <c r="F78" s="189"/>
      <c r="G78" s="189"/>
      <c r="H78" s="183"/>
    </row>
    <row r="79" s="159" customFormat="1" ht="25.5" customHeight="1" spans="1:8">
      <c r="A79" s="180"/>
      <c r="B79" s="195"/>
      <c r="C79" s="187"/>
      <c r="D79" s="189"/>
      <c r="E79" s="189"/>
      <c r="F79" s="189"/>
      <c r="G79" s="189"/>
      <c r="H79" s="183"/>
    </row>
    <row r="80" s="159" customFormat="1" ht="25.5" customHeight="1" spans="1:8">
      <c r="A80" s="180"/>
      <c r="B80" s="196"/>
      <c r="C80" s="191"/>
      <c r="D80" s="192"/>
      <c r="E80" s="192"/>
      <c r="F80" s="192"/>
      <c r="G80" s="192"/>
      <c r="H80" s="183"/>
    </row>
    <row r="81" s="159" customFormat="1" ht="25.5" customHeight="1" spans="1:8">
      <c r="A81" s="180"/>
      <c r="B81" s="194">
        <f>'1.工法检查表(设计-校对-专审）'!B16</f>
        <v>9</v>
      </c>
      <c r="C81" s="197" t="str">
        <f>'1.工法检查表(设计-校对-专审）'!C16</f>
        <v>加工条件检查（平面1度倍数、Z向1度倍数，不满足的反馈专家决定）</v>
      </c>
      <c r="D81" s="198"/>
      <c r="E81" s="198"/>
      <c r="F81" s="198"/>
      <c r="G81" s="198"/>
      <c r="H81" s="183"/>
    </row>
    <row r="82" s="159" customFormat="1" ht="25.5" customHeight="1" spans="1:8">
      <c r="A82" s="180"/>
      <c r="B82" s="195"/>
      <c r="C82" s="185" t="str">
        <f>'1.工法检查表(设计-校对-专审）'!I16</f>
        <v>加工条件</v>
      </c>
      <c r="D82" s="186"/>
      <c r="E82" s="186"/>
      <c r="F82" s="186"/>
      <c r="G82" s="186"/>
      <c r="H82" s="183"/>
    </row>
    <row r="83" s="159" customFormat="1" ht="25.5" customHeight="1" spans="1:8">
      <c r="A83" s="180"/>
      <c r="B83" s="195"/>
      <c r="C83" s="187"/>
      <c r="D83" s="188"/>
      <c r="E83" s="188"/>
      <c r="F83" s="188"/>
      <c r="G83" s="188"/>
      <c r="H83" s="183"/>
    </row>
    <row r="84" s="159" customFormat="1" ht="25.5" customHeight="1" spans="1:8">
      <c r="A84" s="180"/>
      <c r="B84" s="195"/>
      <c r="C84" s="187"/>
      <c r="D84" s="189"/>
      <c r="E84" s="189"/>
      <c r="F84" s="189"/>
      <c r="G84" s="189"/>
      <c r="H84" s="183"/>
    </row>
    <row r="85" s="159" customFormat="1" ht="25.5" customHeight="1" spans="1:8">
      <c r="A85" s="180"/>
      <c r="B85" s="195"/>
      <c r="C85" s="187"/>
      <c r="D85" s="189"/>
      <c r="E85" s="189"/>
      <c r="F85" s="189"/>
      <c r="G85" s="189"/>
      <c r="H85" s="183"/>
    </row>
    <row r="86" s="159" customFormat="1" ht="25.5" customHeight="1" spans="1:8">
      <c r="A86" s="180"/>
      <c r="B86" s="195"/>
      <c r="C86" s="187"/>
      <c r="D86" s="189"/>
      <c r="E86" s="189"/>
      <c r="F86" s="189"/>
      <c r="G86" s="189"/>
      <c r="H86" s="183"/>
    </row>
    <row r="87" s="159" customFormat="1" ht="25.5" customHeight="1" spans="1:8">
      <c r="A87" s="180"/>
      <c r="B87" s="195"/>
      <c r="C87" s="187"/>
      <c r="D87" s="189"/>
      <c r="E87" s="189"/>
      <c r="F87" s="189"/>
      <c r="G87" s="189"/>
      <c r="H87" s="183"/>
    </row>
    <row r="88" s="159" customFormat="1" ht="25.5" customHeight="1" spans="1:8">
      <c r="A88" s="180"/>
      <c r="B88" s="195"/>
      <c r="C88" s="187"/>
      <c r="D88" s="189"/>
      <c r="E88" s="189"/>
      <c r="F88" s="189"/>
      <c r="G88" s="189"/>
      <c r="H88" s="183"/>
    </row>
    <row r="89" s="159" customFormat="1" ht="25.5" customHeight="1" spans="1:8">
      <c r="A89" s="180"/>
      <c r="B89" s="196"/>
      <c r="C89" s="191"/>
      <c r="D89" s="192"/>
      <c r="E89" s="192"/>
      <c r="F89" s="192"/>
      <c r="G89" s="192"/>
      <c r="H89" s="183"/>
    </row>
    <row r="90" s="159" customFormat="1" ht="25.5" customHeight="1" spans="1:8">
      <c r="A90" s="180"/>
      <c r="B90" s="194">
        <f>'1.工法检查表(设计-校对-专审）'!B17</f>
        <v>10</v>
      </c>
      <c r="C90" s="197" t="str">
        <f>'1.工法检查表(设计-校对-专审）'!C17</f>
        <v>一组三条交叉线：不允许出现第二组|双槽及合并仅一组|对称平面|联合安装相当单件
坐标系Z向正确；前后向送料：送料箭头方向与坐标系+Y一致
左右向送料：左→右，送料箭头方向与坐标系+X轴一致；右→左，送料方向箭头与坐标系-X轴一致；</v>
      </c>
      <c r="D90" s="198"/>
      <c r="E90" s="198"/>
      <c r="F90" s="198"/>
      <c r="G90" s="198"/>
      <c r="H90" s="183"/>
    </row>
    <row r="91" s="159" customFormat="1" ht="25.5" customHeight="1" spans="1:8">
      <c r="A91" s="180"/>
      <c r="B91" s="195"/>
      <c r="C91" s="185" t="str">
        <f>'1.工法检查表(设计-校对-专审）'!I17</f>
        <v>加工基准</v>
      </c>
      <c r="D91" s="186"/>
      <c r="E91" s="186"/>
      <c r="F91" s="186"/>
      <c r="G91" s="186"/>
      <c r="H91" s="183"/>
    </row>
    <row r="92" s="159" customFormat="1" ht="25.5" customHeight="1" spans="1:8">
      <c r="A92" s="180"/>
      <c r="B92" s="195"/>
      <c r="C92" s="187"/>
      <c r="D92" s="188"/>
      <c r="E92" s="188"/>
      <c r="F92" s="188"/>
      <c r="G92" s="188"/>
      <c r="H92" s="183"/>
    </row>
    <row r="93" s="159" customFormat="1" ht="25.5" customHeight="1" spans="1:8">
      <c r="A93" s="180"/>
      <c r="B93" s="195"/>
      <c r="C93" s="187"/>
      <c r="D93" s="189"/>
      <c r="E93" s="189"/>
      <c r="F93" s="189"/>
      <c r="G93" s="189"/>
      <c r="H93" s="183"/>
    </row>
    <row r="94" s="159" customFormat="1" ht="25.5" customHeight="1" spans="1:8">
      <c r="A94" s="180"/>
      <c r="B94" s="195"/>
      <c r="C94" s="187"/>
      <c r="D94" s="189"/>
      <c r="E94" s="189"/>
      <c r="F94" s="189"/>
      <c r="G94" s="189"/>
      <c r="H94" s="183"/>
    </row>
    <row r="95" s="159" customFormat="1" ht="25.5" customHeight="1" spans="1:8">
      <c r="A95" s="180"/>
      <c r="B95" s="195"/>
      <c r="C95" s="187"/>
      <c r="D95" s="189"/>
      <c r="E95" s="189"/>
      <c r="F95" s="189"/>
      <c r="G95" s="189"/>
      <c r="H95" s="183"/>
    </row>
    <row r="96" s="159" customFormat="1" ht="25.5" customHeight="1" spans="1:8">
      <c r="A96" s="180"/>
      <c r="B96" s="195"/>
      <c r="C96" s="187"/>
      <c r="D96" s="189"/>
      <c r="E96" s="189"/>
      <c r="F96" s="189"/>
      <c r="G96" s="189"/>
      <c r="H96" s="183"/>
    </row>
    <row r="97" s="159" customFormat="1" ht="25.5" customHeight="1" spans="1:8">
      <c r="A97" s="180"/>
      <c r="B97" s="195"/>
      <c r="C97" s="187"/>
      <c r="D97" s="189"/>
      <c r="E97" s="189"/>
      <c r="F97" s="189"/>
      <c r="G97" s="189"/>
      <c r="H97" s="183"/>
    </row>
    <row r="98" s="159" customFormat="1" ht="25.5" customHeight="1" spans="1:8">
      <c r="A98" s="180"/>
      <c r="B98" s="196"/>
      <c r="C98" s="191"/>
      <c r="D98" s="192"/>
      <c r="E98" s="192"/>
      <c r="F98" s="192"/>
      <c r="G98" s="192"/>
      <c r="H98" s="183"/>
    </row>
    <row r="99" s="159" customFormat="1" ht="25.5" customHeight="1" spans="1:8">
      <c r="A99" s="180"/>
      <c r="B99" s="194">
        <f>'1.工法检查表(设计-校对-专审）'!B18</f>
        <v>11</v>
      </c>
      <c r="C99" s="197" t="str">
        <f>'1.工法检查表(设计-校对-专审）'!C18</f>
        <v>前序形状料边CAE线正确性检查：（定位干涉、行程、定位板、符型、过程数模产品边界等错误)</v>
      </c>
      <c r="D99" s="198"/>
      <c r="E99" s="198"/>
      <c r="F99" s="198"/>
      <c r="G99" s="198"/>
      <c r="H99" s="183"/>
    </row>
    <row r="100" s="159" customFormat="1" ht="25.5" customHeight="1" spans="1:8">
      <c r="A100" s="180"/>
      <c r="B100" s="195"/>
      <c r="C100" s="185" t="str">
        <f>'1.工法检查表(设计-校对-专审）'!I18</f>
        <v>前序检查</v>
      </c>
      <c r="D100" s="186"/>
      <c r="E100" s="186"/>
      <c r="F100" s="186"/>
      <c r="G100" s="186"/>
      <c r="H100" s="183"/>
    </row>
    <row r="101" s="159" customFormat="1" ht="25.5" customHeight="1" spans="1:8">
      <c r="A101" s="180"/>
      <c r="B101" s="195"/>
      <c r="C101" s="187"/>
      <c r="D101" s="188"/>
      <c r="E101" s="188"/>
      <c r="F101" s="188"/>
      <c r="G101" s="188"/>
      <c r="H101" s="183"/>
    </row>
    <row r="102" s="159" customFormat="1" ht="25.5" customHeight="1" spans="1:8">
      <c r="A102" s="180"/>
      <c r="B102" s="195"/>
      <c r="C102" s="187"/>
      <c r="D102" s="189"/>
      <c r="E102" s="189"/>
      <c r="F102" s="189"/>
      <c r="G102" s="189"/>
      <c r="H102" s="183"/>
    </row>
    <row r="103" s="159" customFormat="1" ht="25.5" customHeight="1" spans="1:8">
      <c r="A103" s="180"/>
      <c r="B103" s="195"/>
      <c r="C103" s="187"/>
      <c r="D103" s="189"/>
      <c r="E103" s="189"/>
      <c r="F103" s="189"/>
      <c r="G103" s="189"/>
      <c r="H103" s="183"/>
    </row>
    <row r="104" s="159" customFormat="1" ht="25.5" customHeight="1" spans="1:8">
      <c r="A104" s="180"/>
      <c r="B104" s="195"/>
      <c r="C104" s="187"/>
      <c r="D104" s="189"/>
      <c r="E104" s="189"/>
      <c r="F104" s="189"/>
      <c r="G104" s="189"/>
      <c r="H104" s="183"/>
    </row>
    <row r="105" s="159" customFormat="1" ht="25.5" customHeight="1" spans="1:8">
      <c r="A105" s="180"/>
      <c r="B105" s="195"/>
      <c r="C105" s="187"/>
      <c r="D105" s="189"/>
      <c r="E105" s="189"/>
      <c r="F105" s="189"/>
      <c r="G105" s="189"/>
      <c r="H105" s="183"/>
    </row>
    <row r="106" s="159" customFormat="1" ht="25.5" customHeight="1" spans="1:8">
      <c r="A106" s="180"/>
      <c r="B106" s="195"/>
      <c r="C106" s="187"/>
      <c r="D106" s="189"/>
      <c r="E106" s="189"/>
      <c r="F106" s="189"/>
      <c r="G106" s="189"/>
      <c r="H106" s="183"/>
    </row>
    <row r="107" s="159" customFormat="1" ht="25.5" customHeight="1" spans="1:8">
      <c r="A107" s="180"/>
      <c r="B107" s="196"/>
      <c r="C107" s="191"/>
      <c r="D107" s="192"/>
      <c r="E107" s="192"/>
      <c r="F107" s="192"/>
      <c r="G107" s="192"/>
      <c r="H107" s="183"/>
    </row>
    <row r="108" s="159" customFormat="1" ht="25.5" customHeight="1" spans="1:8">
      <c r="A108" s="180"/>
      <c r="B108" s="194">
        <f>'1.工法检查表(设计-校对-专审）'!B19</f>
        <v>12</v>
      </c>
      <c r="C108" s="197" t="str">
        <f>'1.工法检查表(设计-校对-专审）'!C19</f>
        <v>拉延筋检查确认（形式，强度，位置，内筋至凹模R角管理面8-10mm左右，双筋间二级管理面不小于5mm，客户有标准的按客户标准）</v>
      </c>
      <c r="D108" s="198"/>
      <c r="E108" s="198"/>
      <c r="F108" s="198"/>
      <c r="G108" s="198"/>
      <c r="H108" s="183"/>
    </row>
    <row r="109" s="159" customFormat="1" ht="25.5" customHeight="1" spans="1:8">
      <c r="A109" s="180"/>
      <c r="B109" s="195"/>
      <c r="C109" s="185" t="str">
        <f>'1.工法检查表(设计-校对-专审）'!I19</f>
        <v>拉延筋</v>
      </c>
      <c r="D109" s="186"/>
      <c r="E109" s="186"/>
      <c r="F109" s="186"/>
      <c r="G109" s="186"/>
      <c r="H109" s="183"/>
    </row>
    <row r="110" s="159" customFormat="1" ht="25.5" customHeight="1" spans="1:8">
      <c r="A110" s="180"/>
      <c r="B110" s="195"/>
      <c r="C110" s="187"/>
      <c r="D110" s="188"/>
      <c r="E110" s="188"/>
      <c r="F110" s="188"/>
      <c r="G110" s="188"/>
      <c r="H110" s="183"/>
    </row>
    <row r="111" s="159" customFormat="1" ht="25.5" customHeight="1" spans="1:8">
      <c r="A111" s="180"/>
      <c r="B111" s="195"/>
      <c r="C111" s="187"/>
      <c r="D111" s="189"/>
      <c r="E111" s="189"/>
      <c r="F111" s="189"/>
      <c r="G111" s="189"/>
      <c r="H111" s="183"/>
    </row>
    <row r="112" s="159" customFormat="1" ht="25.5" customHeight="1" spans="1:8">
      <c r="A112" s="180"/>
      <c r="B112" s="195"/>
      <c r="C112" s="187"/>
      <c r="D112" s="189"/>
      <c r="E112" s="189"/>
      <c r="F112" s="189"/>
      <c r="G112" s="189"/>
      <c r="H112" s="183"/>
    </row>
    <row r="113" s="159" customFormat="1" ht="25.5" customHeight="1" spans="1:8">
      <c r="A113" s="180"/>
      <c r="B113" s="195"/>
      <c r="C113" s="187"/>
      <c r="D113" s="189"/>
      <c r="E113" s="189"/>
      <c r="F113" s="189"/>
      <c r="G113" s="189"/>
      <c r="H113" s="183"/>
    </row>
    <row r="114" s="159" customFormat="1" ht="25.5" customHeight="1" spans="1:8">
      <c r="A114" s="180"/>
      <c r="B114" s="195"/>
      <c r="C114" s="187"/>
      <c r="D114" s="189"/>
      <c r="E114" s="189"/>
      <c r="F114" s="189"/>
      <c r="G114" s="189"/>
      <c r="H114" s="183"/>
    </row>
    <row r="115" s="159" customFormat="1" ht="25.5" customHeight="1" spans="1:8">
      <c r="A115" s="180"/>
      <c r="B115" s="195"/>
      <c r="C115" s="187"/>
      <c r="D115" s="189"/>
      <c r="E115" s="189"/>
      <c r="F115" s="189"/>
      <c r="G115" s="189"/>
      <c r="H115" s="183"/>
    </row>
    <row r="116" s="159" customFormat="1" ht="25.5" customHeight="1" spans="1:8">
      <c r="A116" s="180"/>
      <c r="B116" s="196"/>
      <c r="C116" s="191"/>
      <c r="D116" s="192"/>
      <c r="E116" s="192"/>
      <c r="F116" s="192"/>
      <c r="G116" s="192"/>
      <c r="H116" s="183"/>
    </row>
    <row r="117" s="159" customFormat="1" ht="25.5" customHeight="1" spans="1:8">
      <c r="A117" s="180"/>
      <c r="B117" s="194">
        <f>'1.工法检查表(设计-校对-专审）'!B20</f>
        <v>13</v>
      </c>
      <c r="C117" s="197" t="str">
        <f>'1.工法检查表(设计-校对-专审）'!C20</f>
        <v>NC加工数据后序带拉延筋处数模处理：提供尽量提供拉延或二次拉延的凹模凸筋及压边圈筋槽两层数模，或至少提供凹模凸筋数模（模面根据前序压边圈筋槽的凸圆角进行避让）</v>
      </c>
      <c r="D117" s="198"/>
      <c r="E117" s="198"/>
      <c r="F117" s="198"/>
      <c r="G117" s="198"/>
      <c r="H117" s="183"/>
    </row>
    <row r="118" s="159" customFormat="1" ht="25.5" customHeight="1" spans="1:8">
      <c r="A118" s="180"/>
      <c r="B118" s="195"/>
      <c r="C118" s="185" t="str">
        <f>'1.工法检查表(设计-校对-专审）'!I20</f>
        <v>拉延筋</v>
      </c>
      <c r="D118" s="186"/>
      <c r="E118" s="186"/>
      <c r="F118" s="186"/>
      <c r="G118" s="186"/>
      <c r="H118" s="183"/>
    </row>
    <row r="119" s="159" customFormat="1" ht="25.5" customHeight="1" spans="1:8">
      <c r="A119" s="180"/>
      <c r="B119" s="195"/>
      <c r="C119" s="187"/>
      <c r="D119" s="188"/>
      <c r="E119" s="188"/>
      <c r="F119" s="188"/>
      <c r="G119" s="188"/>
      <c r="H119" s="183"/>
    </row>
    <row r="120" s="159" customFormat="1" ht="25.5" customHeight="1" spans="1:8">
      <c r="A120" s="180"/>
      <c r="B120" s="195"/>
      <c r="C120" s="187"/>
      <c r="D120" s="189"/>
      <c r="E120" s="189"/>
      <c r="F120" s="189"/>
      <c r="G120" s="189"/>
      <c r="H120" s="183"/>
    </row>
    <row r="121" s="159" customFormat="1" ht="25.5" customHeight="1" spans="1:8">
      <c r="A121" s="180"/>
      <c r="B121" s="195"/>
      <c r="C121" s="187"/>
      <c r="D121" s="189"/>
      <c r="E121" s="189"/>
      <c r="F121" s="189"/>
      <c r="G121" s="189"/>
      <c r="H121" s="183"/>
    </row>
    <row r="122" s="159" customFormat="1" ht="25.5" customHeight="1" spans="1:8">
      <c r="A122" s="180"/>
      <c r="B122" s="195"/>
      <c r="C122" s="187"/>
      <c r="D122" s="189"/>
      <c r="E122" s="189"/>
      <c r="F122" s="189"/>
      <c r="G122" s="189"/>
      <c r="H122" s="183"/>
    </row>
    <row r="123" s="159" customFormat="1" ht="25.5" customHeight="1" spans="1:8">
      <c r="A123" s="180"/>
      <c r="B123" s="195"/>
      <c r="C123" s="187"/>
      <c r="D123" s="189"/>
      <c r="E123" s="189"/>
      <c r="F123" s="189"/>
      <c r="G123" s="189"/>
      <c r="H123" s="183"/>
    </row>
    <row r="124" s="159" customFormat="1" ht="25.5" customHeight="1" spans="1:8">
      <c r="A124" s="180"/>
      <c r="B124" s="195"/>
      <c r="C124" s="187"/>
      <c r="D124" s="189"/>
      <c r="E124" s="189"/>
      <c r="F124" s="189"/>
      <c r="G124" s="189"/>
      <c r="H124" s="183"/>
    </row>
    <row r="125" s="159" customFormat="1" ht="25.5" customHeight="1" spans="1:8">
      <c r="A125" s="180"/>
      <c r="B125" s="196"/>
      <c r="C125" s="191"/>
      <c r="D125" s="192"/>
      <c r="E125" s="192"/>
      <c r="F125" s="192"/>
      <c r="G125" s="192"/>
      <c r="H125" s="183"/>
    </row>
    <row r="126" s="159" customFormat="1" ht="25.5" customHeight="1" spans="1:8">
      <c r="A126" s="180"/>
      <c r="B126" s="194">
        <f>'1.工法检查表(设计-校对-专审）'!B21</f>
        <v>14</v>
      </c>
      <c r="C126" s="197" t="str">
        <f>'1.工法检查表(设计-校对-专审）'!C21</f>
        <v>气顶杆排布平衡性合理性确认（含调试气顶杆）</v>
      </c>
      <c r="D126" s="198"/>
      <c r="E126" s="198"/>
      <c r="F126" s="198"/>
      <c r="G126" s="198"/>
      <c r="H126" s="183"/>
    </row>
    <row r="127" s="159" customFormat="1" ht="25.5" customHeight="1" spans="1:8">
      <c r="A127" s="180"/>
      <c r="B127" s="195"/>
      <c r="C127" s="185" t="str">
        <f>'1.工法检查表(设计-校对-专审）'!I21</f>
        <v>顶杆平衡</v>
      </c>
      <c r="D127" s="186"/>
      <c r="E127" s="186"/>
      <c r="F127" s="186"/>
      <c r="G127" s="186"/>
      <c r="H127" s="183"/>
    </row>
    <row r="128" s="159" customFormat="1" ht="25.5" customHeight="1" spans="1:8">
      <c r="A128" s="180"/>
      <c r="B128" s="195"/>
      <c r="C128" s="187"/>
      <c r="D128" s="188"/>
      <c r="E128" s="188"/>
      <c r="F128" s="188"/>
      <c r="G128" s="188"/>
      <c r="H128" s="183"/>
    </row>
    <row r="129" s="159" customFormat="1" ht="25.5" customHeight="1" spans="1:8">
      <c r="A129" s="180"/>
      <c r="B129" s="195"/>
      <c r="C129" s="187"/>
      <c r="D129" s="189"/>
      <c r="E129" s="189"/>
      <c r="F129" s="189"/>
      <c r="G129" s="189"/>
      <c r="H129" s="183"/>
    </row>
    <row r="130" s="159" customFormat="1" ht="25.5" customHeight="1" spans="1:8">
      <c r="A130" s="180"/>
      <c r="B130" s="195"/>
      <c r="C130" s="187"/>
      <c r="D130" s="189"/>
      <c r="E130" s="189"/>
      <c r="F130" s="189"/>
      <c r="G130" s="189"/>
      <c r="H130" s="183"/>
    </row>
    <row r="131" s="159" customFormat="1" ht="25.5" customHeight="1" spans="1:8">
      <c r="A131" s="180"/>
      <c r="B131" s="195"/>
      <c r="C131" s="187"/>
      <c r="D131" s="189"/>
      <c r="E131" s="189"/>
      <c r="F131" s="189"/>
      <c r="G131" s="189"/>
      <c r="H131" s="183"/>
    </row>
    <row r="132" s="159" customFormat="1" ht="25.5" customHeight="1" spans="1:8">
      <c r="A132" s="180"/>
      <c r="B132" s="195"/>
      <c r="C132" s="187"/>
      <c r="D132" s="189"/>
      <c r="E132" s="189"/>
      <c r="F132" s="189"/>
      <c r="G132" s="189"/>
      <c r="H132" s="183"/>
    </row>
    <row r="133" s="159" customFormat="1" ht="25.5" customHeight="1" spans="1:8">
      <c r="A133" s="180"/>
      <c r="B133" s="195"/>
      <c r="C133" s="187"/>
      <c r="D133" s="189"/>
      <c r="E133" s="189"/>
      <c r="F133" s="189"/>
      <c r="G133" s="189"/>
      <c r="H133" s="183"/>
    </row>
    <row r="134" s="159" customFormat="1" ht="25.5" customHeight="1" spans="1:8">
      <c r="A134" s="180"/>
      <c r="B134" s="196"/>
      <c r="C134" s="191"/>
      <c r="D134" s="192"/>
      <c r="E134" s="192"/>
      <c r="F134" s="192"/>
      <c r="G134" s="192"/>
      <c r="H134" s="183"/>
    </row>
    <row r="135" s="159" customFormat="1" ht="25.5" customHeight="1" spans="1:8">
      <c r="A135" s="180"/>
      <c r="B135" s="194">
        <f>'1.工法检查表(设计-校对-专审）'!B22</f>
        <v>15</v>
      </c>
      <c r="C135" s="197" t="str">
        <f>'1.工法检查表(设计-校对-专审）'!C22</f>
        <v>合并距离确认：合并件合并距离，双槽件结构设计需求，客户生产需求；</v>
      </c>
      <c r="D135" s="198"/>
      <c r="E135" s="198"/>
      <c r="F135" s="198"/>
      <c r="G135" s="198"/>
      <c r="H135" s="183"/>
    </row>
    <row r="136" s="159" customFormat="1" ht="25.5" customHeight="1" spans="1:8">
      <c r="A136" s="180"/>
      <c r="B136" s="195"/>
      <c r="C136" s="185" t="str">
        <f>'1.工法检查表(设计-校对-专审）'!I22</f>
        <v>合并距离</v>
      </c>
      <c r="D136" s="186"/>
      <c r="E136" s="186"/>
      <c r="F136" s="186"/>
      <c r="G136" s="186"/>
      <c r="H136" s="183"/>
    </row>
    <row r="137" s="159" customFormat="1" ht="25.5" customHeight="1" spans="1:8">
      <c r="A137" s="180"/>
      <c r="B137" s="195"/>
      <c r="C137" s="187"/>
      <c r="D137" s="188"/>
      <c r="E137" s="188"/>
      <c r="F137" s="188"/>
      <c r="G137" s="188"/>
      <c r="H137" s="183"/>
    </row>
    <row r="138" s="159" customFormat="1" ht="25.5" customHeight="1" spans="1:8">
      <c r="A138" s="180"/>
      <c r="B138" s="195"/>
      <c r="C138" s="187"/>
      <c r="D138" s="189"/>
      <c r="E138" s="189"/>
      <c r="F138" s="189"/>
      <c r="G138" s="189"/>
      <c r="H138" s="183"/>
    </row>
    <row r="139" s="159" customFormat="1" ht="25.5" customHeight="1" spans="1:8">
      <c r="A139" s="180"/>
      <c r="B139" s="195"/>
      <c r="C139" s="187"/>
      <c r="D139" s="189"/>
      <c r="E139" s="189"/>
      <c r="F139" s="189"/>
      <c r="G139" s="189"/>
      <c r="H139" s="183"/>
    </row>
    <row r="140" s="159" customFormat="1" ht="25.5" customHeight="1" spans="1:8">
      <c r="A140" s="180"/>
      <c r="B140" s="195"/>
      <c r="C140" s="187"/>
      <c r="D140" s="189"/>
      <c r="E140" s="189"/>
      <c r="F140" s="189"/>
      <c r="G140" s="189"/>
      <c r="H140" s="183"/>
    </row>
    <row r="141" s="159" customFormat="1" ht="25.5" customHeight="1" spans="1:8">
      <c r="A141" s="180"/>
      <c r="B141" s="195"/>
      <c r="C141" s="187"/>
      <c r="D141" s="189"/>
      <c r="E141" s="189"/>
      <c r="F141" s="189"/>
      <c r="G141" s="189"/>
      <c r="H141" s="183"/>
    </row>
    <row r="142" s="159" customFormat="1" ht="25.5" customHeight="1" spans="1:8">
      <c r="A142" s="180"/>
      <c r="B142" s="195"/>
      <c r="C142" s="187"/>
      <c r="D142" s="189"/>
      <c r="E142" s="189"/>
      <c r="F142" s="189"/>
      <c r="G142" s="189"/>
      <c r="H142" s="183"/>
    </row>
    <row r="143" s="159" customFormat="1" ht="25.5" customHeight="1" spans="1:8">
      <c r="A143" s="180"/>
      <c r="B143" s="196"/>
      <c r="C143" s="191"/>
      <c r="D143" s="192"/>
      <c r="E143" s="192"/>
      <c r="F143" s="192"/>
      <c r="G143" s="192"/>
      <c r="H143" s="183"/>
    </row>
    <row r="144" s="159" customFormat="1" ht="25.5" customHeight="1" spans="1:8">
      <c r="A144" s="180"/>
      <c r="B144" s="194">
        <f>'1.工法检查表(设计-校对-专审）'!B23</f>
        <v>16</v>
      </c>
      <c r="C144" s="197" t="str">
        <f>'1.工法检查表(设计-校对-专审）'!C23</f>
        <v>CH孔位置合理性确认（CH孔转换使用的各序明确指示哪序冲，哪序用）；各工序孔距一致性</v>
      </c>
      <c r="D144" s="198"/>
      <c r="E144" s="198"/>
      <c r="F144" s="198"/>
      <c r="G144" s="198"/>
      <c r="H144" s="183"/>
    </row>
    <row r="145" s="159" customFormat="1" ht="25.5" customHeight="1" spans="1:8">
      <c r="A145" s="180"/>
      <c r="B145" s="195"/>
      <c r="C145" s="185" t="str">
        <f>'1.工法检查表(设计-校对-专审）'!I23</f>
        <v>CH孔</v>
      </c>
      <c r="D145" s="186"/>
      <c r="E145" s="186"/>
      <c r="F145" s="186"/>
      <c r="G145" s="186"/>
      <c r="H145" s="183"/>
    </row>
    <row r="146" s="159" customFormat="1" ht="25.5" customHeight="1" spans="1:8">
      <c r="A146" s="180"/>
      <c r="B146" s="195"/>
      <c r="C146" s="187"/>
      <c r="D146" s="188"/>
      <c r="E146" s="188"/>
      <c r="F146" s="188"/>
      <c r="G146" s="188"/>
      <c r="H146" s="183"/>
    </row>
    <row r="147" s="159" customFormat="1" ht="25.5" customHeight="1" spans="1:8">
      <c r="A147" s="180"/>
      <c r="B147" s="195"/>
      <c r="C147" s="187"/>
      <c r="D147" s="189"/>
      <c r="E147" s="189"/>
      <c r="F147" s="189"/>
      <c r="G147" s="189"/>
      <c r="H147" s="183"/>
    </row>
    <row r="148" s="159" customFormat="1" ht="25.5" customHeight="1" spans="1:8">
      <c r="A148" s="180"/>
      <c r="B148" s="195"/>
      <c r="C148" s="187"/>
      <c r="D148" s="189"/>
      <c r="E148" s="189"/>
      <c r="F148" s="189"/>
      <c r="G148" s="189"/>
      <c r="H148" s="183"/>
    </row>
    <row r="149" s="159" customFormat="1" ht="25.5" customHeight="1" spans="1:8">
      <c r="A149" s="180"/>
      <c r="B149" s="195"/>
      <c r="C149" s="187"/>
      <c r="D149" s="189"/>
      <c r="E149" s="189"/>
      <c r="F149" s="189"/>
      <c r="G149" s="189"/>
      <c r="H149" s="183"/>
    </row>
    <row r="150" s="159" customFormat="1" ht="25.5" customHeight="1" spans="1:8">
      <c r="A150" s="180"/>
      <c r="B150" s="195"/>
      <c r="C150" s="187"/>
      <c r="D150" s="189"/>
      <c r="E150" s="189"/>
      <c r="F150" s="189"/>
      <c r="G150" s="189"/>
      <c r="H150" s="183"/>
    </row>
    <row r="151" s="159" customFormat="1" ht="25.5" customHeight="1" spans="1:8">
      <c r="A151" s="180"/>
      <c r="B151" s="195"/>
      <c r="C151" s="187"/>
      <c r="D151" s="189"/>
      <c r="E151" s="189"/>
      <c r="F151" s="189"/>
      <c r="G151" s="189"/>
      <c r="H151" s="183"/>
    </row>
    <row r="152" s="159" customFormat="1" ht="25.5" customHeight="1" spans="1:8">
      <c r="A152" s="180"/>
      <c r="B152" s="196"/>
      <c r="C152" s="191"/>
      <c r="D152" s="192"/>
      <c r="E152" s="192"/>
      <c r="F152" s="192"/>
      <c r="G152" s="192"/>
      <c r="H152" s="183"/>
    </row>
    <row r="153" s="159" customFormat="1" ht="25.5" customHeight="1" spans="1:8">
      <c r="A153" s="180"/>
      <c r="B153" s="194">
        <f>'1.工法检查表(设计-校对-专审）'!B24</f>
        <v>17</v>
      </c>
      <c r="C153" s="197" t="str">
        <f>'1.工法检查表(设计-校对-专审）'!C24</f>
        <v>到底标记及左右件标记检查（凹面，位置，规格，功能性，加工需求）</v>
      </c>
      <c r="D153" s="198"/>
      <c r="E153" s="198"/>
      <c r="F153" s="198"/>
      <c r="G153" s="198"/>
      <c r="H153" s="183"/>
    </row>
    <row r="154" s="159" customFormat="1" ht="25.5" customHeight="1" spans="1:8">
      <c r="A154" s="180"/>
      <c r="B154" s="195"/>
      <c r="C154" s="185" t="str">
        <f>'1.工法检查表(设计-校对-专审）'!I24</f>
        <v>标记位置</v>
      </c>
      <c r="D154" s="186"/>
      <c r="E154" s="186"/>
      <c r="F154" s="186"/>
      <c r="G154" s="186"/>
      <c r="H154" s="183"/>
    </row>
    <row r="155" s="159" customFormat="1" ht="25.5" customHeight="1" spans="1:8">
      <c r="A155" s="180"/>
      <c r="B155" s="195"/>
      <c r="C155" s="187"/>
      <c r="D155" s="188"/>
      <c r="E155" s="188"/>
      <c r="F155" s="188"/>
      <c r="G155" s="188"/>
      <c r="H155" s="183"/>
    </row>
    <row r="156" s="159" customFormat="1" ht="25.5" customHeight="1" spans="1:8">
      <c r="A156" s="180"/>
      <c r="B156" s="195"/>
      <c r="C156" s="187"/>
      <c r="D156" s="189"/>
      <c r="E156" s="189"/>
      <c r="F156" s="189"/>
      <c r="G156" s="189"/>
      <c r="H156" s="183"/>
    </row>
    <row r="157" s="159" customFormat="1" ht="25.5" customHeight="1" spans="1:8">
      <c r="A157" s="180"/>
      <c r="B157" s="195"/>
      <c r="C157" s="187"/>
      <c r="D157" s="189"/>
      <c r="E157" s="189"/>
      <c r="F157" s="189"/>
      <c r="G157" s="189"/>
      <c r="H157" s="183"/>
    </row>
    <row r="158" s="159" customFormat="1" ht="25.5" customHeight="1" spans="1:8">
      <c r="A158" s="180"/>
      <c r="B158" s="195"/>
      <c r="C158" s="187"/>
      <c r="D158" s="189"/>
      <c r="E158" s="189"/>
      <c r="F158" s="189"/>
      <c r="G158" s="189"/>
      <c r="H158" s="183"/>
    </row>
    <row r="159" s="159" customFormat="1" ht="25.5" customHeight="1" spans="1:8">
      <c r="A159" s="180"/>
      <c r="B159" s="195"/>
      <c r="C159" s="187"/>
      <c r="D159" s="189"/>
      <c r="E159" s="189"/>
      <c r="F159" s="189"/>
      <c r="G159" s="189"/>
      <c r="H159" s="183"/>
    </row>
    <row r="160" s="159" customFormat="1" ht="25.5" customHeight="1" spans="1:8">
      <c r="A160" s="180"/>
      <c r="B160" s="195"/>
      <c r="C160" s="187"/>
      <c r="D160" s="189"/>
      <c r="E160" s="189"/>
      <c r="F160" s="189"/>
      <c r="G160" s="189"/>
      <c r="H160" s="183"/>
    </row>
    <row r="161" s="159" customFormat="1" ht="25.5" customHeight="1" spans="1:8">
      <c r="A161" s="180"/>
      <c r="B161" s="196"/>
      <c r="C161" s="191"/>
      <c r="D161" s="192"/>
      <c r="E161" s="192"/>
      <c r="F161" s="192"/>
      <c r="G161" s="192"/>
      <c r="H161" s="183"/>
    </row>
    <row r="162" s="159" customFormat="1" ht="25.5" customHeight="1" spans="1:8">
      <c r="A162" s="180"/>
      <c r="B162" s="194">
        <f>'1.工法检查表(设计-校对-专审）'!B25</f>
        <v>18</v>
      </c>
      <c r="C162" s="197" t="str">
        <f>'1.工法检查表(设计-校对-专审）'!C25</f>
        <v>生产线压机兼顾线压机 一致性检查</v>
      </c>
      <c r="D162" s="198"/>
      <c r="E162" s="198"/>
      <c r="F162" s="198"/>
      <c r="G162" s="198"/>
      <c r="H162" s="183"/>
    </row>
    <row r="163" s="159" customFormat="1" ht="25.5" customHeight="1" spans="1:8">
      <c r="A163" s="180"/>
      <c r="B163" s="195"/>
      <c r="C163" s="185" t="str">
        <f>'1.工法检查表(设计-校对-专审）'!I25</f>
        <v>生产线</v>
      </c>
      <c r="D163" s="186"/>
      <c r="E163" s="186"/>
      <c r="F163" s="186"/>
      <c r="G163" s="186"/>
      <c r="H163" s="183"/>
    </row>
    <row r="164" s="159" customFormat="1" ht="25.5" customHeight="1" spans="1:8">
      <c r="A164" s="180"/>
      <c r="B164" s="195"/>
      <c r="C164" s="187"/>
      <c r="D164" s="188"/>
      <c r="E164" s="188"/>
      <c r="F164" s="188"/>
      <c r="G164" s="188"/>
      <c r="H164" s="183"/>
    </row>
    <row r="165" s="159" customFormat="1" ht="25.5" customHeight="1" spans="1:8">
      <c r="A165" s="180"/>
      <c r="B165" s="195"/>
      <c r="C165" s="187"/>
      <c r="D165" s="189"/>
      <c r="E165" s="189"/>
      <c r="F165" s="189"/>
      <c r="G165" s="189"/>
      <c r="H165" s="183"/>
    </row>
    <row r="166" s="159" customFormat="1" ht="25.5" customHeight="1" spans="1:8">
      <c r="A166" s="180"/>
      <c r="B166" s="195"/>
      <c r="C166" s="187"/>
      <c r="D166" s="189"/>
      <c r="E166" s="189"/>
      <c r="F166" s="189"/>
      <c r="G166" s="189"/>
      <c r="H166" s="183"/>
    </row>
    <row r="167" s="159" customFormat="1" ht="25.5" customHeight="1" spans="1:8">
      <c r="A167" s="180"/>
      <c r="B167" s="195"/>
      <c r="C167" s="187"/>
      <c r="D167" s="189"/>
      <c r="E167" s="189"/>
      <c r="F167" s="189"/>
      <c r="G167" s="189"/>
      <c r="H167" s="183"/>
    </row>
    <row r="168" s="159" customFormat="1" ht="25.5" customHeight="1" spans="1:8">
      <c r="A168" s="180"/>
      <c r="B168" s="195"/>
      <c r="C168" s="187"/>
      <c r="D168" s="189"/>
      <c r="E168" s="189"/>
      <c r="F168" s="189"/>
      <c r="G168" s="189"/>
      <c r="H168" s="183"/>
    </row>
    <row r="169" s="159" customFormat="1" ht="25.5" customHeight="1" spans="1:8">
      <c r="A169" s="180"/>
      <c r="B169" s="195"/>
      <c r="C169" s="187"/>
      <c r="D169" s="189"/>
      <c r="E169" s="189"/>
      <c r="F169" s="189"/>
      <c r="G169" s="189"/>
      <c r="H169" s="183"/>
    </row>
    <row r="170" s="159" customFormat="1" ht="25.5" customHeight="1" spans="1:8">
      <c r="A170" s="180"/>
      <c r="B170" s="196"/>
      <c r="C170" s="191"/>
      <c r="D170" s="192"/>
      <c r="E170" s="192"/>
      <c r="F170" s="192"/>
      <c r="G170" s="192"/>
      <c r="H170" s="183"/>
    </row>
    <row r="171" s="159" customFormat="1" ht="25.5" customHeight="1" spans="1:8">
      <c r="A171" s="180"/>
      <c r="B171" s="194">
        <f>'1.工法检查表(设计-校对-专审）'!B26</f>
        <v>19</v>
      </c>
      <c r="C171" s="197" t="str">
        <f>'1.工法检查表(设计-校对-专审）'!C26</f>
        <v>闭合高度与技术协议是否一致？（注意垫板标识）</v>
      </c>
      <c r="D171" s="198"/>
      <c r="E171" s="198"/>
      <c r="F171" s="198"/>
      <c r="G171" s="198"/>
      <c r="H171" s="183"/>
    </row>
    <row r="172" s="159" customFormat="1" ht="25.5" customHeight="1" spans="1:8">
      <c r="A172" s="180"/>
      <c r="B172" s="195"/>
      <c r="C172" s="185" t="str">
        <f>'1.工法检查表(设计-校对-专审）'!I26</f>
        <v>自动化</v>
      </c>
      <c r="D172" s="186"/>
      <c r="E172" s="186"/>
      <c r="F172" s="186"/>
      <c r="G172" s="186"/>
      <c r="H172" s="183"/>
    </row>
    <row r="173" s="159" customFormat="1" ht="25.5" customHeight="1" spans="1:8">
      <c r="A173" s="180"/>
      <c r="B173" s="195"/>
      <c r="C173" s="187"/>
      <c r="D173" s="188"/>
      <c r="E173" s="188"/>
      <c r="F173" s="188"/>
      <c r="G173" s="188"/>
      <c r="H173" s="183"/>
    </row>
    <row r="174" s="159" customFormat="1" ht="25.5" customHeight="1" spans="1:8">
      <c r="A174" s="180"/>
      <c r="B174" s="195"/>
      <c r="C174" s="187"/>
      <c r="D174" s="189"/>
      <c r="E174" s="189"/>
      <c r="F174" s="189"/>
      <c r="G174" s="189"/>
      <c r="H174" s="183"/>
    </row>
    <row r="175" s="159" customFormat="1" ht="25.5" customHeight="1" spans="1:8">
      <c r="A175" s="180"/>
      <c r="B175" s="195"/>
      <c r="C175" s="187"/>
      <c r="D175" s="189"/>
      <c r="E175" s="189"/>
      <c r="F175" s="189"/>
      <c r="G175" s="189"/>
      <c r="H175" s="183"/>
    </row>
    <row r="176" s="159" customFormat="1" ht="25.5" customHeight="1" spans="1:8">
      <c r="A176" s="180"/>
      <c r="B176" s="195"/>
      <c r="C176" s="187"/>
      <c r="D176" s="189"/>
      <c r="E176" s="189"/>
      <c r="F176" s="189"/>
      <c r="G176" s="189"/>
      <c r="H176" s="183"/>
    </row>
    <row r="177" s="159" customFormat="1" ht="25.5" customHeight="1" spans="1:8">
      <c r="A177" s="180"/>
      <c r="B177" s="195"/>
      <c r="C177" s="187"/>
      <c r="D177" s="189"/>
      <c r="E177" s="189"/>
      <c r="F177" s="189"/>
      <c r="G177" s="189"/>
      <c r="H177" s="183"/>
    </row>
    <row r="178" s="159" customFormat="1" ht="25.5" customHeight="1" spans="1:8">
      <c r="A178" s="180"/>
      <c r="B178" s="195"/>
      <c r="C178" s="187"/>
      <c r="D178" s="189"/>
      <c r="E178" s="189"/>
      <c r="F178" s="189"/>
      <c r="G178" s="189"/>
      <c r="H178" s="183"/>
    </row>
    <row r="179" s="159" customFormat="1" ht="25.5" customHeight="1" spans="1:8">
      <c r="A179" s="180"/>
      <c r="B179" s="196"/>
      <c r="C179" s="191"/>
      <c r="D179" s="192"/>
      <c r="E179" s="192"/>
      <c r="F179" s="192"/>
      <c r="G179" s="192"/>
      <c r="H179" s="183"/>
    </row>
    <row r="180" s="159" customFormat="1" ht="25.5" customHeight="1" spans="1:8">
      <c r="A180" s="180"/>
      <c r="B180" s="194">
        <f>'1.工法检查表(设计-校对-专审）'!B27</f>
        <v>20</v>
      </c>
      <c r="C180" s="197" t="str">
        <f>'1.工法检查表(设计-校对-专审）'!C27</f>
        <v>调试压机标识，调试气顶杆是否明确？</v>
      </c>
      <c r="D180" s="198"/>
      <c r="E180" s="198"/>
      <c r="F180" s="198"/>
      <c r="G180" s="198"/>
      <c r="H180" s="183"/>
    </row>
    <row r="181" s="159" customFormat="1" ht="25.5" customHeight="1" spans="1:8">
      <c r="A181" s="180"/>
      <c r="B181" s="195"/>
      <c r="C181" s="185" t="str">
        <f>'1.工法检查表(设计-校对-专审）'!I27</f>
        <v>调试压机</v>
      </c>
      <c r="D181" s="186"/>
      <c r="E181" s="186"/>
      <c r="F181" s="186"/>
      <c r="G181" s="186"/>
      <c r="H181" s="183"/>
    </row>
    <row r="182" s="159" customFormat="1" ht="25.5" customHeight="1" spans="1:8">
      <c r="A182" s="180"/>
      <c r="B182" s="195"/>
      <c r="C182" s="187"/>
      <c r="D182" s="188"/>
      <c r="E182" s="188"/>
      <c r="F182" s="188"/>
      <c r="G182" s="188"/>
      <c r="H182" s="183"/>
    </row>
    <row r="183" s="159" customFormat="1" ht="25.5" customHeight="1" spans="1:8">
      <c r="A183" s="180"/>
      <c r="B183" s="195"/>
      <c r="C183" s="187"/>
      <c r="D183" s="189"/>
      <c r="E183" s="189"/>
      <c r="F183" s="189"/>
      <c r="G183" s="189"/>
      <c r="H183" s="183"/>
    </row>
    <row r="184" s="159" customFormat="1" ht="25.5" customHeight="1" spans="1:8">
      <c r="A184" s="180"/>
      <c r="B184" s="195"/>
      <c r="C184" s="187"/>
      <c r="D184" s="189"/>
      <c r="E184" s="189"/>
      <c r="F184" s="189"/>
      <c r="G184" s="189"/>
      <c r="H184" s="183"/>
    </row>
    <row r="185" s="159" customFormat="1" ht="25.5" customHeight="1" spans="1:8">
      <c r="A185" s="180"/>
      <c r="B185" s="195"/>
      <c r="C185" s="187"/>
      <c r="D185" s="189"/>
      <c r="E185" s="189"/>
      <c r="F185" s="189"/>
      <c r="G185" s="189"/>
      <c r="H185" s="183"/>
    </row>
    <row r="186" s="159" customFormat="1" ht="25.5" customHeight="1" spans="1:8">
      <c r="A186" s="180"/>
      <c r="B186" s="195"/>
      <c r="C186" s="187"/>
      <c r="D186" s="189"/>
      <c r="E186" s="189"/>
      <c r="F186" s="189"/>
      <c r="G186" s="189"/>
      <c r="H186" s="183"/>
    </row>
    <row r="187" s="159" customFormat="1" ht="25.5" customHeight="1" spans="1:8">
      <c r="A187" s="180"/>
      <c r="B187" s="195"/>
      <c r="C187" s="187"/>
      <c r="D187" s="189"/>
      <c r="E187" s="189"/>
      <c r="F187" s="189"/>
      <c r="G187" s="189"/>
      <c r="H187" s="183"/>
    </row>
    <row r="188" s="159" customFormat="1" ht="25.5" customHeight="1" spans="1:8">
      <c r="A188" s="180"/>
      <c r="B188" s="196"/>
      <c r="C188" s="191"/>
      <c r="D188" s="192"/>
      <c r="E188" s="192"/>
      <c r="F188" s="192"/>
      <c r="G188" s="192"/>
      <c r="H188" s="183"/>
    </row>
    <row r="189" s="159" customFormat="1" ht="25.5" customHeight="1" spans="1:8">
      <c r="A189" s="180"/>
      <c r="B189" s="194">
        <f>'1.工法检查表(设计-校对-专审）'!B28</f>
        <v>21</v>
      </c>
      <c r="C189" s="197" t="str">
        <f>'1.工法检查表(设计-校对-专审）'!C28</f>
        <v>材质（O / ×） 料厚（O / ×） 屈服强度（O / ×） 抗拉强度（O / ×）成型力（O / ×） 压边力（O / ×）
 压边圈行程（O / ×） 后序拖料芯行程（O / ×）有上下翻边整形时先后工作关系（O / ×）</v>
      </c>
      <c r="D189" s="198"/>
      <c r="E189" s="198"/>
      <c r="F189" s="198"/>
      <c r="G189" s="198"/>
      <c r="H189" s="183"/>
    </row>
    <row r="190" s="159" customFormat="1" ht="25.5" customHeight="1" spans="1:8">
      <c r="A190" s="180"/>
      <c r="B190" s="195"/>
      <c r="C190" s="185" t="str">
        <f>'1.工法检查表(设计-校对-专审）'!I28</f>
        <v>关键信息</v>
      </c>
      <c r="D190" s="186"/>
      <c r="E190" s="186"/>
      <c r="F190" s="186"/>
      <c r="G190" s="186"/>
      <c r="H190" s="183"/>
    </row>
    <row r="191" s="159" customFormat="1" ht="25.5" customHeight="1" spans="1:8">
      <c r="A191" s="180"/>
      <c r="B191" s="195"/>
      <c r="C191" s="187"/>
      <c r="D191" s="188"/>
      <c r="E191" s="188"/>
      <c r="F191" s="188"/>
      <c r="G191" s="188"/>
      <c r="H191" s="183"/>
    </row>
    <row r="192" s="159" customFormat="1" ht="25.5" customHeight="1" spans="1:8">
      <c r="A192" s="180"/>
      <c r="B192" s="195"/>
      <c r="C192" s="187"/>
      <c r="D192" s="189"/>
      <c r="E192" s="189"/>
      <c r="F192" s="189"/>
      <c r="G192" s="189"/>
      <c r="H192" s="183"/>
    </row>
    <row r="193" s="159" customFormat="1" ht="25.5" customHeight="1" spans="1:8">
      <c r="A193" s="180"/>
      <c r="B193" s="195"/>
      <c r="C193" s="187"/>
      <c r="D193" s="189"/>
      <c r="E193" s="189"/>
      <c r="F193" s="189"/>
      <c r="G193" s="189"/>
      <c r="H193" s="183"/>
    </row>
    <row r="194" s="159" customFormat="1" ht="25.5" customHeight="1" spans="1:8">
      <c r="A194" s="180"/>
      <c r="B194" s="195"/>
      <c r="C194" s="187"/>
      <c r="D194" s="189"/>
      <c r="E194" s="189"/>
      <c r="F194" s="189"/>
      <c r="G194" s="189"/>
      <c r="H194" s="183"/>
    </row>
    <row r="195" s="159" customFormat="1" ht="25.5" customHeight="1" spans="1:8">
      <c r="A195" s="180"/>
      <c r="B195" s="195"/>
      <c r="C195" s="187"/>
      <c r="D195" s="189"/>
      <c r="E195" s="189"/>
      <c r="F195" s="189"/>
      <c r="G195" s="189"/>
      <c r="H195" s="183"/>
    </row>
    <row r="196" s="159" customFormat="1" ht="25.5" customHeight="1" spans="1:8">
      <c r="A196" s="180"/>
      <c r="B196" s="195"/>
      <c r="C196" s="187"/>
      <c r="D196" s="189"/>
      <c r="E196" s="189"/>
      <c r="F196" s="189"/>
      <c r="G196" s="189"/>
      <c r="H196" s="183"/>
    </row>
    <row r="197" s="159" customFormat="1" ht="25.5" customHeight="1" spans="1:8">
      <c r="A197" s="180"/>
      <c r="B197" s="196"/>
      <c r="C197" s="191"/>
      <c r="D197" s="192"/>
      <c r="E197" s="192"/>
      <c r="F197" s="192"/>
      <c r="G197" s="192"/>
      <c r="H197" s="183"/>
    </row>
    <row r="198" s="159" customFormat="1" ht="25.5" customHeight="1" spans="1:8">
      <c r="A198" s="180"/>
      <c r="B198" s="194">
        <f>'1.工法检查表(设计-校对-专审）'!B29</f>
        <v>22</v>
      </c>
      <c r="C198" s="197" t="str">
        <f>'1.工法检查表(设计-校对-专审）'!C29</f>
        <v>中心高检查（自动化，协调性，废料滑落，上模结构布置空间，垫板包含与否标识）</v>
      </c>
      <c r="D198" s="198"/>
      <c r="E198" s="198"/>
      <c r="F198" s="198"/>
      <c r="G198" s="198"/>
      <c r="H198" s="183"/>
    </row>
    <row r="199" s="159" customFormat="1" ht="25.5" customHeight="1" spans="1:8">
      <c r="A199" s="180"/>
      <c r="B199" s="195"/>
      <c r="C199" s="185" t="str">
        <f>'1.工法检查表(设计-校对-专审）'!I29</f>
        <v>中心高</v>
      </c>
      <c r="D199" s="186"/>
      <c r="E199" s="186"/>
      <c r="F199" s="186"/>
      <c r="G199" s="186"/>
      <c r="H199" s="183"/>
    </row>
    <row r="200" s="159" customFormat="1" ht="25.5" customHeight="1" spans="1:8">
      <c r="A200" s="180"/>
      <c r="B200" s="195"/>
      <c r="C200" s="187"/>
      <c r="D200" s="188"/>
      <c r="E200" s="188"/>
      <c r="F200" s="188"/>
      <c r="G200" s="188"/>
      <c r="H200" s="183"/>
    </row>
    <row r="201" s="159" customFormat="1" ht="25.5" customHeight="1" spans="1:8">
      <c r="A201" s="180"/>
      <c r="B201" s="195"/>
      <c r="C201" s="187"/>
      <c r="D201" s="189"/>
      <c r="E201" s="189"/>
      <c r="F201" s="189"/>
      <c r="G201" s="189"/>
      <c r="H201" s="183"/>
    </row>
    <row r="202" s="159" customFormat="1" ht="25.5" customHeight="1" spans="1:8">
      <c r="A202" s="180"/>
      <c r="B202" s="195"/>
      <c r="C202" s="187"/>
      <c r="D202" s="189"/>
      <c r="E202" s="189"/>
      <c r="F202" s="189"/>
      <c r="G202" s="189"/>
      <c r="H202" s="183"/>
    </row>
    <row r="203" s="159" customFormat="1" ht="25.5" customHeight="1" spans="1:8">
      <c r="A203" s="180"/>
      <c r="B203" s="195"/>
      <c r="C203" s="187"/>
      <c r="D203" s="189"/>
      <c r="E203" s="189"/>
      <c r="F203" s="189"/>
      <c r="G203" s="189"/>
      <c r="H203" s="183"/>
    </row>
    <row r="204" s="159" customFormat="1" ht="25.5" customHeight="1" spans="1:8">
      <c r="A204" s="180"/>
      <c r="B204" s="195"/>
      <c r="C204" s="187"/>
      <c r="D204" s="189"/>
      <c r="E204" s="189"/>
      <c r="F204" s="189"/>
      <c r="G204" s="189"/>
      <c r="H204" s="183"/>
    </row>
    <row r="205" s="159" customFormat="1" ht="25.5" customHeight="1" spans="1:8">
      <c r="A205" s="180"/>
      <c r="B205" s="195"/>
      <c r="C205" s="187"/>
      <c r="D205" s="189"/>
      <c r="E205" s="189"/>
      <c r="F205" s="189"/>
      <c r="G205" s="189"/>
      <c r="H205" s="183"/>
    </row>
    <row r="206" s="159" customFormat="1" ht="25.5" customHeight="1" spans="1:8">
      <c r="A206" s="180"/>
      <c r="B206" s="196"/>
      <c r="C206" s="191"/>
      <c r="D206" s="192"/>
      <c r="E206" s="192"/>
      <c r="F206" s="192"/>
      <c r="G206" s="192"/>
      <c r="H206" s="183"/>
    </row>
    <row r="207" s="159" customFormat="1" ht="25.5" customHeight="1" spans="1:8">
      <c r="A207" s="180"/>
      <c r="B207" s="194">
        <f>'1.工法检查表(设计-校对-专审）'!B30</f>
        <v>23</v>
      </c>
      <c r="C207" s="197" t="str">
        <f>'1.工法检查表(设计-校对-专审）'!C30</f>
        <v>各序定位方式明确标识，优选孔定位，定位稳定性确认</v>
      </c>
      <c r="D207" s="198"/>
      <c r="E207" s="198"/>
      <c r="F207" s="198"/>
      <c r="G207" s="198"/>
      <c r="H207" s="183"/>
    </row>
    <row r="208" s="159" customFormat="1" ht="25.5" customHeight="1" spans="1:8">
      <c r="A208" s="180"/>
      <c r="B208" s="195"/>
      <c r="C208" s="185" t="str">
        <f>'1.工法检查表(设计-校对-专审）'!I30</f>
        <v>定位</v>
      </c>
      <c r="D208" s="186"/>
      <c r="E208" s="186"/>
      <c r="F208" s="186"/>
      <c r="G208" s="186"/>
      <c r="H208" s="183"/>
    </row>
    <row r="209" s="159" customFormat="1" ht="25.5" customHeight="1" spans="1:8">
      <c r="A209" s="180"/>
      <c r="B209" s="195"/>
      <c r="C209" s="187"/>
      <c r="D209" s="188"/>
      <c r="E209" s="188"/>
      <c r="F209" s="188"/>
      <c r="G209" s="188"/>
      <c r="H209" s="183"/>
    </row>
    <row r="210" s="159" customFormat="1" ht="25.5" customHeight="1" spans="1:8">
      <c r="A210" s="180"/>
      <c r="B210" s="195"/>
      <c r="C210" s="187"/>
      <c r="D210" s="189"/>
      <c r="E210" s="189"/>
      <c r="F210" s="189"/>
      <c r="G210" s="189"/>
      <c r="H210" s="183"/>
    </row>
    <row r="211" s="159" customFormat="1" ht="25.5" customHeight="1" spans="1:8">
      <c r="A211" s="180"/>
      <c r="B211" s="195"/>
      <c r="C211" s="187"/>
      <c r="D211" s="189"/>
      <c r="E211" s="189"/>
      <c r="F211" s="189"/>
      <c r="G211" s="189"/>
      <c r="H211" s="183"/>
    </row>
    <row r="212" s="159" customFormat="1" ht="25.5" customHeight="1" spans="1:8">
      <c r="A212" s="180"/>
      <c r="B212" s="195"/>
      <c r="C212" s="187"/>
      <c r="D212" s="189"/>
      <c r="E212" s="189"/>
      <c r="F212" s="189"/>
      <c r="G212" s="189"/>
      <c r="H212" s="183"/>
    </row>
    <row r="213" s="159" customFormat="1" ht="25.5" customHeight="1" spans="1:8">
      <c r="A213" s="180"/>
      <c r="B213" s="195"/>
      <c r="C213" s="187"/>
      <c r="D213" s="189"/>
      <c r="E213" s="189"/>
      <c r="F213" s="189"/>
      <c r="G213" s="189"/>
      <c r="H213" s="183"/>
    </row>
    <row r="214" s="159" customFormat="1" ht="25.5" customHeight="1" spans="1:8">
      <c r="A214" s="180"/>
      <c r="B214" s="195"/>
      <c r="C214" s="187"/>
      <c r="D214" s="189"/>
      <c r="E214" s="189"/>
      <c r="F214" s="189"/>
      <c r="G214" s="189"/>
      <c r="H214" s="183"/>
    </row>
    <row r="215" s="159" customFormat="1" ht="25.5" customHeight="1" spans="1:8">
      <c r="A215" s="180"/>
      <c r="B215" s="196"/>
      <c r="C215" s="191"/>
      <c r="D215" s="192"/>
      <c r="E215" s="192"/>
      <c r="F215" s="192"/>
      <c r="G215" s="192"/>
      <c r="H215" s="183"/>
    </row>
    <row r="216" s="159" customFormat="1" ht="25.5" customHeight="1" spans="1:8">
      <c r="A216" s="180"/>
      <c r="B216" s="194">
        <f>'1.工法检查表(设计-校对-专审）'!B31</f>
        <v>24</v>
      </c>
      <c r="C216" s="197" t="str">
        <f>'1.工法检查表(设计-校对-专审）'!C31</f>
        <v>定位销位置及直径补偿检查</v>
      </c>
      <c r="D216" s="198"/>
      <c r="E216" s="198"/>
      <c r="F216" s="198"/>
      <c r="G216" s="198"/>
      <c r="H216" s="183"/>
    </row>
    <row r="217" s="159" customFormat="1" ht="25.5" customHeight="1" spans="1:8">
      <c r="A217" s="180"/>
      <c r="B217" s="195"/>
      <c r="C217" s="185" t="str">
        <f>'1.工法检查表(设计-校对-专审）'!I31</f>
        <v>定位销补偿</v>
      </c>
      <c r="D217" s="186"/>
      <c r="E217" s="186"/>
      <c r="F217" s="186"/>
      <c r="G217" s="186"/>
      <c r="H217" s="183"/>
    </row>
    <row r="218" s="159" customFormat="1" ht="25.5" customHeight="1" spans="1:8">
      <c r="A218" s="180"/>
      <c r="B218" s="195"/>
      <c r="C218" s="187"/>
      <c r="D218" s="188"/>
      <c r="E218" s="188"/>
      <c r="F218" s="188"/>
      <c r="G218" s="188"/>
      <c r="H218" s="183"/>
    </row>
    <row r="219" s="159" customFormat="1" ht="25.5" customHeight="1" spans="1:8">
      <c r="A219" s="180"/>
      <c r="B219" s="195"/>
      <c r="C219" s="187"/>
      <c r="D219" s="189"/>
      <c r="E219" s="189"/>
      <c r="F219" s="189"/>
      <c r="G219" s="189"/>
      <c r="H219" s="183"/>
    </row>
    <row r="220" s="159" customFormat="1" ht="25.5" customHeight="1" spans="1:8">
      <c r="A220" s="180"/>
      <c r="B220" s="195"/>
      <c r="C220" s="187"/>
      <c r="D220" s="189"/>
      <c r="E220" s="189"/>
      <c r="F220" s="189"/>
      <c r="G220" s="189"/>
      <c r="H220" s="183"/>
    </row>
    <row r="221" s="159" customFormat="1" ht="25.5" customHeight="1" spans="1:8">
      <c r="A221" s="180"/>
      <c r="B221" s="195"/>
      <c r="C221" s="187"/>
      <c r="D221" s="189"/>
      <c r="E221" s="189"/>
      <c r="F221" s="189"/>
      <c r="G221" s="189"/>
      <c r="H221" s="183"/>
    </row>
    <row r="222" s="159" customFormat="1" ht="25.5" customHeight="1" spans="1:8">
      <c r="A222" s="180"/>
      <c r="B222" s="195"/>
      <c r="C222" s="187"/>
      <c r="D222" s="189"/>
      <c r="E222" s="189"/>
      <c r="F222" s="189"/>
      <c r="G222" s="189"/>
      <c r="H222" s="183"/>
    </row>
    <row r="223" s="159" customFormat="1" ht="25.5" customHeight="1" spans="1:8">
      <c r="A223" s="180"/>
      <c r="B223" s="195"/>
      <c r="C223" s="187"/>
      <c r="D223" s="189"/>
      <c r="E223" s="189"/>
      <c r="F223" s="189"/>
      <c r="G223" s="189"/>
      <c r="H223" s="183"/>
    </row>
    <row r="224" s="159" customFormat="1" ht="25.5" customHeight="1" spans="1:8">
      <c r="A224" s="180"/>
      <c r="B224" s="196"/>
      <c r="C224" s="191"/>
      <c r="D224" s="192"/>
      <c r="E224" s="192"/>
      <c r="F224" s="192"/>
      <c r="G224" s="192"/>
      <c r="H224" s="183"/>
    </row>
    <row r="225" s="159" customFormat="1" ht="25.5" customHeight="1" spans="1:8">
      <c r="A225" s="180"/>
      <c r="B225" s="194">
        <f>'1.工法检查表(设计-校对-专审）'!B32</f>
        <v>25</v>
      </c>
      <c r="C225" s="197" t="str">
        <f>'1.工法检查表(设计-校对-专审）'!C32</f>
        <v>多动模具检查（各部件运动顺序，压力标识，压力检查）</v>
      </c>
      <c r="D225" s="198"/>
      <c r="E225" s="198"/>
      <c r="F225" s="198"/>
      <c r="G225" s="198"/>
      <c r="H225" s="183"/>
    </row>
    <row r="226" s="159" customFormat="1" ht="25.5" customHeight="1" spans="1:8">
      <c r="A226" s="180"/>
      <c r="B226" s="195"/>
      <c r="C226" s="185" t="str">
        <f>'1.工法检查表(设计-校对-专审）'!I32</f>
        <v>多动成型</v>
      </c>
      <c r="D226" s="186"/>
      <c r="E226" s="186"/>
      <c r="F226" s="186"/>
      <c r="G226" s="186"/>
      <c r="H226" s="183"/>
    </row>
    <row r="227" s="159" customFormat="1" ht="25.5" customHeight="1" spans="1:8">
      <c r="A227" s="180"/>
      <c r="B227" s="195"/>
      <c r="C227" s="187"/>
      <c r="D227" s="188"/>
      <c r="E227" s="188"/>
      <c r="F227" s="188"/>
      <c r="G227" s="188"/>
      <c r="H227" s="183"/>
    </row>
    <row r="228" s="159" customFormat="1" ht="25.5" customHeight="1" spans="1:8">
      <c r="A228" s="180"/>
      <c r="B228" s="195"/>
      <c r="C228" s="187"/>
      <c r="D228" s="189"/>
      <c r="E228" s="189"/>
      <c r="F228" s="189"/>
      <c r="G228" s="189"/>
      <c r="H228" s="183"/>
    </row>
    <row r="229" s="159" customFormat="1" ht="25.5" customHeight="1" spans="1:8">
      <c r="A229" s="180"/>
      <c r="B229" s="195"/>
      <c r="C229" s="187"/>
      <c r="D229" s="189"/>
      <c r="E229" s="189"/>
      <c r="F229" s="189"/>
      <c r="G229" s="189"/>
      <c r="H229" s="183"/>
    </row>
    <row r="230" s="159" customFormat="1" ht="25.5" customHeight="1" spans="1:8">
      <c r="A230" s="180"/>
      <c r="B230" s="195"/>
      <c r="C230" s="187"/>
      <c r="D230" s="189"/>
      <c r="E230" s="189"/>
      <c r="F230" s="189"/>
      <c r="G230" s="189"/>
      <c r="H230" s="183"/>
    </row>
    <row r="231" s="159" customFormat="1" ht="25.5" customHeight="1" spans="1:8">
      <c r="A231" s="180"/>
      <c r="B231" s="195"/>
      <c r="C231" s="187"/>
      <c r="D231" s="189"/>
      <c r="E231" s="189"/>
      <c r="F231" s="189"/>
      <c r="G231" s="189"/>
      <c r="H231" s="183"/>
    </row>
    <row r="232" s="159" customFormat="1" ht="25.5" customHeight="1" spans="1:8">
      <c r="A232" s="180"/>
      <c r="B232" s="195"/>
      <c r="C232" s="187"/>
      <c r="D232" s="189"/>
      <c r="E232" s="189"/>
      <c r="F232" s="189"/>
      <c r="G232" s="189"/>
      <c r="H232" s="183"/>
    </row>
    <row r="233" s="159" customFormat="1" ht="25.5" customHeight="1" spans="1:8">
      <c r="A233" s="180"/>
      <c r="B233" s="196"/>
      <c r="C233" s="191"/>
      <c r="D233" s="192"/>
      <c r="E233" s="192"/>
      <c r="F233" s="192"/>
      <c r="G233" s="192"/>
      <c r="H233" s="183"/>
    </row>
    <row r="234" s="159" customFormat="1" ht="25.5" customHeight="1" spans="1:8">
      <c r="A234" s="180"/>
      <c r="B234" s="194">
        <f>'1.工法检查表(设计-校对-专审）'!B33</f>
        <v>26</v>
      </c>
      <c r="C234" s="197" t="str">
        <f>'1.工法检查表(设计-校对-专审）'!C33</f>
        <v>切破刀检查（安装侧，行程ST=10+0&amp;5mm，导柱设计）</v>
      </c>
      <c r="D234" s="198"/>
      <c r="E234" s="198"/>
      <c r="F234" s="198"/>
      <c r="G234" s="198"/>
      <c r="H234" s="183"/>
    </row>
    <row r="235" s="159" customFormat="1" ht="25.5" customHeight="1" spans="1:8">
      <c r="A235" s="180"/>
      <c r="B235" s="195"/>
      <c r="C235" s="185" t="str">
        <f>'1.工法检查表(设计-校对-专审）'!I33</f>
        <v>切破刀</v>
      </c>
      <c r="D235" s="186"/>
      <c r="E235" s="186"/>
      <c r="F235" s="186"/>
      <c r="G235" s="186"/>
      <c r="H235" s="183"/>
    </row>
    <row r="236" s="159" customFormat="1" ht="25.5" customHeight="1" spans="1:8">
      <c r="A236" s="180"/>
      <c r="B236" s="195"/>
      <c r="C236" s="187"/>
      <c r="D236" s="188"/>
      <c r="E236" s="188"/>
      <c r="F236" s="188"/>
      <c r="G236" s="188"/>
      <c r="H236" s="183"/>
    </row>
    <row r="237" s="159" customFormat="1" ht="25.5" customHeight="1" spans="1:8">
      <c r="A237" s="180"/>
      <c r="B237" s="195"/>
      <c r="C237" s="187"/>
      <c r="D237" s="189"/>
      <c r="E237" s="189"/>
      <c r="F237" s="189"/>
      <c r="G237" s="189"/>
      <c r="H237" s="183"/>
    </row>
    <row r="238" s="159" customFormat="1" ht="25.5" customHeight="1" spans="1:8">
      <c r="A238" s="180"/>
      <c r="B238" s="195"/>
      <c r="C238" s="187"/>
      <c r="D238" s="189"/>
      <c r="E238" s="189"/>
      <c r="F238" s="189"/>
      <c r="G238" s="189"/>
      <c r="H238" s="183"/>
    </row>
    <row r="239" s="159" customFormat="1" ht="25.5" customHeight="1" spans="1:8">
      <c r="A239" s="180"/>
      <c r="B239" s="195"/>
      <c r="C239" s="187"/>
      <c r="D239" s="189"/>
      <c r="E239" s="189"/>
      <c r="F239" s="189"/>
      <c r="G239" s="189"/>
      <c r="H239" s="183"/>
    </row>
    <row r="240" s="159" customFormat="1" ht="25.5" customHeight="1" spans="1:8">
      <c r="A240" s="180"/>
      <c r="B240" s="195"/>
      <c r="C240" s="187"/>
      <c r="D240" s="189"/>
      <c r="E240" s="189"/>
      <c r="F240" s="189"/>
      <c r="G240" s="189"/>
      <c r="H240" s="183"/>
    </row>
    <row r="241" s="159" customFormat="1" ht="25.5" customHeight="1" spans="1:8">
      <c r="A241" s="180"/>
      <c r="B241" s="195"/>
      <c r="C241" s="187"/>
      <c r="D241" s="189"/>
      <c r="E241" s="189"/>
      <c r="F241" s="189"/>
      <c r="G241" s="189"/>
      <c r="H241" s="183"/>
    </row>
    <row r="242" s="159" customFormat="1" ht="25.5" customHeight="1" spans="1:8">
      <c r="A242" s="180"/>
      <c r="B242" s="196"/>
      <c r="C242" s="191"/>
      <c r="D242" s="192"/>
      <c r="E242" s="192"/>
      <c r="F242" s="192"/>
      <c r="G242" s="192"/>
      <c r="H242" s="183"/>
    </row>
    <row r="243" s="159" customFormat="1" ht="25.5" customHeight="1" spans="1:8">
      <c r="A243" s="180"/>
      <c r="B243" s="194">
        <f>'1.工法检查表(设计-校对-专审）'!B34</f>
        <v>27</v>
      </c>
      <c r="C243" s="197" t="str">
        <f>'1.工法检查表(设计-校对-专审）'!C34</f>
        <v>①指示分模线（O / ×）②指示坯料线（O / ×）③涉及弧形定位板需提供闭合过程线，料线偏差超8mm（O / ×）④生产/调试机床偏心说明（O / ×）⑤送料方向符号（O / ×）⑥废料流向标识（O / ×）</v>
      </c>
      <c r="D243" s="198"/>
      <c r="E243" s="198"/>
      <c r="F243" s="198"/>
      <c r="G243" s="198"/>
      <c r="H243" s="183"/>
    </row>
    <row r="244" s="159" customFormat="1" ht="25.5" customHeight="1" spans="1:8">
      <c r="A244" s="180"/>
      <c r="B244" s="195"/>
      <c r="C244" s="185" t="str">
        <f>'1.工法检查表(设计-校对-专审）'!I34</f>
        <v>关键信息</v>
      </c>
      <c r="D244" s="186"/>
      <c r="E244" s="186"/>
      <c r="F244" s="186"/>
      <c r="G244" s="186"/>
      <c r="H244" s="183"/>
    </row>
    <row r="245" s="159" customFormat="1" ht="25.5" customHeight="1" spans="1:8">
      <c r="A245" s="180"/>
      <c r="B245" s="195"/>
      <c r="C245" s="187"/>
      <c r="D245" s="188"/>
      <c r="E245" s="188"/>
      <c r="F245" s="188"/>
      <c r="G245" s="188"/>
      <c r="H245" s="183"/>
    </row>
    <row r="246" s="159" customFormat="1" ht="25.5" customHeight="1" spans="1:8">
      <c r="A246" s="180"/>
      <c r="B246" s="195"/>
      <c r="C246" s="187"/>
      <c r="D246" s="189"/>
      <c r="E246" s="189"/>
      <c r="F246" s="189"/>
      <c r="G246" s="189"/>
      <c r="H246" s="183"/>
    </row>
    <row r="247" s="159" customFormat="1" ht="25.5" customHeight="1" spans="1:8">
      <c r="A247" s="180"/>
      <c r="B247" s="195"/>
      <c r="C247" s="187"/>
      <c r="D247" s="189"/>
      <c r="E247" s="189"/>
      <c r="F247" s="189"/>
      <c r="G247" s="189"/>
      <c r="H247" s="183"/>
    </row>
    <row r="248" s="159" customFormat="1" ht="25.5" customHeight="1" spans="1:8">
      <c r="A248" s="180"/>
      <c r="B248" s="195"/>
      <c r="C248" s="187"/>
      <c r="D248" s="189"/>
      <c r="E248" s="189"/>
      <c r="F248" s="189"/>
      <c r="G248" s="189"/>
      <c r="H248" s="183"/>
    </row>
    <row r="249" s="159" customFormat="1" ht="25.5" customHeight="1" spans="1:8">
      <c r="A249" s="180"/>
      <c r="B249" s="195"/>
      <c r="C249" s="187"/>
      <c r="D249" s="189"/>
      <c r="E249" s="189"/>
      <c r="F249" s="189"/>
      <c r="G249" s="189"/>
      <c r="H249" s="183"/>
    </row>
    <row r="250" s="159" customFormat="1" ht="25.5" customHeight="1" spans="1:8">
      <c r="A250" s="180"/>
      <c r="B250" s="195"/>
      <c r="C250" s="187"/>
      <c r="D250" s="189"/>
      <c r="E250" s="189"/>
      <c r="F250" s="189"/>
      <c r="G250" s="189"/>
      <c r="H250" s="183"/>
    </row>
    <row r="251" s="159" customFormat="1" ht="25.5" customHeight="1" spans="1:8">
      <c r="A251" s="180"/>
      <c r="B251" s="196"/>
      <c r="C251" s="191"/>
      <c r="D251" s="192"/>
      <c r="E251" s="192"/>
      <c r="F251" s="192"/>
      <c r="G251" s="192"/>
      <c r="H251" s="183"/>
    </row>
    <row r="252" s="159" customFormat="1" ht="25.5" customHeight="1" spans="1:8">
      <c r="A252" s="180"/>
      <c r="B252" s="194">
        <f>'1.工法检查表(设计-校对-专审）'!B35</f>
        <v>28</v>
      </c>
      <c r="C252" s="197" t="str">
        <f>'1.工法检查表(设计-校对-专审）'!C35</f>
        <v>CAE后拼焊线检查（偏离公差检查，冲孔位置及搭配件空间要求）</v>
      </c>
      <c r="D252" s="198"/>
      <c r="E252" s="198"/>
      <c r="F252" s="198"/>
      <c r="G252" s="198"/>
      <c r="H252" s="183"/>
    </row>
    <row r="253" s="159" customFormat="1" ht="25.5" customHeight="1" spans="1:8">
      <c r="A253" s="180"/>
      <c r="B253" s="195"/>
      <c r="C253" s="185" t="str">
        <f>'1.工法检查表(设计-校对-专审）'!I35</f>
        <v>拼焊</v>
      </c>
      <c r="D253" s="186"/>
      <c r="E253" s="186"/>
      <c r="F253" s="186"/>
      <c r="G253" s="186"/>
      <c r="H253" s="183"/>
    </row>
    <row r="254" s="159" customFormat="1" ht="25.5" customHeight="1" spans="1:8">
      <c r="A254" s="180"/>
      <c r="B254" s="195"/>
      <c r="C254" s="187"/>
      <c r="D254" s="188"/>
      <c r="E254" s="188"/>
      <c r="F254" s="188"/>
      <c r="G254" s="188"/>
      <c r="H254" s="183"/>
    </row>
    <row r="255" s="159" customFormat="1" ht="25.5" customHeight="1" spans="1:8">
      <c r="A255" s="180"/>
      <c r="B255" s="195"/>
      <c r="C255" s="187"/>
      <c r="D255" s="189"/>
      <c r="E255" s="189"/>
      <c r="F255" s="189"/>
      <c r="G255" s="189"/>
      <c r="H255" s="183"/>
    </row>
    <row r="256" s="159" customFormat="1" ht="25.5" customHeight="1" spans="1:8">
      <c r="A256" s="180"/>
      <c r="B256" s="195"/>
      <c r="C256" s="187"/>
      <c r="D256" s="189"/>
      <c r="E256" s="189"/>
      <c r="F256" s="189"/>
      <c r="G256" s="189"/>
      <c r="H256" s="183"/>
    </row>
    <row r="257" s="159" customFormat="1" ht="25.5" customHeight="1" spans="1:8">
      <c r="A257" s="180"/>
      <c r="B257" s="195"/>
      <c r="C257" s="187"/>
      <c r="D257" s="189"/>
      <c r="E257" s="189"/>
      <c r="F257" s="189"/>
      <c r="G257" s="189"/>
      <c r="H257" s="183"/>
    </row>
    <row r="258" s="159" customFormat="1" ht="25.5" customHeight="1" spans="1:8">
      <c r="A258" s="180"/>
      <c r="B258" s="195"/>
      <c r="C258" s="187"/>
      <c r="D258" s="189"/>
      <c r="E258" s="189"/>
      <c r="F258" s="189"/>
      <c r="G258" s="189"/>
      <c r="H258" s="183"/>
    </row>
    <row r="259" s="159" customFormat="1" ht="25.5" customHeight="1" spans="1:8">
      <c r="A259" s="180"/>
      <c r="B259" s="195"/>
      <c r="C259" s="187"/>
      <c r="D259" s="189"/>
      <c r="E259" s="189"/>
      <c r="F259" s="189"/>
      <c r="G259" s="189"/>
      <c r="H259" s="183"/>
    </row>
    <row r="260" s="159" customFormat="1" ht="25.5" customHeight="1" spans="1:8">
      <c r="A260" s="180"/>
      <c r="B260" s="196"/>
      <c r="C260" s="191"/>
      <c r="D260" s="192"/>
      <c r="E260" s="192"/>
      <c r="F260" s="192"/>
      <c r="G260" s="192"/>
      <c r="H260" s="183"/>
    </row>
    <row r="261" s="159" customFormat="1" ht="25.5" customHeight="1" spans="1:8">
      <c r="A261" s="180"/>
      <c r="B261" s="194">
        <f>'1.工法检查表(设计-校对-专审）'!B36</f>
        <v>29</v>
      </c>
      <c r="C261" s="197" t="str">
        <f>'1.工法检查表(设计-校对-专审）'!C36</f>
        <v>S面标识检查：各序工艺数模片体层(结构树)是否体现的S面标记（红色标识）？</v>
      </c>
      <c r="D261" s="198"/>
      <c r="E261" s="198"/>
      <c r="F261" s="198"/>
      <c r="G261" s="198"/>
      <c r="H261" s="183"/>
    </row>
    <row r="262" s="159" customFormat="1" ht="25.5" customHeight="1" spans="1:8">
      <c r="A262" s="180"/>
      <c r="B262" s="195"/>
      <c r="C262" s="185" t="str">
        <f>'1.工法检查表(设计-校对-专审）'!I36</f>
        <v>S面</v>
      </c>
      <c r="D262" s="186"/>
      <c r="E262" s="186"/>
      <c r="F262" s="186"/>
      <c r="G262" s="186"/>
      <c r="H262" s="183"/>
    </row>
    <row r="263" s="159" customFormat="1" ht="25.5" customHeight="1" spans="1:8">
      <c r="A263" s="180"/>
      <c r="B263" s="195"/>
      <c r="C263" s="187"/>
      <c r="D263" s="188"/>
      <c r="E263" s="188"/>
      <c r="F263" s="188"/>
      <c r="G263" s="188"/>
      <c r="H263" s="183"/>
    </row>
    <row r="264" s="159" customFormat="1" ht="25.5" customHeight="1" spans="1:8">
      <c r="A264" s="180"/>
      <c r="B264" s="195"/>
      <c r="C264" s="187"/>
      <c r="D264" s="189"/>
      <c r="E264" s="189"/>
      <c r="F264" s="189"/>
      <c r="G264" s="189"/>
      <c r="H264" s="183"/>
    </row>
    <row r="265" s="159" customFormat="1" ht="25.5" customHeight="1" spans="1:8">
      <c r="A265" s="180"/>
      <c r="B265" s="195"/>
      <c r="C265" s="187"/>
      <c r="D265" s="189"/>
      <c r="E265" s="189"/>
      <c r="F265" s="189"/>
      <c r="G265" s="189"/>
      <c r="H265" s="183"/>
    </row>
    <row r="266" s="159" customFormat="1" ht="25.5" customHeight="1" spans="1:8">
      <c r="A266" s="180"/>
      <c r="B266" s="195"/>
      <c r="C266" s="187"/>
      <c r="D266" s="189"/>
      <c r="E266" s="189"/>
      <c r="F266" s="189"/>
      <c r="G266" s="189"/>
      <c r="H266" s="183"/>
    </row>
    <row r="267" s="159" customFormat="1" ht="25.5" customHeight="1" spans="1:8">
      <c r="A267" s="180"/>
      <c r="B267" s="195"/>
      <c r="C267" s="187"/>
      <c r="D267" s="189"/>
      <c r="E267" s="189"/>
      <c r="F267" s="189"/>
      <c r="G267" s="189"/>
      <c r="H267" s="183"/>
    </row>
    <row r="268" s="159" customFormat="1" ht="25.5" customHeight="1" spans="1:8">
      <c r="A268" s="180"/>
      <c r="B268" s="195"/>
      <c r="C268" s="187"/>
      <c r="D268" s="189"/>
      <c r="E268" s="189"/>
      <c r="F268" s="189"/>
      <c r="G268" s="189"/>
      <c r="H268" s="183"/>
    </row>
    <row r="269" s="159" customFormat="1" ht="25.5" customHeight="1" spans="1:8">
      <c r="A269" s="180"/>
      <c r="B269" s="196"/>
      <c r="C269" s="191"/>
      <c r="D269" s="192"/>
      <c r="E269" s="192"/>
      <c r="F269" s="192"/>
      <c r="G269" s="192"/>
      <c r="H269" s="183"/>
    </row>
    <row r="270" s="159" customFormat="1" ht="25.5" customHeight="1" spans="1:8">
      <c r="A270" s="180"/>
      <c r="B270" s="194">
        <f>'1.工法检查表(设计-校对-专审）'!B37</f>
        <v>30</v>
      </c>
      <c r="C270" s="197" t="str">
        <f>'1.工法检查表(设计-校对-专审）'!C37</f>
        <v>吸盘吸附力校核：（安全系数=0.1333，客户有标准的按客户标准）</v>
      </c>
      <c r="D270" s="198"/>
      <c r="E270" s="198"/>
      <c r="F270" s="198"/>
      <c r="G270" s="198"/>
      <c r="H270" s="183"/>
    </row>
    <row r="271" s="159" customFormat="1" ht="25.5" customHeight="1" spans="1:8">
      <c r="A271" s="180"/>
      <c r="B271" s="195"/>
      <c r="C271" s="185" t="str">
        <f>'1.工法检查表(设计-校对-专审）'!I37</f>
        <v>自动化</v>
      </c>
      <c r="D271" s="186"/>
      <c r="E271" s="186"/>
      <c r="F271" s="186"/>
      <c r="G271" s="186"/>
      <c r="H271" s="183"/>
    </row>
    <row r="272" s="159" customFormat="1" ht="25.5" customHeight="1" spans="1:8">
      <c r="A272" s="180"/>
      <c r="B272" s="195"/>
      <c r="C272" s="187"/>
      <c r="D272" s="188"/>
      <c r="E272" s="188"/>
      <c r="F272" s="188"/>
      <c r="G272" s="188"/>
      <c r="H272" s="183"/>
    </row>
    <row r="273" s="159" customFormat="1" ht="25.5" customHeight="1" spans="1:8">
      <c r="A273" s="180"/>
      <c r="B273" s="195"/>
      <c r="C273" s="187"/>
      <c r="D273" s="189"/>
      <c r="E273" s="189"/>
      <c r="F273" s="189"/>
      <c r="G273" s="189"/>
      <c r="H273" s="183"/>
    </row>
    <row r="274" s="159" customFormat="1" ht="25.5" customHeight="1" spans="1:8">
      <c r="A274" s="180"/>
      <c r="B274" s="195"/>
      <c r="C274" s="187"/>
      <c r="D274" s="189"/>
      <c r="E274" s="189"/>
      <c r="F274" s="189"/>
      <c r="G274" s="189"/>
      <c r="H274" s="183"/>
    </row>
    <row r="275" s="159" customFormat="1" ht="25.5" customHeight="1" spans="1:8">
      <c r="A275" s="180"/>
      <c r="B275" s="195"/>
      <c r="C275" s="187"/>
      <c r="D275" s="189"/>
      <c r="E275" s="189"/>
      <c r="F275" s="189"/>
      <c r="G275" s="189"/>
      <c r="H275" s="183"/>
    </row>
    <row r="276" s="159" customFormat="1" ht="25.5" customHeight="1" spans="1:8">
      <c r="A276" s="180"/>
      <c r="B276" s="195"/>
      <c r="C276" s="187"/>
      <c r="D276" s="189"/>
      <c r="E276" s="189"/>
      <c r="F276" s="189"/>
      <c r="G276" s="189"/>
      <c r="H276" s="183"/>
    </row>
    <row r="277" s="159" customFormat="1" ht="25.5" customHeight="1" spans="1:8">
      <c r="A277" s="180"/>
      <c r="B277" s="195"/>
      <c r="C277" s="187"/>
      <c r="D277" s="189"/>
      <c r="E277" s="189"/>
      <c r="F277" s="189"/>
      <c r="G277" s="189"/>
      <c r="H277" s="183"/>
    </row>
    <row r="278" s="159" customFormat="1" ht="25.5" customHeight="1" spans="1:8">
      <c r="A278" s="180"/>
      <c r="B278" s="196"/>
      <c r="C278" s="191"/>
      <c r="D278" s="192"/>
      <c r="E278" s="192"/>
      <c r="F278" s="192"/>
      <c r="G278" s="192"/>
      <c r="H278" s="183"/>
    </row>
    <row r="279" s="159" customFormat="1" ht="25.5" customHeight="1" spans="1:8">
      <c r="A279" s="180"/>
      <c r="B279" s="194">
        <f>'1.工法检查表(设计-校对-专审）'!B38</f>
        <v>31</v>
      </c>
      <c r="C279" s="197" t="str">
        <f>'1.工法检查表(设计-校对-专审）'!C38</f>
        <v>自动化生产校核：（频次，开口高度，送料高度规定：压边圈考不考虑自锁），根据客户回复</v>
      </c>
      <c r="D279" s="198"/>
      <c r="E279" s="198"/>
      <c r="F279" s="198"/>
      <c r="G279" s="198"/>
      <c r="H279" s="183"/>
    </row>
    <row r="280" s="159" customFormat="1" ht="25.5" customHeight="1" spans="1:8">
      <c r="A280" s="180"/>
      <c r="B280" s="195"/>
      <c r="C280" s="185" t="str">
        <f>'1.工法检查表(设计-校对-专审）'!I38</f>
        <v>自动化</v>
      </c>
      <c r="D280" s="186"/>
      <c r="E280" s="186"/>
      <c r="F280" s="186"/>
      <c r="G280" s="186"/>
      <c r="H280" s="183"/>
    </row>
    <row r="281" s="159" customFormat="1" ht="25.5" customHeight="1" spans="1:8">
      <c r="A281" s="180"/>
      <c r="B281" s="195"/>
      <c r="C281" s="187"/>
      <c r="D281" s="188"/>
      <c r="E281" s="188"/>
      <c r="F281" s="188"/>
      <c r="G281" s="188"/>
      <c r="H281" s="183"/>
    </row>
    <row r="282" s="159" customFormat="1" ht="25.5" customHeight="1" spans="1:8">
      <c r="A282" s="180"/>
      <c r="B282" s="195"/>
      <c r="C282" s="187"/>
      <c r="D282" s="189"/>
      <c r="E282" s="189"/>
      <c r="F282" s="189"/>
      <c r="G282" s="189"/>
      <c r="H282" s="183"/>
    </row>
    <row r="283" s="159" customFormat="1" ht="25.5" customHeight="1" spans="1:8">
      <c r="A283" s="180"/>
      <c r="B283" s="195"/>
      <c r="C283" s="187"/>
      <c r="D283" s="189"/>
      <c r="E283" s="189"/>
      <c r="F283" s="189"/>
      <c r="G283" s="189"/>
      <c r="H283" s="183"/>
    </row>
    <row r="284" s="159" customFormat="1" ht="25.5" customHeight="1" spans="1:8">
      <c r="A284" s="180"/>
      <c r="B284" s="195"/>
      <c r="C284" s="187"/>
      <c r="D284" s="189"/>
      <c r="E284" s="189"/>
      <c r="F284" s="189"/>
      <c r="G284" s="189"/>
      <c r="H284" s="183"/>
    </row>
    <row r="285" s="159" customFormat="1" ht="25.5" customHeight="1" spans="1:8">
      <c r="A285" s="180"/>
      <c r="B285" s="195"/>
      <c r="C285" s="187"/>
      <c r="D285" s="189"/>
      <c r="E285" s="189"/>
      <c r="F285" s="189"/>
      <c r="G285" s="189"/>
      <c r="H285" s="183"/>
    </row>
    <row r="286" s="159" customFormat="1" ht="25.5" customHeight="1" spans="1:8">
      <c r="A286" s="180"/>
      <c r="B286" s="195"/>
      <c r="C286" s="187"/>
      <c r="D286" s="189"/>
      <c r="E286" s="189"/>
      <c r="F286" s="189"/>
      <c r="G286" s="189"/>
      <c r="H286" s="183"/>
    </row>
    <row r="287" s="159" customFormat="1" ht="25.5" customHeight="1" spans="1:8">
      <c r="A287" s="180"/>
      <c r="B287" s="196"/>
      <c r="C287" s="191"/>
      <c r="D287" s="192"/>
      <c r="E287" s="192"/>
      <c r="F287" s="192"/>
      <c r="G287" s="192"/>
      <c r="H287" s="183"/>
    </row>
    <row r="288" s="159" customFormat="1" ht="25.5" customHeight="1" spans="1:8">
      <c r="A288" s="180"/>
      <c r="B288" s="194">
        <f>'1.工法检查表(设计-校对-专审）'!B39</f>
        <v>32</v>
      </c>
      <c r="C288" s="197" t="str">
        <f>'1.工法检查表(设计-校对-专审）'!C39</f>
        <v>取放件空间校核：上下模开档距离＞制件深度+端拾器深度+50mm（客户有标准的按客户标准）</v>
      </c>
      <c r="D288" s="198"/>
      <c r="E288" s="198"/>
      <c r="F288" s="198"/>
      <c r="G288" s="198"/>
      <c r="H288" s="183"/>
    </row>
    <row r="289" s="159" customFormat="1" ht="25.5" customHeight="1" spans="1:8">
      <c r="A289" s="180"/>
      <c r="B289" s="195"/>
      <c r="C289" s="185" t="str">
        <f>'1.工法检查表(设计-校对-专审）'!I39</f>
        <v>取放件空间</v>
      </c>
      <c r="D289" s="186"/>
      <c r="E289" s="186"/>
      <c r="F289" s="186"/>
      <c r="G289" s="186"/>
      <c r="H289" s="183"/>
    </row>
    <row r="290" s="159" customFormat="1" ht="25.5" customHeight="1" spans="1:8">
      <c r="A290" s="180"/>
      <c r="B290" s="195"/>
      <c r="C290" s="187"/>
      <c r="D290" s="188"/>
      <c r="E290" s="188"/>
      <c r="F290" s="188"/>
      <c r="G290" s="188"/>
      <c r="H290" s="183"/>
    </row>
    <row r="291" s="159" customFormat="1" ht="25.5" customHeight="1" spans="1:8">
      <c r="A291" s="180"/>
      <c r="B291" s="195"/>
      <c r="C291" s="187"/>
      <c r="D291" s="189"/>
      <c r="E291" s="189"/>
      <c r="F291" s="189"/>
      <c r="G291" s="189"/>
      <c r="H291" s="183"/>
    </row>
    <row r="292" s="159" customFormat="1" ht="25.5" customHeight="1" spans="1:8">
      <c r="A292" s="180"/>
      <c r="B292" s="195"/>
      <c r="C292" s="187"/>
      <c r="D292" s="189"/>
      <c r="E292" s="189"/>
      <c r="F292" s="189"/>
      <c r="G292" s="189"/>
      <c r="H292" s="183"/>
    </row>
    <row r="293" s="159" customFormat="1" ht="25.5" customHeight="1" spans="1:8">
      <c r="A293" s="180"/>
      <c r="B293" s="195"/>
      <c r="C293" s="187"/>
      <c r="D293" s="189"/>
      <c r="E293" s="189"/>
      <c r="F293" s="189"/>
      <c r="G293" s="189"/>
      <c r="H293" s="183"/>
    </row>
    <row r="294" s="159" customFormat="1" ht="25.5" customHeight="1" spans="1:8">
      <c r="A294" s="180"/>
      <c r="B294" s="195"/>
      <c r="C294" s="187"/>
      <c r="D294" s="189"/>
      <c r="E294" s="189"/>
      <c r="F294" s="189"/>
      <c r="G294" s="189"/>
      <c r="H294" s="183"/>
    </row>
    <row r="295" s="159" customFormat="1" ht="25.5" customHeight="1" spans="1:8">
      <c r="A295" s="180"/>
      <c r="B295" s="195"/>
      <c r="C295" s="187"/>
      <c r="D295" s="189"/>
      <c r="E295" s="189"/>
      <c r="F295" s="189"/>
      <c r="G295" s="189"/>
      <c r="H295" s="183"/>
    </row>
    <row r="296" s="159" customFormat="1" ht="25.5" customHeight="1" spans="1:8">
      <c r="A296" s="180"/>
      <c r="B296" s="196"/>
      <c r="C296" s="191"/>
      <c r="D296" s="192"/>
      <c r="E296" s="192"/>
      <c r="F296" s="192"/>
      <c r="G296" s="192"/>
      <c r="H296" s="183"/>
    </row>
    <row r="297" s="159" customFormat="1" ht="25.5" customHeight="1" spans="1:8">
      <c r="A297" s="180"/>
      <c r="B297" s="194">
        <f>'1.工法检查表(设计-校对-专审）'!B40</f>
        <v>33</v>
      </c>
      <c r="C297" s="197" t="str">
        <f>'1.工法检查表(设计-校对-专审）'!C40</f>
        <v>非对称（差异较大）零件、非对称零件合模、非对称零件双腔，针对拉延/整形成型力等的偏载采取了应对措施并满足设备要求</v>
      </c>
      <c r="D297" s="198"/>
      <c r="E297" s="198"/>
      <c r="F297" s="198"/>
      <c r="G297" s="198"/>
      <c r="H297" s="183"/>
    </row>
    <row r="298" s="159" customFormat="1" ht="25.5" customHeight="1" spans="1:8">
      <c r="A298" s="180"/>
      <c r="B298" s="195"/>
      <c r="C298" s="185" t="str">
        <f>'1.工法检查表(设计-校对-专审）'!I40</f>
        <v>偏载分析</v>
      </c>
      <c r="D298" s="186"/>
      <c r="E298" s="186"/>
      <c r="F298" s="186"/>
      <c r="G298" s="186"/>
      <c r="H298" s="183"/>
    </row>
    <row r="299" s="159" customFormat="1" ht="25.5" customHeight="1" spans="1:8">
      <c r="A299" s="180"/>
      <c r="B299" s="195"/>
      <c r="C299" s="187"/>
      <c r="D299" s="188"/>
      <c r="E299" s="188"/>
      <c r="F299" s="188"/>
      <c r="G299" s="188"/>
      <c r="H299" s="183"/>
    </row>
    <row r="300" s="159" customFormat="1" ht="25.5" customHeight="1" spans="1:8">
      <c r="A300" s="180"/>
      <c r="B300" s="195"/>
      <c r="C300" s="187"/>
      <c r="D300" s="189"/>
      <c r="E300" s="189"/>
      <c r="F300" s="189"/>
      <c r="G300" s="189"/>
      <c r="H300" s="183"/>
    </row>
    <row r="301" s="159" customFormat="1" ht="25.5" customHeight="1" spans="1:8">
      <c r="A301" s="180"/>
      <c r="B301" s="195"/>
      <c r="C301" s="187"/>
      <c r="D301" s="189"/>
      <c r="E301" s="189"/>
      <c r="F301" s="189"/>
      <c r="G301" s="189"/>
      <c r="H301" s="183"/>
    </row>
    <row r="302" s="159" customFormat="1" ht="25.5" customHeight="1" spans="1:8">
      <c r="A302" s="180"/>
      <c r="B302" s="195"/>
      <c r="C302" s="187"/>
      <c r="D302" s="189"/>
      <c r="E302" s="189"/>
      <c r="F302" s="189"/>
      <c r="G302" s="189"/>
      <c r="H302" s="183"/>
    </row>
    <row r="303" s="159" customFormat="1" ht="25.5" customHeight="1" spans="1:8">
      <c r="A303" s="180"/>
      <c r="B303" s="195"/>
      <c r="C303" s="187"/>
      <c r="D303" s="189"/>
      <c r="E303" s="189"/>
      <c r="F303" s="189"/>
      <c r="G303" s="189"/>
      <c r="H303" s="183"/>
    </row>
    <row r="304" s="159" customFormat="1" ht="25.5" customHeight="1" spans="1:8">
      <c r="A304" s="180"/>
      <c r="B304" s="195"/>
      <c r="C304" s="187"/>
      <c r="D304" s="189"/>
      <c r="E304" s="189"/>
      <c r="F304" s="189"/>
      <c r="G304" s="189"/>
      <c r="H304" s="183"/>
    </row>
    <row r="305" s="159" customFormat="1" ht="25.5" customHeight="1" spans="1:8">
      <c r="A305" s="180"/>
      <c r="B305" s="196"/>
      <c r="C305" s="191"/>
      <c r="D305" s="192"/>
      <c r="E305" s="192"/>
      <c r="F305" s="192"/>
      <c r="G305" s="192"/>
      <c r="H305" s="183"/>
    </row>
    <row r="306" s="159" customFormat="1" ht="25.5" customHeight="1" spans="1:8">
      <c r="A306" s="180"/>
      <c r="B306" s="194">
        <f>'1.工法检查表(设计-校对-专审）'!B41</f>
        <v>34</v>
      </c>
      <c r="C306" s="197" t="str">
        <f>'1.工法检查表(设计-校对-专审）'!C41</f>
        <v>半月牙翻孔：①对于造型简单、深度浅的零件，为辅助后序定位，拉延时在压料面废料区设置半月牙定位特征②加工工艺半月牙翻孔凹模需在料片对侧做零位面防侧（注意：料厚基准侧与翻孔方向）</v>
      </c>
      <c r="D306" s="198"/>
      <c r="E306" s="198"/>
      <c r="F306" s="198"/>
      <c r="G306" s="198"/>
      <c r="H306" s="183"/>
    </row>
    <row r="307" s="159" customFormat="1" ht="25.5" customHeight="1" spans="1:8">
      <c r="A307" s="180"/>
      <c r="B307" s="195"/>
      <c r="C307" s="185" t="str">
        <f>'1.工法检查表(设计-校对-专审）'!I41</f>
        <v>半月牙翻孔</v>
      </c>
      <c r="D307" s="186"/>
      <c r="E307" s="186"/>
      <c r="F307" s="186"/>
      <c r="G307" s="186"/>
      <c r="H307" s="183"/>
    </row>
    <row r="308" s="159" customFormat="1" ht="25.5" customHeight="1" spans="1:8">
      <c r="A308" s="180"/>
      <c r="B308" s="195"/>
      <c r="C308" s="187"/>
      <c r="D308" s="188"/>
      <c r="E308" s="188"/>
      <c r="F308" s="188"/>
      <c r="G308" s="188"/>
      <c r="H308" s="183"/>
    </row>
    <row r="309" s="159" customFormat="1" ht="25.5" customHeight="1" spans="1:8">
      <c r="A309" s="180"/>
      <c r="B309" s="195"/>
      <c r="C309" s="187"/>
      <c r="D309" s="189"/>
      <c r="E309" s="189"/>
      <c r="F309" s="189"/>
      <c r="G309" s="189"/>
      <c r="H309" s="183"/>
    </row>
    <row r="310" s="159" customFormat="1" ht="25.5" customHeight="1" spans="1:8">
      <c r="A310" s="180"/>
      <c r="B310" s="195"/>
      <c r="C310" s="187"/>
      <c r="D310" s="189"/>
      <c r="E310" s="189"/>
      <c r="F310" s="189"/>
      <c r="G310" s="189"/>
      <c r="H310" s="183"/>
    </row>
    <row r="311" s="159" customFormat="1" ht="25.5" customHeight="1" spans="1:8">
      <c r="A311" s="180"/>
      <c r="B311" s="195"/>
      <c r="C311" s="187"/>
      <c r="D311" s="189"/>
      <c r="E311" s="189"/>
      <c r="F311" s="189"/>
      <c r="G311" s="189"/>
      <c r="H311" s="183"/>
    </row>
    <row r="312" s="159" customFormat="1" ht="25.5" customHeight="1" spans="1:8">
      <c r="A312" s="180"/>
      <c r="B312" s="195"/>
      <c r="C312" s="187"/>
      <c r="D312" s="189"/>
      <c r="E312" s="189"/>
      <c r="F312" s="189"/>
      <c r="G312" s="189"/>
      <c r="H312" s="183"/>
    </row>
    <row r="313" s="159" customFormat="1" ht="25.5" customHeight="1" spans="1:8">
      <c r="A313" s="180"/>
      <c r="B313" s="195"/>
      <c r="C313" s="187"/>
      <c r="D313" s="189"/>
      <c r="E313" s="189"/>
      <c r="F313" s="189"/>
      <c r="G313" s="189"/>
      <c r="H313" s="183"/>
    </row>
    <row r="314" s="159" customFormat="1" ht="25.5" customHeight="1" spans="1:8">
      <c r="A314" s="180"/>
      <c r="B314" s="196"/>
      <c r="C314" s="191"/>
      <c r="D314" s="192"/>
      <c r="E314" s="192"/>
      <c r="F314" s="192"/>
      <c r="G314" s="192"/>
      <c r="H314" s="183"/>
    </row>
    <row r="315" s="159" customFormat="1" ht="25.5" customHeight="1" spans="1:8">
      <c r="A315" s="180"/>
      <c r="B315" s="194">
        <f>'1.工法检查表(设计-校对-专审）'!B42</f>
        <v>35</v>
      </c>
      <c r="C315" s="197" t="str">
        <f>'1.工法检查表(设计-校对-专审）'!C42</f>
        <v>拉延可以设置上压料的情况：①油压机②机械压机带自锁功能</v>
      </c>
      <c r="D315" s="198"/>
      <c r="E315" s="198"/>
      <c r="F315" s="198"/>
      <c r="G315" s="198"/>
      <c r="H315" s="183"/>
    </row>
    <row r="316" s="159" customFormat="1" ht="25.5" customHeight="1" spans="1:8">
      <c r="A316" s="180"/>
      <c r="B316" s="195"/>
      <c r="C316" s="185" t="str">
        <f>'1.工法检查表(设计-校对-专审）'!I42</f>
        <v>设备</v>
      </c>
      <c r="D316" s="186"/>
      <c r="E316" s="186"/>
      <c r="F316" s="186"/>
      <c r="G316" s="186"/>
      <c r="H316" s="183"/>
    </row>
    <row r="317" s="159" customFormat="1" ht="25.5" customHeight="1" spans="1:8">
      <c r="A317" s="180"/>
      <c r="B317" s="195"/>
      <c r="C317" s="187"/>
      <c r="D317" s="188"/>
      <c r="E317" s="188"/>
      <c r="F317" s="188"/>
      <c r="G317" s="188"/>
      <c r="H317" s="183"/>
    </row>
    <row r="318" s="159" customFormat="1" ht="25.5" customHeight="1" spans="1:8">
      <c r="A318" s="180"/>
      <c r="B318" s="195"/>
      <c r="C318" s="187"/>
      <c r="D318" s="189"/>
      <c r="E318" s="189"/>
      <c r="F318" s="189"/>
      <c r="G318" s="189"/>
      <c r="H318" s="183"/>
    </row>
    <row r="319" s="159" customFormat="1" ht="25.5" customHeight="1" spans="1:8">
      <c r="A319" s="180"/>
      <c r="B319" s="195"/>
      <c r="C319" s="187"/>
      <c r="D319" s="189"/>
      <c r="E319" s="189"/>
      <c r="F319" s="189"/>
      <c r="G319" s="189"/>
      <c r="H319" s="183"/>
    </row>
    <row r="320" s="159" customFormat="1" ht="25.5" customHeight="1" spans="1:8">
      <c r="A320" s="180"/>
      <c r="B320" s="195"/>
      <c r="C320" s="187"/>
      <c r="D320" s="189"/>
      <c r="E320" s="189"/>
      <c r="F320" s="189"/>
      <c r="G320" s="189"/>
      <c r="H320" s="183"/>
    </row>
    <row r="321" s="159" customFormat="1" ht="25.5" customHeight="1" spans="1:8">
      <c r="A321" s="180"/>
      <c r="B321" s="195"/>
      <c r="C321" s="187"/>
      <c r="D321" s="189"/>
      <c r="E321" s="189"/>
      <c r="F321" s="189"/>
      <c r="G321" s="189"/>
      <c r="H321" s="183"/>
    </row>
    <row r="322" s="159" customFormat="1" ht="25.5" customHeight="1" spans="1:8">
      <c r="A322" s="180"/>
      <c r="B322" s="195"/>
      <c r="C322" s="187"/>
      <c r="D322" s="189"/>
      <c r="E322" s="189"/>
      <c r="F322" s="189"/>
      <c r="G322" s="189"/>
      <c r="H322" s="183"/>
    </row>
    <row r="323" s="159" customFormat="1" ht="25.5" customHeight="1" spans="1:8">
      <c r="A323" s="180"/>
      <c r="B323" s="196"/>
      <c r="C323" s="191"/>
      <c r="D323" s="192"/>
      <c r="E323" s="192"/>
      <c r="F323" s="192"/>
      <c r="G323" s="192"/>
      <c r="H323" s="183"/>
    </row>
    <row r="324" s="159" customFormat="1" ht="25.5" customHeight="1" spans="1:8">
      <c r="A324" s="180"/>
      <c r="B324" s="194">
        <f>'1.工法检查表(设计-校对-专审）'!B43</f>
        <v>36</v>
      </c>
      <c r="C324" s="197" t="str">
        <f>'1.工法检查表(设计-校对-专审）'!C43</f>
        <v>模具部件强度①斜楔盖板②基准斜楔③废料刀④修边整形刀尤其侧修侧整⑤压芯尤其侧压芯</v>
      </c>
      <c r="D324" s="198"/>
      <c r="E324" s="198"/>
      <c r="F324" s="198"/>
      <c r="G324" s="198"/>
      <c r="H324" s="183"/>
    </row>
    <row r="325" s="159" customFormat="1" ht="25.5" customHeight="1" spans="1:8">
      <c r="A325" s="180"/>
      <c r="B325" s="195"/>
      <c r="C325" s="185" t="str">
        <f>'1.工法检查表(设计-校对-专审）'!I43</f>
        <v>强度确认</v>
      </c>
      <c r="D325" s="186"/>
      <c r="E325" s="186"/>
      <c r="F325" s="186"/>
      <c r="G325" s="186"/>
      <c r="H325" s="183"/>
    </row>
    <row r="326" s="159" customFormat="1" ht="25.5" customHeight="1" spans="1:8">
      <c r="A326" s="180"/>
      <c r="B326" s="195"/>
      <c r="C326" s="187"/>
      <c r="D326" s="188"/>
      <c r="E326" s="188"/>
      <c r="F326" s="188"/>
      <c r="G326" s="188"/>
      <c r="H326" s="183"/>
    </row>
    <row r="327" s="159" customFormat="1" ht="25.5" customHeight="1" spans="1:8">
      <c r="A327" s="180"/>
      <c r="B327" s="195"/>
      <c r="C327" s="187"/>
      <c r="D327" s="189"/>
      <c r="E327" s="189"/>
      <c r="F327" s="189"/>
      <c r="G327" s="189"/>
      <c r="H327" s="183"/>
    </row>
    <row r="328" s="159" customFormat="1" ht="25.5" customHeight="1" spans="1:8">
      <c r="A328" s="180"/>
      <c r="B328" s="195"/>
      <c r="C328" s="187"/>
      <c r="D328" s="189"/>
      <c r="E328" s="189"/>
      <c r="F328" s="189"/>
      <c r="G328" s="189"/>
      <c r="H328" s="183"/>
    </row>
    <row r="329" s="159" customFormat="1" ht="25.5" customHeight="1" spans="1:8">
      <c r="A329" s="180"/>
      <c r="B329" s="195"/>
      <c r="C329" s="187"/>
      <c r="D329" s="189"/>
      <c r="E329" s="189"/>
      <c r="F329" s="189"/>
      <c r="G329" s="189"/>
      <c r="H329" s="183"/>
    </row>
    <row r="330" s="159" customFormat="1" ht="25.5" customHeight="1" spans="1:8">
      <c r="A330" s="180"/>
      <c r="B330" s="195"/>
      <c r="C330" s="187"/>
      <c r="D330" s="189"/>
      <c r="E330" s="189"/>
      <c r="F330" s="189"/>
      <c r="G330" s="189"/>
      <c r="H330" s="183"/>
    </row>
    <row r="331" s="159" customFormat="1" ht="25.5" customHeight="1" spans="1:8">
      <c r="A331" s="180"/>
      <c r="B331" s="195"/>
      <c r="C331" s="187"/>
      <c r="D331" s="189"/>
      <c r="E331" s="189"/>
      <c r="F331" s="189"/>
      <c r="G331" s="189"/>
      <c r="H331" s="183"/>
    </row>
    <row r="332" s="159" customFormat="1" ht="25.5" customHeight="1" spans="1:8">
      <c r="A332" s="180"/>
      <c r="B332" s="196"/>
      <c r="C332" s="191"/>
      <c r="D332" s="192"/>
      <c r="E332" s="192"/>
      <c r="F332" s="192"/>
      <c r="G332" s="192"/>
      <c r="H332" s="183"/>
    </row>
    <row r="333" s="159" customFormat="1" ht="25.5" customHeight="1" spans="1:8">
      <c r="A333" s="180"/>
      <c r="B333" s="194">
        <f>'1.工法检查表(设计-校对-专审）'!B44</f>
        <v>37</v>
      </c>
      <c r="C333" s="197" t="str">
        <f>'1.工法检查表(设计-校对-专审）'!C44</f>
        <v>左右对称工艺工艺需注明按关于镜像的平面</v>
      </c>
      <c r="D333" s="198"/>
      <c r="E333" s="198"/>
      <c r="F333" s="198"/>
      <c r="G333" s="198"/>
      <c r="H333" s="183"/>
    </row>
    <row r="334" s="159" customFormat="1" ht="25.5" customHeight="1" spans="1:8">
      <c r="A334" s="180"/>
      <c r="B334" s="195"/>
      <c r="C334" s="185" t="str">
        <f>'1.工法检查表(设计-校对-专审）'!I44</f>
        <v>关键信息</v>
      </c>
      <c r="D334" s="186"/>
      <c r="E334" s="186"/>
      <c r="F334" s="186"/>
      <c r="G334" s="186"/>
      <c r="H334" s="183"/>
    </row>
    <row r="335" s="159" customFormat="1" ht="25.5" customHeight="1" spans="1:8">
      <c r="A335" s="180"/>
      <c r="B335" s="195"/>
      <c r="C335" s="187"/>
      <c r="D335" s="188"/>
      <c r="E335" s="188"/>
      <c r="F335" s="188"/>
      <c r="G335" s="188"/>
      <c r="H335" s="183"/>
    </row>
    <row r="336" s="159" customFormat="1" ht="25.5" customHeight="1" spans="1:8">
      <c r="A336" s="180"/>
      <c r="B336" s="195"/>
      <c r="C336" s="187"/>
      <c r="D336" s="189"/>
      <c r="E336" s="189"/>
      <c r="F336" s="189"/>
      <c r="G336" s="189"/>
      <c r="H336" s="183"/>
    </row>
    <row r="337" s="159" customFormat="1" ht="25.5" customHeight="1" spans="1:8">
      <c r="A337" s="180"/>
      <c r="B337" s="195"/>
      <c r="C337" s="187"/>
      <c r="D337" s="189"/>
      <c r="E337" s="189"/>
      <c r="F337" s="189"/>
      <c r="G337" s="189"/>
      <c r="H337" s="183"/>
    </row>
    <row r="338" s="159" customFormat="1" ht="25.5" customHeight="1" spans="1:8">
      <c r="A338" s="180"/>
      <c r="B338" s="195"/>
      <c r="C338" s="187"/>
      <c r="D338" s="189"/>
      <c r="E338" s="189"/>
      <c r="F338" s="189"/>
      <c r="G338" s="189"/>
      <c r="H338" s="183"/>
    </row>
    <row r="339" s="159" customFormat="1" ht="25.5" customHeight="1" spans="1:8">
      <c r="A339" s="180"/>
      <c r="B339" s="195"/>
      <c r="C339" s="187"/>
      <c r="D339" s="189"/>
      <c r="E339" s="189"/>
      <c r="F339" s="189"/>
      <c r="G339" s="189"/>
      <c r="H339" s="183"/>
    </row>
    <row r="340" s="159" customFormat="1" ht="25.5" customHeight="1" spans="1:8">
      <c r="A340" s="180"/>
      <c r="B340" s="195"/>
      <c r="C340" s="187"/>
      <c r="D340" s="189"/>
      <c r="E340" s="189"/>
      <c r="F340" s="189"/>
      <c r="G340" s="189"/>
      <c r="H340" s="183"/>
    </row>
    <row r="341" s="159" customFormat="1" ht="25.5" customHeight="1" spans="1:8">
      <c r="A341" s="180"/>
      <c r="B341" s="196"/>
      <c r="C341" s="191"/>
      <c r="D341" s="192"/>
      <c r="E341" s="192"/>
      <c r="F341" s="192"/>
      <c r="G341" s="192"/>
      <c r="H341" s="183"/>
    </row>
    <row r="342" s="159" customFormat="1" ht="25.5" customHeight="1" spans="1:8">
      <c r="A342" s="180"/>
      <c r="B342" s="194">
        <f>'1.工法检查表(设计-校对-专审）'!B45</f>
        <v>38</v>
      </c>
      <c r="C342" s="197" t="str">
        <f>'1.工法检查表(设计-校对-专审）'!C45</f>
        <v>自动线：①制件中心相对于机床的几何位置，原则上前后工序不允许发生偏离，若Y向必须偏移，需会签确认②左/右对称零件中心与机床中心一致，一般前后序Z向落差≤50mm</v>
      </c>
      <c r="D342" s="198"/>
      <c r="E342" s="198"/>
      <c r="F342" s="198"/>
      <c r="G342" s="198"/>
      <c r="H342" s="183"/>
    </row>
    <row r="343" s="159" customFormat="1" ht="25.5" customHeight="1" spans="1:8">
      <c r="A343" s="180"/>
      <c r="B343" s="195"/>
      <c r="C343" s="185" t="str">
        <f>'1.工法检查表(设计-校对-专审）'!I45</f>
        <v>冲压中心</v>
      </c>
      <c r="D343" s="186"/>
      <c r="E343" s="186"/>
      <c r="F343" s="186"/>
      <c r="G343" s="186"/>
      <c r="H343" s="183"/>
    </row>
    <row r="344" s="159" customFormat="1" ht="25.5" customHeight="1" spans="1:8">
      <c r="A344" s="180"/>
      <c r="B344" s="195"/>
      <c r="C344" s="187"/>
      <c r="D344" s="188"/>
      <c r="E344" s="188"/>
      <c r="F344" s="188"/>
      <c r="G344" s="188"/>
      <c r="H344" s="183"/>
    </row>
    <row r="345" s="159" customFormat="1" ht="25.5" customHeight="1" spans="1:8">
      <c r="A345" s="180"/>
      <c r="B345" s="195"/>
      <c r="C345" s="187"/>
      <c r="D345" s="189"/>
      <c r="E345" s="189"/>
      <c r="F345" s="189"/>
      <c r="G345" s="189"/>
      <c r="H345" s="183"/>
    </row>
    <row r="346" s="159" customFormat="1" ht="25.5" customHeight="1" spans="1:8">
      <c r="A346" s="180"/>
      <c r="B346" s="195"/>
      <c r="C346" s="187"/>
      <c r="D346" s="189"/>
      <c r="E346" s="189"/>
      <c r="F346" s="189"/>
      <c r="G346" s="189"/>
      <c r="H346" s="183"/>
    </row>
    <row r="347" s="159" customFormat="1" ht="25.5" customHeight="1" spans="1:8">
      <c r="A347" s="180"/>
      <c r="B347" s="195"/>
      <c r="C347" s="187"/>
      <c r="D347" s="189"/>
      <c r="E347" s="189"/>
      <c r="F347" s="189"/>
      <c r="G347" s="189"/>
      <c r="H347" s="183"/>
    </row>
    <row r="348" s="159" customFormat="1" ht="25.5" customHeight="1" spans="1:8">
      <c r="A348" s="180"/>
      <c r="B348" s="195"/>
      <c r="C348" s="187"/>
      <c r="D348" s="189"/>
      <c r="E348" s="189"/>
      <c r="F348" s="189"/>
      <c r="G348" s="189"/>
      <c r="H348" s="183"/>
    </row>
    <row r="349" s="159" customFormat="1" ht="25.5" customHeight="1" spans="1:8">
      <c r="A349" s="180"/>
      <c r="B349" s="195"/>
      <c r="C349" s="187"/>
      <c r="D349" s="189"/>
      <c r="E349" s="189"/>
      <c r="F349" s="189"/>
      <c r="G349" s="189"/>
      <c r="H349" s="183"/>
    </row>
    <row r="350" s="159" customFormat="1" ht="25.5" customHeight="1" spans="1:8">
      <c r="A350" s="180"/>
      <c r="B350" s="196"/>
      <c r="C350" s="191"/>
      <c r="D350" s="192"/>
      <c r="E350" s="192"/>
      <c r="F350" s="192"/>
      <c r="G350" s="192"/>
      <c r="H350" s="183"/>
    </row>
    <row r="351" s="159" customFormat="1" ht="25.5" customHeight="1" spans="1:8">
      <c r="A351" s="180" t="str">
        <f>'1.工法检查表(设计-校对-专审）'!A46</f>
        <v>修边
冲孔</v>
      </c>
      <c r="B351" s="194">
        <f>'1.工法检查表(设计-校对-专审）'!B46</f>
        <v>39</v>
      </c>
      <c r="C351" s="197" t="str">
        <f>'1.工法检查表(设计-校对-专审）'!C46</f>
        <v>修边废料检查确认（最大废料，废料流向标识，废料滑出角度）</v>
      </c>
      <c r="D351" s="198"/>
      <c r="E351" s="198"/>
      <c r="F351" s="198"/>
      <c r="G351" s="198"/>
      <c r="H351" s="183"/>
    </row>
    <row r="352" s="159" customFormat="1" ht="25.5" customHeight="1" spans="1:8">
      <c r="A352" s="180"/>
      <c r="B352" s="195"/>
      <c r="C352" s="185" t="str">
        <f>'1.工法检查表(设计-校对-专审）'!I46</f>
        <v>废料</v>
      </c>
      <c r="D352" s="186"/>
      <c r="E352" s="186"/>
      <c r="F352" s="186"/>
      <c r="G352" s="186"/>
      <c r="H352" s="183"/>
    </row>
    <row r="353" s="159" customFormat="1" ht="25.5" customHeight="1" spans="1:8">
      <c r="A353" s="180"/>
      <c r="B353" s="195"/>
      <c r="C353" s="187"/>
      <c r="D353" s="188"/>
      <c r="E353" s="188"/>
      <c r="F353" s="188"/>
      <c r="G353" s="188"/>
      <c r="H353" s="183"/>
    </row>
    <row r="354" s="159" customFormat="1" ht="25.5" customHeight="1" spans="1:8">
      <c r="A354" s="180"/>
      <c r="B354" s="195"/>
      <c r="C354" s="187"/>
      <c r="D354" s="189"/>
      <c r="E354" s="189"/>
      <c r="F354" s="189"/>
      <c r="G354" s="189"/>
      <c r="H354" s="183"/>
    </row>
    <row r="355" s="159" customFormat="1" ht="25.5" customHeight="1" spans="1:8">
      <c r="A355" s="180"/>
      <c r="B355" s="195"/>
      <c r="C355" s="187"/>
      <c r="D355" s="189"/>
      <c r="E355" s="189"/>
      <c r="F355" s="189"/>
      <c r="G355" s="189"/>
      <c r="H355" s="183"/>
    </row>
    <row r="356" s="159" customFormat="1" ht="25.5" customHeight="1" spans="1:8">
      <c r="A356" s="180"/>
      <c r="B356" s="195"/>
      <c r="C356" s="187"/>
      <c r="D356" s="189"/>
      <c r="E356" s="189"/>
      <c r="F356" s="189"/>
      <c r="G356" s="189"/>
      <c r="H356" s="183"/>
    </row>
    <row r="357" s="159" customFormat="1" ht="25.5" customHeight="1" spans="1:8">
      <c r="A357" s="180"/>
      <c r="B357" s="195"/>
      <c r="C357" s="187"/>
      <c r="D357" s="189"/>
      <c r="E357" s="189"/>
      <c r="F357" s="189"/>
      <c r="G357" s="189"/>
      <c r="H357" s="183"/>
    </row>
    <row r="358" s="159" customFormat="1" ht="25.5" customHeight="1" spans="1:8">
      <c r="A358" s="180"/>
      <c r="B358" s="195"/>
      <c r="C358" s="187"/>
      <c r="D358" s="189"/>
      <c r="E358" s="189"/>
      <c r="F358" s="189"/>
      <c r="G358" s="189"/>
      <c r="H358" s="183"/>
    </row>
    <row r="359" s="159" customFormat="1" ht="25.5" customHeight="1" spans="1:8">
      <c r="A359" s="180"/>
      <c r="B359" s="196"/>
      <c r="C359" s="191"/>
      <c r="D359" s="192"/>
      <c r="E359" s="192"/>
      <c r="F359" s="192"/>
      <c r="G359" s="192"/>
      <c r="H359" s="183"/>
    </row>
    <row r="360" s="159" customFormat="1" ht="25.5" customHeight="1" spans="1:8">
      <c r="A360" s="180"/>
      <c r="B360" s="194">
        <f>'1.工法检查表(设计-校对-专审）'!B47</f>
        <v>40</v>
      </c>
      <c r="C360" s="197" t="str">
        <f>'1.工法检查表(设计-校对-专审）'!C47</f>
        <v>修边工艺检查确认（侧修刀背对刀背，修边线在废料滑出方向负角，废料走向，废料刀斜楔需到底筋支撑，压芯强度布置，成本考虑两头不留料）</v>
      </c>
      <c r="D360" s="198"/>
      <c r="E360" s="198"/>
      <c r="F360" s="198"/>
      <c r="G360" s="198"/>
      <c r="H360" s="183"/>
    </row>
    <row r="361" s="159" customFormat="1" ht="25.5" customHeight="1" spans="1:8">
      <c r="A361" s="180"/>
      <c r="B361" s="195"/>
      <c r="C361" s="185" t="str">
        <f>'1.工法检查表(设计-校对-专审）'!I47</f>
        <v>修边合理</v>
      </c>
      <c r="D361" s="186"/>
      <c r="E361" s="186"/>
      <c r="F361" s="186"/>
      <c r="G361" s="186"/>
      <c r="H361" s="183"/>
    </row>
    <row r="362" s="159" customFormat="1" ht="25.5" customHeight="1" spans="1:8">
      <c r="A362" s="180"/>
      <c r="B362" s="195"/>
      <c r="C362" s="187"/>
      <c r="D362" s="188"/>
      <c r="E362" s="188"/>
      <c r="F362" s="188"/>
      <c r="G362" s="188"/>
      <c r="H362" s="183"/>
    </row>
    <row r="363" s="159" customFormat="1" ht="25.5" customHeight="1" spans="1:8">
      <c r="A363" s="180"/>
      <c r="B363" s="195"/>
      <c r="C363" s="187"/>
      <c r="D363" s="189"/>
      <c r="E363" s="189"/>
      <c r="F363" s="189"/>
      <c r="G363" s="189"/>
      <c r="H363" s="183"/>
    </row>
    <row r="364" s="159" customFormat="1" ht="25.5" customHeight="1" spans="1:8">
      <c r="A364" s="180"/>
      <c r="B364" s="195"/>
      <c r="C364" s="187"/>
      <c r="D364" s="189"/>
      <c r="E364" s="189"/>
      <c r="F364" s="189"/>
      <c r="G364" s="189"/>
      <c r="H364" s="183"/>
    </row>
    <row r="365" s="159" customFormat="1" ht="25.5" customHeight="1" spans="1:8">
      <c r="A365" s="180"/>
      <c r="B365" s="195"/>
      <c r="C365" s="187"/>
      <c r="D365" s="189"/>
      <c r="E365" s="189"/>
      <c r="F365" s="189"/>
      <c r="G365" s="189"/>
      <c r="H365" s="183"/>
    </row>
    <row r="366" s="159" customFormat="1" ht="25.5" customHeight="1" spans="1:8">
      <c r="A366" s="180"/>
      <c r="B366" s="195"/>
      <c r="C366" s="187"/>
      <c r="D366" s="189"/>
      <c r="E366" s="189"/>
      <c r="F366" s="189"/>
      <c r="G366" s="189"/>
      <c r="H366" s="183"/>
    </row>
    <row r="367" s="159" customFormat="1" ht="25.5" customHeight="1" spans="1:8">
      <c r="A367" s="180"/>
      <c r="B367" s="195"/>
      <c r="C367" s="187"/>
      <c r="D367" s="189"/>
      <c r="E367" s="189"/>
      <c r="F367" s="189"/>
      <c r="G367" s="189"/>
      <c r="H367" s="183"/>
    </row>
    <row r="368" s="159" customFormat="1" ht="25.5" customHeight="1" spans="1:8">
      <c r="A368" s="180"/>
      <c r="B368" s="196"/>
      <c r="C368" s="191"/>
      <c r="D368" s="192"/>
      <c r="E368" s="192"/>
      <c r="F368" s="192"/>
      <c r="G368" s="192"/>
      <c r="H368" s="183"/>
    </row>
    <row r="369" s="159" customFormat="1" ht="25.5" customHeight="1" spans="1:8">
      <c r="A369" s="180"/>
      <c r="B369" s="194">
        <f>'1.工法检查表(设计-校对-专审）'!B48</f>
        <v>41</v>
      </c>
      <c r="C369" s="197" t="str">
        <f>'1.工法检查表(设计-校对-专审）'!C48</f>
        <v>断面倾斜角度较大时，废料应从低处先落，废料刀如右图所示排布</v>
      </c>
      <c r="D369" s="198"/>
      <c r="E369" s="198"/>
      <c r="F369" s="198"/>
      <c r="G369" s="198"/>
      <c r="H369" s="183"/>
    </row>
    <row r="370" s="159" customFormat="1" ht="25.5" customHeight="1" spans="1:8">
      <c r="A370" s="180"/>
      <c r="B370" s="195"/>
      <c r="C370" s="185" t="str">
        <f>'1.工法检查表(设计-校对-专审）'!I48</f>
        <v>滑废</v>
      </c>
      <c r="D370" s="186"/>
      <c r="E370" s="186"/>
      <c r="F370" s="186"/>
      <c r="G370" s="186"/>
      <c r="H370" s="183"/>
    </row>
    <row r="371" s="159" customFormat="1" ht="25.5" customHeight="1" spans="1:8">
      <c r="A371" s="180"/>
      <c r="B371" s="195"/>
      <c r="C371" s="187"/>
      <c r="D371" s="188"/>
      <c r="E371" s="188"/>
      <c r="F371" s="188"/>
      <c r="G371" s="188"/>
      <c r="H371" s="183"/>
    </row>
    <row r="372" s="159" customFormat="1" ht="25.5" customHeight="1" spans="1:8">
      <c r="A372" s="180"/>
      <c r="B372" s="195"/>
      <c r="C372" s="187"/>
      <c r="D372" s="189"/>
      <c r="E372" s="189"/>
      <c r="F372" s="189"/>
      <c r="G372" s="189"/>
      <c r="H372" s="183"/>
    </row>
    <row r="373" s="159" customFormat="1" ht="25.5" customHeight="1" spans="1:8">
      <c r="A373" s="180"/>
      <c r="B373" s="195"/>
      <c r="C373" s="187"/>
      <c r="D373" s="189"/>
      <c r="E373" s="189"/>
      <c r="F373" s="189"/>
      <c r="G373" s="189"/>
      <c r="H373" s="183"/>
    </row>
    <row r="374" s="159" customFormat="1" ht="25.5" customHeight="1" spans="1:8">
      <c r="A374" s="180"/>
      <c r="B374" s="195"/>
      <c r="C374" s="187"/>
      <c r="D374" s="189"/>
      <c r="E374" s="189"/>
      <c r="F374" s="189"/>
      <c r="G374" s="189"/>
      <c r="H374" s="183"/>
    </row>
    <row r="375" s="159" customFormat="1" ht="25.5" customHeight="1" spans="1:8">
      <c r="A375" s="180"/>
      <c r="B375" s="195"/>
      <c r="C375" s="187"/>
      <c r="D375" s="189"/>
      <c r="E375" s="189"/>
      <c r="F375" s="189"/>
      <c r="G375" s="189"/>
      <c r="H375" s="183"/>
    </row>
    <row r="376" s="159" customFormat="1" ht="25.5" customHeight="1" spans="1:8">
      <c r="A376" s="180"/>
      <c r="B376" s="195"/>
      <c r="C376" s="187"/>
      <c r="D376" s="189"/>
      <c r="E376" s="189"/>
      <c r="F376" s="189"/>
      <c r="G376" s="189"/>
      <c r="H376" s="183"/>
    </row>
    <row r="377" s="159" customFormat="1" ht="25.5" customHeight="1" spans="1:8">
      <c r="A377" s="180"/>
      <c r="B377" s="196"/>
      <c r="C377" s="191"/>
      <c r="D377" s="192"/>
      <c r="E377" s="192"/>
      <c r="F377" s="192"/>
      <c r="G377" s="192"/>
      <c r="H377" s="183"/>
    </row>
    <row r="378" s="159" customFormat="1" ht="25.5" customHeight="1" spans="1:8">
      <c r="A378" s="180"/>
      <c r="B378" s="194">
        <f>'1.工法检查表(设计-校对-专审）'!B49</f>
        <v>42</v>
      </c>
      <c r="C378" s="197" t="str">
        <f>'1.工法检查表(设计-校对-专审）'!C49</f>
        <v>修边角度检查</v>
      </c>
      <c r="D378" s="198"/>
      <c r="E378" s="198"/>
      <c r="F378" s="198"/>
      <c r="G378" s="198"/>
      <c r="H378" s="183"/>
    </row>
    <row r="379" s="159" customFormat="1" ht="25.5" customHeight="1" spans="1:8">
      <c r="A379" s="180"/>
      <c r="B379" s="195"/>
      <c r="C379" s="185" t="str">
        <f>'1.工法检查表(设计-校对-专审）'!I49</f>
        <v>修边角度</v>
      </c>
      <c r="D379" s="186"/>
      <c r="E379" s="186"/>
      <c r="F379" s="186"/>
      <c r="G379" s="186"/>
      <c r="H379" s="183"/>
    </row>
    <row r="380" s="159" customFormat="1" ht="25.5" customHeight="1" spans="1:8">
      <c r="A380" s="180"/>
      <c r="B380" s="195"/>
      <c r="C380" s="187"/>
      <c r="D380" s="188"/>
      <c r="E380" s="188"/>
      <c r="F380" s="188"/>
      <c r="G380" s="188"/>
      <c r="H380" s="183"/>
    </row>
    <row r="381" s="159" customFormat="1" ht="25.5" customHeight="1" spans="1:8">
      <c r="A381" s="180"/>
      <c r="B381" s="195"/>
      <c r="C381" s="187"/>
      <c r="D381" s="189"/>
      <c r="E381" s="189"/>
      <c r="F381" s="189"/>
      <c r="G381" s="189"/>
      <c r="H381" s="183"/>
    </row>
    <row r="382" s="159" customFormat="1" ht="25.5" customHeight="1" spans="1:8">
      <c r="A382" s="180"/>
      <c r="B382" s="195"/>
      <c r="C382" s="187"/>
      <c r="D382" s="189"/>
      <c r="E382" s="189"/>
      <c r="F382" s="189"/>
      <c r="G382" s="189"/>
      <c r="H382" s="183"/>
    </row>
    <row r="383" s="159" customFormat="1" ht="25.5" customHeight="1" spans="1:8">
      <c r="A383" s="180"/>
      <c r="B383" s="195"/>
      <c r="C383" s="187"/>
      <c r="D383" s="189"/>
      <c r="E383" s="189"/>
      <c r="F383" s="189"/>
      <c r="G383" s="189"/>
      <c r="H383" s="183"/>
    </row>
    <row r="384" s="159" customFormat="1" ht="25.5" customHeight="1" spans="1:8">
      <c r="A384" s="180"/>
      <c r="B384" s="195"/>
      <c r="C384" s="187"/>
      <c r="D384" s="189"/>
      <c r="E384" s="189"/>
      <c r="F384" s="189"/>
      <c r="G384" s="189"/>
      <c r="H384" s="183"/>
    </row>
    <row r="385" s="159" customFormat="1" ht="25.5" customHeight="1" spans="1:8">
      <c r="A385" s="180"/>
      <c r="B385" s="195"/>
      <c r="C385" s="187"/>
      <c r="D385" s="189"/>
      <c r="E385" s="189"/>
      <c r="F385" s="189"/>
      <c r="G385" s="189"/>
      <c r="H385" s="183"/>
    </row>
    <row r="386" s="159" customFormat="1" ht="25.5" customHeight="1" spans="1:8">
      <c r="A386" s="180"/>
      <c r="B386" s="196"/>
      <c r="C386" s="191"/>
      <c r="D386" s="192"/>
      <c r="E386" s="192"/>
      <c r="F386" s="192"/>
      <c r="G386" s="192"/>
      <c r="H386" s="183"/>
    </row>
    <row r="387" s="159" customFormat="1" ht="25.5" customHeight="1" spans="1:8">
      <c r="A387" s="180"/>
      <c r="B387" s="194">
        <f>'1.工法检查表(设计-校对-专审）'!B50</f>
        <v>43</v>
      </c>
      <c r="C387" s="197" t="str">
        <f>'1.工法检查表(设计-校对-专审）'!C50</f>
        <v>纵切角度是否符合设计标准？特殊情况提示结构的注意事项</v>
      </c>
      <c r="D387" s="198"/>
      <c r="E387" s="198"/>
      <c r="F387" s="198"/>
      <c r="G387" s="198"/>
      <c r="H387" s="183"/>
    </row>
    <row r="388" s="159" customFormat="1" ht="25.5" customHeight="1" spans="1:8">
      <c r="A388" s="180"/>
      <c r="B388" s="195"/>
      <c r="C388" s="185" t="str">
        <f>'1.工法检查表(设计-校对-专审）'!I50</f>
        <v>纵切角度</v>
      </c>
      <c r="D388" s="186"/>
      <c r="E388" s="186"/>
      <c r="F388" s="186"/>
      <c r="G388" s="186"/>
      <c r="H388" s="183"/>
    </row>
    <row r="389" s="159" customFormat="1" ht="25.5" customHeight="1" spans="1:8">
      <c r="A389" s="180"/>
      <c r="B389" s="195"/>
      <c r="C389" s="187"/>
      <c r="D389" s="188"/>
      <c r="E389" s="188"/>
      <c r="F389" s="188"/>
      <c r="G389" s="188"/>
      <c r="H389" s="183"/>
    </row>
    <row r="390" s="159" customFormat="1" ht="25.5" customHeight="1" spans="1:8">
      <c r="A390" s="180"/>
      <c r="B390" s="195"/>
      <c r="C390" s="187"/>
      <c r="D390" s="189"/>
      <c r="E390" s="189"/>
      <c r="F390" s="189"/>
      <c r="G390" s="189"/>
      <c r="H390" s="183"/>
    </row>
    <row r="391" s="159" customFormat="1" ht="25.5" customHeight="1" spans="1:8">
      <c r="A391" s="180"/>
      <c r="B391" s="195"/>
      <c r="C391" s="187"/>
      <c r="D391" s="189"/>
      <c r="E391" s="189"/>
      <c r="F391" s="189"/>
      <c r="G391" s="189"/>
      <c r="H391" s="183"/>
    </row>
    <row r="392" s="159" customFormat="1" ht="25.5" customHeight="1" spans="1:8">
      <c r="A392" s="180"/>
      <c r="B392" s="195"/>
      <c r="C392" s="187"/>
      <c r="D392" s="189"/>
      <c r="E392" s="189"/>
      <c r="F392" s="189"/>
      <c r="G392" s="189"/>
      <c r="H392" s="183"/>
    </row>
    <row r="393" s="159" customFormat="1" ht="25.5" customHeight="1" spans="1:8">
      <c r="A393" s="180"/>
      <c r="B393" s="195"/>
      <c r="C393" s="187"/>
      <c r="D393" s="189"/>
      <c r="E393" s="189"/>
      <c r="F393" s="189"/>
      <c r="G393" s="189"/>
      <c r="H393" s="183"/>
    </row>
    <row r="394" s="159" customFormat="1" ht="25.5" customHeight="1" spans="1:8">
      <c r="A394" s="180"/>
      <c r="B394" s="195"/>
      <c r="C394" s="187"/>
      <c r="D394" s="189"/>
      <c r="E394" s="189"/>
      <c r="F394" s="189"/>
      <c r="G394" s="189"/>
      <c r="H394" s="183"/>
    </row>
    <row r="395" s="159" customFormat="1" ht="25.5" customHeight="1" spans="1:8">
      <c r="A395" s="180"/>
      <c r="B395" s="196"/>
      <c r="C395" s="191"/>
      <c r="D395" s="192"/>
      <c r="E395" s="192"/>
      <c r="F395" s="192"/>
      <c r="G395" s="192"/>
      <c r="H395" s="183"/>
    </row>
    <row r="396" s="159" customFormat="1" ht="25.5" customHeight="1" spans="1:8">
      <c r="A396" s="180"/>
      <c r="B396" s="194">
        <f>'1.工法检查表(设计-校对-专审）'!B51</f>
        <v>44</v>
      </c>
      <c r="C396" s="197" t="str">
        <f>'1.工法检查表(设计-校对-专审）'!C51</f>
        <v>同序修边交刀毛刺崩刃评估：①交刀部位2个工作方向的角度②棱修边情况
③交刀线垂直修边线交刀量2mm④零贴零滑配方向⑤交刀部位修边必须在面上</v>
      </c>
      <c r="D396" s="198"/>
      <c r="E396" s="198"/>
      <c r="F396" s="198"/>
      <c r="G396" s="198"/>
      <c r="H396" s="183"/>
    </row>
    <row r="397" s="159" customFormat="1" ht="25.5" customHeight="1" spans="1:8">
      <c r="A397" s="180"/>
      <c r="B397" s="195"/>
      <c r="C397" s="185" t="str">
        <f>'1.工法检查表(设计-校对-专审）'!I51</f>
        <v>同序交刀</v>
      </c>
      <c r="D397" s="186"/>
      <c r="E397" s="186"/>
      <c r="F397" s="186"/>
      <c r="G397" s="186"/>
      <c r="H397" s="183"/>
    </row>
    <row r="398" s="159" customFormat="1" ht="25.5" customHeight="1" spans="1:8">
      <c r="A398" s="180"/>
      <c r="B398" s="195"/>
      <c r="C398" s="187"/>
      <c r="D398" s="188"/>
      <c r="E398" s="188"/>
      <c r="F398" s="188"/>
      <c r="G398" s="188"/>
      <c r="H398" s="183"/>
    </row>
    <row r="399" s="159" customFormat="1" ht="25.5" customHeight="1" spans="1:8">
      <c r="A399" s="180"/>
      <c r="B399" s="195"/>
      <c r="C399" s="187"/>
      <c r="D399" s="189"/>
      <c r="E399" s="189"/>
      <c r="F399" s="189"/>
      <c r="G399" s="189"/>
      <c r="H399" s="183"/>
    </row>
    <row r="400" s="159" customFormat="1" ht="25.5" customHeight="1" spans="1:8">
      <c r="A400" s="180"/>
      <c r="B400" s="195"/>
      <c r="C400" s="187"/>
      <c r="D400" s="189"/>
      <c r="E400" s="189"/>
      <c r="F400" s="189"/>
      <c r="G400" s="189"/>
      <c r="H400" s="183"/>
    </row>
    <row r="401" s="159" customFormat="1" ht="25.5" customHeight="1" spans="1:8">
      <c r="A401" s="180"/>
      <c r="B401" s="195"/>
      <c r="C401" s="187"/>
      <c r="D401" s="189"/>
      <c r="E401" s="189"/>
      <c r="F401" s="189"/>
      <c r="G401" s="189"/>
      <c r="H401" s="183"/>
    </row>
    <row r="402" s="159" customFormat="1" ht="25.5" customHeight="1" spans="1:8">
      <c r="A402" s="180"/>
      <c r="B402" s="195"/>
      <c r="C402" s="187"/>
      <c r="D402" s="189"/>
      <c r="E402" s="189"/>
      <c r="F402" s="189"/>
      <c r="G402" s="189"/>
      <c r="H402" s="183"/>
    </row>
    <row r="403" s="159" customFormat="1" ht="25.5" customHeight="1" spans="1:8">
      <c r="A403" s="180"/>
      <c r="B403" s="195"/>
      <c r="C403" s="187"/>
      <c r="D403" s="189"/>
      <c r="E403" s="189"/>
      <c r="F403" s="189"/>
      <c r="G403" s="189"/>
      <c r="H403" s="183"/>
    </row>
    <row r="404" s="159" customFormat="1" ht="25.5" customHeight="1" spans="1:8">
      <c r="A404" s="180"/>
      <c r="B404" s="196"/>
      <c r="C404" s="191"/>
      <c r="D404" s="192"/>
      <c r="E404" s="192"/>
      <c r="F404" s="192"/>
      <c r="G404" s="192"/>
      <c r="H404" s="183"/>
    </row>
    <row r="405" s="159" customFormat="1" ht="25.5" customHeight="1" spans="1:8">
      <c r="A405" s="180"/>
      <c r="B405" s="194">
        <f>'1.工法检查表(设计-校对-专审）'!B52</f>
        <v>45</v>
      </c>
      <c r="C405" s="197" t="str">
        <f>'1.工法检查表(设计-校对-专审）'!C52</f>
        <v>不同序修边接刀检查：（①接刀量＝0.3mm②接刀R13首选，最小R5③切断安全量）</v>
      </c>
      <c r="D405" s="198"/>
      <c r="E405" s="198"/>
      <c r="F405" s="198"/>
      <c r="G405" s="198"/>
      <c r="H405" s="183"/>
    </row>
    <row r="406" s="159" customFormat="1" ht="25.5" customHeight="1" spans="1:8">
      <c r="A406" s="180"/>
      <c r="B406" s="195"/>
      <c r="C406" s="185" t="str">
        <f>'1.工法检查表(设计-校对-专审）'!I52</f>
        <v>异序接刀</v>
      </c>
      <c r="D406" s="186"/>
      <c r="E406" s="186"/>
      <c r="F406" s="186"/>
      <c r="G406" s="186"/>
      <c r="H406" s="183"/>
    </row>
    <row r="407" s="159" customFormat="1" ht="25.5" customHeight="1" spans="1:8">
      <c r="A407" s="180"/>
      <c r="B407" s="195"/>
      <c r="C407" s="187"/>
      <c r="D407" s="188"/>
      <c r="E407" s="188"/>
      <c r="F407" s="188"/>
      <c r="G407" s="188"/>
      <c r="H407" s="183"/>
    </row>
    <row r="408" s="159" customFormat="1" ht="25.5" customHeight="1" spans="1:8">
      <c r="A408" s="180"/>
      <c r="B408" s="195"/>
      <c r="C408" s="187"/>
      <c r="D408" s="189"/>
      <c r="E408" s="189"/>
      <c r="F408" s="189"/>
      <c r="G408" s="189"/>
      <c r="H408" s="183"/>
    </row>
    <row r="409" s="159" customFormat="1" ht="25.5" customHeight="1" spans="1:8">
      <c r="A409" s="180"/>
      <c r="B409" s="195"/>
      <c r="C409" s="187"/>
      <c r="D409" s="189"/>
      <c r="E409" s="189"/>
      <c r="F409" s="189"/>
      <c r="G409" s="189"/>
      <c r="H409" s="183"/>
    </row>
    <row r="410" s="159" customFormat="1" ht="25.5" customHeight="1" spans="1:8">
      <c r="A410" s="180"/>
      <c r="B410" s="195"/>
      <c r="C410" s="187"/>
      <c r="D410" s="189"/>
      <c r="E410" s="189"/>
      <c r="F410" s="189"/>
      <c r="G410" s="189"/>
      <c r="H410" s="183"/>
    </row>
    <row r="411" s="159" customFormat="1" ht="25.5" customHeight="1" spans="1:8">
      <c r="A411" s="180"/>
      <c r="B411" s="195"/>
      <c r="C411" s="187"/>
      <c r="D411" s="189"/>
      <c r="E411" s="189"/>
      <c r="F411" s="189"/>
      <c r="G411" s="189"/>
      <c r="H411" s="183"/>
    </row>
    <row r="412" s="159" customFormat="1" ht="25.5" customHeight="1" spans="1:8">
      <c r="A412" s="180"/>
      <c r="B412" s="195"/>
      <c r="C412" s="187"/>
      <c r="D412" s="189"/>
      <c r="E412" s="189"/>
      <c r="F412" s="189"/>
      <c r="G412" s="189"/>
      <c r="H412" s="183"/>
    </row>
    <row r="413" s="159" customFormat="1" ht="25.5" customHeight="1" spans="1:8">
      <c r="A413" s="180"/>
      <c r="B413" s="196"/>
      <c r="C413" s="191"/>
      <c r="D413" s="192"/>
      <c r="E413" s="192"/>
      <c r="F413" s="192"/>
      <c r="G413" s="192"/>
      <c r="H413" s="183"/>
    </row>
    <row r="414" s="159" customFormat="1" ht="25.5" customHeight="1" spans="1:8">
      <c r="A414" s="180"/>
      <c r="B414" s="194">
        <f>'1.工法检查表(设计-校对-专审）'!B53</f>
        <v>46</v>
      </c>
      <c r="C414" s="197" t="str">
        <f>'1.工法检查表(设计-校对-专审）'!C53</f>
        <v>修边线是否光顺？（曲率梳，拉伸面检查,不能出现波浪面）</v>
      </c>
      <c r="D414" s="198"/>
      <c r="E414" s="198"/>
      <c r="F414" s="198"/>
      <c r="G414" s="198"/>
      <c r="H414" s="183"/>
    </row>
    <row r="415" s="159" customFormat="1" ht="25.5" customHeight="1" spans="1:8">
      <c r="A415" s="180"/>
      <c r="B415" s="195"/>
      <c r="C415" s="185" t="str">
        <f>'1.工法检查表(设计-校对-专审）'!I53</f>
        <v>光顺</v>
      </c>
      <c r="D415" s="186"/>
      <c r="E415" s="186"/>
      <c r="F415" s="186"/>
      <c r="G415" s="186"/>
      <c r="H415" s="183"/>
    </row>
    <row r="416" s="159" customFormat="1" ht="25.5" customHeight="1" spans="1:8">
      <c r="A416" s="180"/>
      <c r="B416" s="195"/>
      <c r="C416" s="187"/>
      <c r="D416" s="188"/>
      <c r="E416" s="188"/>
      <c r="F416" s="188"/>
      <c r="G416" s="188"/>
      <c r="H416" s="183"/>
    </row>
    <row r="417" s="159" customFormat="1" ht="25.5" customHeight="1" spans="1:8">
      <c r="A417" s="180"/>
      <c r="B417" s="195"/>
      <c r="C417" s="187"/>
      <c r="D417" s="189"/>
      <c r="E417" s="189"/>
      <c r="F417" s="189"/>
      <c r="G417" s="189"/>
      <c r="H417" s="183"/>
    </row>
    <row r="418" s="159" customFormat="1" ht="25.5" customHeight="1" spans="1:8">
      <c r="A418" s="180"/>
      <c r="B418" s="195"/>
      <c r="C418" s="187"/>
      <c r="D418" s="189"/>
      <c r="E418" s="189"/>
      <c r="F418" s="189"/>
      <c r="G418" s="189"/>
      <c r="H418" s="183"/>
    </row>
    <row r="419" s="159" customFormat="1" ht="25.5" customHeight="1" spans="1:8">
      <c r="A419" s="180"/>
      <c r="B419" s="195"/>
      <c r="C419" s="187"/>
      <c r="D419" s="189"/>
      <c r="E419" s="189"/>
      <c r="F419" s="189"/>
      <c r="G419" s="189"/>
      <c r="H419" s="183"/>
    </row>
    <row r="420" s="159" customFormat="1" ht="25.5" customHeight="1" spans="1:8">
      <c r="A420" s="180"/>
      <c r="B420" s="195"/>
      <c r="C420" s="187"/>
      <c r="D420" s="189"/>
      <c r="E420" s="189"/>
      <c r="F420" s="189"/>
      <c r="G420" s="189"/>
      <c r="H420" s="183"/>
    </row>
    <row r="421" s="159" customFormat="1" ht="25.5" customHeight="1" spans="1:8">
      <c r="A421" s="180"/>
      <c r="B421" s="195"/>
      <c r="C421" s="187"/>
      <c r="D421" s="189"/>
      <c r="E421" s="189"/>
      <c r="F421" s="189"/>
      <c r="G421" s="189"/>
      <c r="H421" s="183"/>
    </row>
    <row r="422" s="159" customFormat="1" ht="25.5" customHeight="1" spans="1:8">
      <c r="A422" s="180"/>
      <c r="B422" s="196"/>
      <c r="C422" s="191"/>
      <c r="D422" s="192"/>
      <c r="E422" s="192"/>
      <c r="F422" s="192"/>
      <c r="G422" s="192"/>
      <c r="H422" s="183"/>
    </row>
    <row r="423" s="159" customFormat="1" ht="25.5" customHeight="1" spans="1:8">
      <c r="A423" s="180"/>
      <c r="B423" s="194">
        <f>'1.工法检查表(设计-校对-专审）'!B54</f>
        <v>47</v>
      </c>
      <c r="C423" s="197" t="str">
        <f>'1.工法检查表(设计-校对-专审）'!C54</f>
        <v>产品边界R＜3检查：(0.5内不改变产品特征，按R3直接改，否则反馈客户）</v>
      </c>
      <c r="D423" s="198"/>
      <c r="E423" s="198"/>
      <c r="F423" s="198"/>
      <c r="G423" s="198"/>
      <c r="H423" s="183"/>
    </row>
    <row r="424" s="159" customFormat="1" ht="25.5" customHeight="1" spans="1:8">
      <c r="A424" s="180"/>
      <c r="B424" s="195"/>
      <c r="C424" s="185" t="str">
        <f>'1.工法检查表(设计-校对-专审）'!I54</f>
        <v>R3 0.5</v>
      </c>
      <c r="D424" s="186"/>
      <c r="E424" s="186"/>
      <c r="F424" s="186"/>
      <c r="G424" s="186"/>
      <c r="H424" s="183"/>
    </row>
    <row r="425" s="159" customFormat="1" ht="25.5" customHeight="1" spans="1:8">
      <c r="A425" s="180"/>
      <c r="B425" s="195"/>
      <c r="C425" s="187"/>
      <c r="D425" s="188"/>
      <c r="E425" s="188"/>
      <c r="F425" s="188"/>
      <c r="G425" s="188"/>
      <c r="H425" s="183"/>
    </row>
    <row r="426" s="159" customFormat="1" ht="25.5" customHeight="1" spans="1:8">
      <c r="A426" s="180"/>
      <c r="B426" s="195"/>
      <c r="C426" s="187"/>
      <c r="D426" s="189"/>
      <c r="E426" s="189"/>
      <c r="F426" s="189"/>
      <c r="G426" s="189"/>
      <c r="H426" s="183"/>
    </row>
    <row r="427" s="159" customFormat="1" ht="25.5" customHeight="1" spans="1:8">
      <c r="A427" s="180"/>
      <c r="B427" s="195"/>
      <c r="C427" s="187"/>
      <c r="D427" s="189"/>
      <c r="E427" s="189"/>
      <c r="F427" s="189"/>
      <c r="G427" s="189"/>
      <c r="H427" s="183"/>
    </row>
    <row r="428" s="159" customFormat="1" ht="25.5" customHeight="1" spans="1:8">
      <c r="A428" s="180"/>
      <c r="B428" s="195"/>
      <c r="C428" s="187"/>
      <c r="D428" s="189"/>
      <c r="E428" s="189"/>
      <c r="F428" s="189"/>
      <c r="G428" s="189"/>
      <c r="H428" s="183"/>
    </row>
    <row r="429" s="159" customFormat="1" ht="25.5" customHeight="1" spans="1:8">
      <c r="A429" s="180"/>
      <c r="B429" s="195"/>
      <c r="C429" s="187"/>
      <c r="D429" s="189"/>
      <c r="E429" s="189"/>
      <c r="F429" s="189"/>
      <c r="G429" s="189"/>
      <c r="H429" s="183"/>
    </row>
    <row r="430" s="159" customFormat="1" ht="25.5" customHeight="1" spans="1:8">
      <c r="A430" s="180"/>
      <c r="B430" s="195"/>
      <c r="C430" s="187"/>
      <c r="D430" s="189"/>
      <c r="E430" s="189"/>
      <c r="F430" s="189"/>
      <c r="G430" s="189"/>
      <c r="H430" s="183"/>
    </row>
    <row r="431" s="159" customFormat="1" ht="25.5" customHeight="1" spans="1:8">
      <c r="A431" s="180"/>
      <c r="B431" s="196"/>
      <c r="C431" s="191"/>
      <c r="D431" s="192"/>
      <c r="E431" s="192"/>
      <c r="F431" s="192"/>
      <c r="G431" s="192"/>
      <c r="H431" s="183"/>
    </row>
    <row r="432" s="159" customFormat="1" ht="25.5" customHeight="1" spans="1:8">
      <c r="A432" s="180"/>
      <c r="B432" s="194">
        <f>'1.工法检查表(设计-校对-专审）'!B55</f>
        <v>48</v>
      </c>
      <c r="C432" s="197" t="str">
        <f>'1.工法检查表(设计-校对-专审）'!C55</f>
        <v>各序孔①中心点②孔的冲压方向线是否齐全（长度123。颜色一样，正冲孔可不给）</v>
      </c>
      <c r="D432" s="198"/>
      <c r="E432" s="198"/>
      <c r="F432" s="198"/>
      <c r="G432" s="198"/>
      <c r="H432" s="183"/>
    </row>
    <row r="433" s="159" customFormat="1" ht="25.5" customHeight="1" spans="1:8">
      <c r="A433" s="180"/>
      <c r="B433" s="195"/>
      <c r="C433" s="185" t="str">
        <f>'1.工法检查表(设计-校对-专审）'!I55</f>
        <v>规范</v>
      </c>
      <c r="D433" s="186"/>
      <c r="E433" s="186"/>
      <c r="F433" s="186"/>
      <c r="G433" s="186"/>
      <c r="H433" s="183"/>
    </row>
    <row r="434" s="159" customFormat="1" ht="25.5" customHeight="1" spans="1:8">
      <c r="A434" s="180"/>
      <c r="B434" s="195"/>
      <c r="C434" s="187"/>
      <c r="D434" s="188"/>
      <c r="E434" s="188"/>
      <c r="F434" s="188"/>
      <c r="G434" s="188"/>
      <c r="H434" s="183"/>
    </row>
    <row r="435" s="159" customFormat="1" ht="25.5" customHeight="1" spans="1:8">
      <c r="A435" s="180"/>
      <c r="B435" s="195"/>
      <c r="C435" s="187"/>
      <c r="D435" s="189"/>
      <c r="E435" s="189"/>
      <c r="F435" s="189"/>
      <c r="G435" s="189"/>
      <c r="H435" s="183"/>
    </row>
    <row r="436" s="159" customFormat="1" ht="25.5" customHeight="1" spans="1:8">
      <c r="A436" s="180"/>
      <c r="B436" s="195"/>
      <c r="C436" s="187"/>
      <c r="D436" s="189"/>
      <c r="E436" s="189"/>
      <c r="F436" s="189"/>
      <c r="G436" s="189"/>
      <c r="H436" s="183"/>
    </row>
    <row r="437" s="159" customFormat="1" ht="25.5" customHeight="1" spans="1:8">
      <c r="A437" s="180"/>
      <c r="B437" s="195"/>
      <c r="C437" s="187"/>
      <c r="D437" s="189"/>
      <c r="E437" s="189"/>
      <c r="F437" s="189"/>
      <c r="G437" s="189"/>
      <c r="H437" s="183"/>
    </row>
    <row r="438" s="159" customFormat="1" ht="25.5" customHeight="1" spans="1:8">
      <c r="A438" s="180"/>
      <c r="B438" s="195"/>
      <c r="C438" s="187"/>
      <c r="D438" s="189"/>
      <c r="E438" s="189"/>
      <c r="F438" s="189"/>
      <c r="G438" s="189"/>
      <c r="H438" s="183"/>
    </row>
    <row r="439" s="159" customFormat="1" ht="25.5" customHeight="1" spans="1:8">
      <c r="A439" s="180"/>
      <c r="B439" s="195"/>
      <c r="C439" s="187"/>
      <c r="D439" s="189"/>
      <c r="E439" s="189"/>
      <c r="F439" s="189"/>
      <c r="G439" s="189"/>
      <c r="H439" s="183"/>
    </row>
    <row r="440" s="159" customFormat="1" ht="25.5" customHeight="1" spans="1:8">
      <c r="A440" s="180"/>
      <c r="B440" s="196"/>
      <c r="C440" s="191"/>
      <c r="D440" s="192"/>
      <c r="E440" s="192"/>
      <c r="F440" s="192"/>
      <c r="G440" s="192"/>
      <c r="H440" s="183"/>
    </row>
    <row r="441" s="159" customFormat="1" ht="25.5" customHeight="1" spans="1:8">
      <c r="A441" s="180"/>
      <c r="B441" s="194">
        <f>'1.工法检查表(设计-校对-专审）'!B56</f>
        <v>49</v>
      </c>
      <c r="C441" s="197" t="str">
        <f>'1.工法检查表(设计-校对-专审）'!C56</f>
        <v>孔差检查（①首先安全量≥0.05圆孔补偿②其次椭圆补偿需指示长轴方向③第三异形孔补偿更新孔线）</v>
      </c>
      <c r="D441" s="198"/>
      <c r="E441" s="198"/>
      <c r="F441" s="198"/>
      <c r="G441" s="198"/>
      <c r="H441" s="183"/>
    </row>
    <row r="442" s="159" customFormat="1" ht="25.5" customHeight="1" spans="1:8">
      <c r="A442" s="180"/>
      <c r="B442" s="195"/>
      <c r="C442" s="185" t="str">
        <f>'1.工法检查表(设计-校对-专审）'!I56</f>
        <v>冲孔公差</v>
      </c>
      <c r="D442" s="186"/>
      <c r="E442" s="186"/>
      <c r="F442" s="186"/>
      <c r="G442" s="186"/>
      <c r="H442" s="183"/>
    </row>
    <row r="443" s="159" customFormat="1" ht="25.5" customHeight="1" spans="1:8">
      <c r="A443" s="180"/>
      <c r="B443" s="195"/>
      <c r="C443" s="187"/>
      <c r="D443" s="188"/>
      <c r="E443" s="188"/>
      <c r="F443" s="188"/>
      <c r="G443" s="188"/>
      <c r="H443" s="183"/>
    </row>
    <row r="444" s="159" customFormat="1" ht="25.5" customHeight="1" spans="1:8">
      <c r="A444" s="180"/>
      <c r="B444" s="195"/>
      <c r="C444" s="187"/>
      <c r="D444" s="189"/>
      <c r="E444" s="189"/>
      <c r="F444" s="189"/>
      <c r="G444" s="189"/>
      <c r="H444" s="183"/>
    </row>
    <row r="445" s="159" customFormat="1" ht="25.5" customHeight="1" spans="1:8">
      <c r="A445" s="180"/>
      <c r="B445" s="195"/>
      <c r="C445" s="187"/>
      <c r="D445" s="189"/>
      <c r="E445" s="189"/>
      <c r="F445" s="189"/>
      <c r="G445" s="189"/>
      <c r="H445" s="183"/>
    </row>
    <row r="446" s="159" customFormat="1" ht="25.5" customHeight="1" spans="1:8">
      <c r="A446" s="180"/>
      <c r="B446" s="195"/>
      <c r="C446" s="187"/>
      <c r="D446" s="189"/>
      <c r="E446" s="189"/>
      <c r="F446" s="189"/>
      <c r="G446" s="189"/>
      <c r="H446" s="183"/>
    </row>
    <row r="447" s="159" customFormat="1" ht="25.5" customHeight="1" spans="1:8">
      <c r="A447" s="180"/>
      <c r="B447" s="195"/>
      <c r="C447" s="187"/>
      <c r="D447" s="189"/>
      <c r="E447" s="189"/>
      <c r="F447" s="189"/>
      <c r="G447" s="189"/>
      <c r="H447" s="183"/>
    </row>
    <row r="448" s="159" customFormat="1" ht="25.5" customHeight="1" spans="1:8">
      <c r="A448" s="180"/>
      <c r="B448" s="195"/>
      <c r="C448" s="187"/>
      <c r="D448" s="189"/>
      <c r="E448" s="189"/>
      <c r="F448" s="189"/>
      <c r="G448" s="189"/>
      <c r="H448" s="183"/>
    </row>
    <row r="449" s="159" customFormat="1" ht="25.5" customHeight="1" spans="1:8">
      <c r="A449" s="180"/>
      <c r="B449" s="196"/>
      <c r="C449" s="191"/>
      <c r="D449" s="192"/>
      <c r="E449" s="192"/>
      <c r="F449" s="192"/>
      <c r="G449" s="192"/>
      <c r="H449" s="183"/>
    </row>
    <row r="450" s="159" customFormat="1" ht="25.5" customHeight="1" spans="1:8">
      <c r="A450" s="180"/>
      <c r="B450" s="194">
        <f>'1.工法检查表(设计-校对-专审）'!B57</f>
        <v>50</v>
      </c>
      <c r="C450" s="197" t="str">
        <f>'1.工法检查表(设计-校对-专审）'!C57</f>
        <v>NC加工数据冲孔线处理：①冲孔线原则上需按标注做出②若冲孔凸模为标准冲头、凹模为镶块时，冲孔线必须要在工作方向下按标注做出</v>
      </c>
      <c r="D450" s="198"/>
      <c r="E450" s="198"/>
      <c r="F450" s="198"/>
      <c r="G450" s="198"/>
      <c r="H450" s="183"/>
    </row>
    <row r="451" s="159" customFormat="1" ht="25.5" customHeight="1" spans="1:8">
      <c r="A451" s="180"/>
      <c r="B451" s="195"/>
      <c r="C451" s="185" t="str">
        <f>'1.工法检查表(设计-校对-专审）'!I57</f>
        <v>冲孔线</v>
      </c>
      <c r="D451" s="186"/>
      <c r="E451" s="186"/>
      <c r="F451" s="186"/>
      <c r="G451" s="186"/>
      <c r="H451" s="183"/>
    </row>
    <row r="452" s="159" customFormat="1" ht="25.5" customHeight="1" spans="1:8">
      <c r="A452" s="180"/>
      <c r="B452" s="195"/>
      <c r="C452" s="187"/>
      <c r="D452" s="188"/>
      <c r="E452" s="188"/>
      <c r="F452" s="188"/>
      <c r="G452" s="188"/>
      <c r="H452" s="183"/>
    </row>
    <row r="453" s="159" customFormat="1" ht="25.5" customHeight="1" spans="1:8">
      <c r="A453" s="180"/>
      <c r="B453" s="195"/>
      <c r="C453" s="187"/>
      <c r="D453" s="189"/>
      <c r="E453" s="189"/>
      <c r="F453" s="189"/>
      <c r="G453" s="189"/>
      <c r="H453" s="183"/>
    </row>
    <row r="454" s="159" customFormat="1" ht="25.5" customHeight="1" spans="1:8">
      <c r="A454" s="180"/>
      <c r="B454" s="195"/>
      <c r="C454" s="187"/>
      <c r="D454" s="189"/>
      <c r="E454" s="189"/>
      <c r="F454" s="189"/>
      <c r="G454" s="189"/>
      <c r="H454" s="183"/>
    </row>
    <row r="455" s="159" customFormat="1" ht="25.5" customHeight="1" spans="1:8">
      <c r="A455" s="180"/>
      <c r="B455" s="195"/>
      <c r="C455" s="187"/>
      <c r="D455" s="189"/>
      <c r="E455" s="189"/>
      <c r="F455" s="189"/>
      <c r="G455" s="189"/>
      <c r="H455" s="183"/>
    </row>
    <row r="456" s="159" customFormat="1" ht="25.5" customHeight="1" spans="1:8">
      <c r="A456" s="180"/>
      <c r="B456" s="195"/>
      <c r="C456" s="187"/>
      <c r="D456" s="189"/>
      <c r="E456" s="189"/>
      <c r="F456" s="189"/>
      <c r="G456" s="189"/>
      <c r="H456" s="183"/>
    </row>
    <row r="457" s="159" customFormat="1" ht="25.5" customHeight="1" spans="1:8">
      <c r="A457" s="180"/>
      <c r="B457" s="195"/>
      <c r="C457" s="187"/>
      <c r="D457" s="189"/>
      <c r="E457" s="189"/>
      <c r="F457" s="189"/>
      <c r="G457" s="189"/>
      <c r="H457" s="183"/>
    </row>
    <row r="458" s="159" customFormat="1" ht="25.5" customHeight="1" spans="1:8">
      <c r="A458" s="180"/>
      <c r="B458" s="196"/>
      <c r="C458" s="191"/>
      <c r="D458" s="192"/>
      <c r="E458" s="192"/>
      <c r="F458" s="192"/>
      <c r="G458" s="192"/>
      <c r="H458" s="183"/>
    </row>
    <row r="459" s="159" customFormat="1" ht="25.5" customHeight="1" spans="1:8">
      <c r="A459" s="180"/>
      <c r="B459" s="194">
        <f>'1.工法检查表(设计-校对-专审）'!B58</f>
        <v>51</v>
      </c>
      <c r="C459" s="197" t="str">
        <f>'1.工法检查表(设计-校对-专审）'!C58</f>
        <v>定位孔角度满足要求？</v>
      </c>
      <c r="D459" s="198"/>
      <c r="E459" s="198"/>
      <c r="F459" s="198"/>
      <c r="G459" s="198"/>
      <c r="H459" s="183"/>
    </row>
    <row r="460" s="159" customFormat="1" ht="25.5" customHeight="1" spans="1:8">
      <c r="A460" s="180"/>
      <c r="B460" s="195"/>
      <c r="C460" s="185" t="str">
        <f>'1.工法检查表(设计-校对-专审）'!I58</f>
        <v>定位孔</v>
      </c>
      <c r="D460" s="186"/>
      <c r="E460" s="186"/>
      <c r="F460" s="186"/>
      <c r="G460" s="186"/>
      <c r="H460" s="183"/>
    </row>
    <row r="461" s="159" customFormat="1" ht="25.5" customHeight="1" spans="1:8">
      <c r="A461" s="180"/>
      <c r="B461" s="195"/>
      <c r="C461" s="187"/>
      <c r="D461" s="188"/>
      <c r="E461" s="188"/>
      <c r="F461" s="188"/>
      <c r="G461" s="188"/>
      <c r="H461" s="183"/>
    </row>
    <row r="462" s="159" customFormat="1" ht="25.5" customHeight="1" spans="1:8">
      <c r="A462" s="180"/>
      <c r="B462" s="195"/>
      <c r="C462" s="187"/>
      <c r="D462" s="189"/>
      <c r="E462" s="189"/>
      <c r="F462" s="189"/>
      <c r="G462" s="189"/>
      <c r="H462" s="183"/>
    </row>
    <row r="463" s="159" customFormat="1" ht="25.5" customHeight="1" spans="1:8">
      <c r="A463" s="180"/>
      <c r="B463" s="195"/>
      <c r="C463" s="187"/>
      <c r="D463" s="189"/>
      <c r="E463" s="189"/>
      <c r="F463" s="189"/>
      <c r="G463" s="189"/>
      <c r="H463" s="183"/>
    </row>
    <row r="464" s="159" customFormat="1" ht="25.5" customHeight="1" spans="1:8">
      <c r="A464" s="180"/>
      <c r="B464" s="195"/>
      <c r="C464" s="187"/>
      <c r="D464" s="189"/>
      <c r="E464" s="189"/>
      <c r="F464" s="189"/>
      <c r="G464" s="189"/>
      <c r="H464" s="183"/>
    </row>
    <row r="465" s="159" customFormat="1" ht="25.5" customHeight="1" spans="1:8">
      <c r="A465" s="180"/>
      <c r="B465" s="195"/>
      <c r="C465" s="187"/>
      <c r="D465" s="189"/>
      <c r="E465" s="189"/>
      <c r="F465" s="189"/>
      <c r="G465" s="189"/>
      <c r="H465" s="183"/>
    </row>
    <row r="466" s="159" customFormat="1" ht="25.5" customHeight="1" spans="1:8">
      <c r="A466" s="180"/>
      <c r="B466" s="195"/>
      <c r="C466" s="187"/>
      <c r="D466" s="189"/>
      <c r="E466" s="189"/>
      <c r="F466" s="189"/>
      <c r="G466" s="189"/>
      <c r="H466" s="183"/>
    </row>
    <row r="467" s="159" customFormat="1" ht="25.5" customHeight="1" spans="1:8">
      <c r="A467" s="180"/>
      <c r="B467" s="196"/>
      <c r="C467" s="191"/>
      <c r="D467" s="192"/>
      <c r="E467" s="192"/>
      <c r="F467" s="192"/>
      <c r="G467" s="192"/>
      <c r="H467" s="183"/>
    </row>
    <row r="468" s="159" customFormat="1" ht="25.5" customHeight="1" spans="1:8">
      <c r="A468" s="180" t="str">
        <f>'1.工法检查表(设计-校对-专审）'!A59</f>
        <v>翻边
整形</v>
      </c>
      <c r="B468" s="194">
        <f>'1.工法检查表(设计-校对-专审）'!B59</f>
        <v>52</v>
      </c>
      <c r="C468" s="197" t="str">
        <f>'1.工法检查表(设计-校对-专审）'!C59</f>
        <v>包边角度及放件干涉：①压合：85°~105°滚边≤120°②客户输入③放件干涉与角度要求平衡</v>
      </c>
      <c r="D468" s="198"/>
      <c r="E468" s="198"/>
      <c r="F468" s="198"/>
      <c r="G468" s="198"/>
      <c r="H468" s="183"/>
    </row>
    <row r="469" s="159" customFormat="1" ht="25.5" customHeight="1" spans="1:8">
      <c r="A469" s="180"/>
      <c r="B469" s="195"/>
      <c r="C469" s="185" t="str">
        <f>'1.工法检查表(设计-校对-专审）'!I59</f>
        <v>包边角度</v>
      </c>
      <c r="D469" s="186"/>
      <c r="E469" s="186"/>
      <c r="F469" s="186"/>
      <c r="G469" s="186"/>
      <c r="H469" s="183"/>
    </row>
    <row r="470" s="159" customFormat="1" ht="25.5" customHeight="1" spans="1:8">
      <c r="A470" s="180"/>
      <c r="B470" s="195"/>
      <c r="C470" s="187"/>
      <c r="D470" s="188"/>
      <c r="E470" s="188"/>
      <c r="F470" s="188"/>
      <c r="G470" s="188"/>
      <c r="H470" s="183"/>
    </row>
    <row r="471" s="159" customFormat="1" ht="25.5" customHeight="1" spans="1:8">
      <c r="A471" s="180"/>
      <c r="B471" s="195"/>
      <c r="C471" s="187"/>
      <c r="D471" s="189"/>
      <c r="E471" s="189"/>
      <c r="F471" s="189"/>
      <c r="G471" s="189"/>
      <c r="H471" s="183"/>
    </row>
    <row r="472" s="159" customFormat="1" ht="25.5" customHeight="1" spans="1:8">
      <c r="A472" s="180"/>
      <c r="B472" s="195"/>
      <c r="C472" s="187"/>
      <c r="D472" s="189"/>
      <c r="E472" s="189"/>
      <c r="F472" s="189"/>
      <c r="G472" s="189"/>
      <c r="H472" s="183"/>
    </row>
    <row r="473" s="159" customFormat="1" ht="25.5" customHeight="1" spans="1:8">
      <c r="A473" s="180"/>
      <c r="B473" s="195"/>
      <c r="C473" s="187"/>
      <c r="D473" s="189"/>
      <c r="E473" s="189"/>
      <c r="F473" s="189"/>
      <c r="G473" s="189"/>
      <c r="H473" s="183"/>
    </row>
    <row r="474" s="159" customFormat="1" ht="25.5" customHeight="1" spans="1:8">
      <c r="A474" s="180"/>
      <c r="B474" s="195"/>
      <c r="C474" s="187"/>
      <c r="D474" s="189"/>
      <c r="E474" s="189"/>
      <c r="F474" s="189"/>
      <c r="G474" s="189"/>
      <c r="H474" s="183"/>
    </row>
    <row r="475" s="159" customFormat="1" ht="25.5" customHeight="1" spans="1:8">
      <c r="A475" s="180"/>
      <c r="B475" s="195"/>
      <c r="C475" s="187"/>
      <c r="D475" s="189"/>
      <c r="E475" s="189"/>
      <c r="F475" s="189"/>
      <c r="G475" s="189"/>
      <c r="H475" s="183"/>
    </row>
    <row r="476" s="159" customFormat="1" ht="25.5" customHeight="1" spans="1:8">
      <c r="A476" s="180"/>
      <c r="B476" s="196"/>
      <c r="C476" s="191"/>
      <c r="D476" s="192"/>
      <c r="E476" s="192"/>
      <c r="F476" s="192"/>
      <c r="G476" s="192"/>
      <c r="H476" s="183"/>
    </row>
    <row r="477" s="159" customFormat="1" ht="25.5" customHeight="1" spans="1:8">
      <c r="A477" s="180"/>
      <c r="B477" s="194">
        <f>'1.工法检查表(设计-校对-专审）'!B60</f>
        <v>53</v>
      </c>
      <c r="C477" s="197" t="str">
        <f>'1.工法检查表(设计-校对-专审）'!C60</f>
        <v>切翻刀强度（①刀块8mm是基准，&lt;8mm需评估 ②切翻宽度约100，孔靠一边，压芯有到底筋）</v>
      </c>
      <c r="D477" s="199"/>
      <c r="E477" s="199"/>
      <c r="F477" s="199"/>
      <c r="G477" s="199"/>
      <c r="H477" s="183"/>
    </row>
    <row r="478" s="159" customFormat="1" ht="25.5" customHeight="1" spans="1:8">
      <c r="A478" s="180"/>
      <c r="B478" s="195"/>
      <c r="C478" s="185" t="str">
        <f>'1.工法检查表(设计-校对-专审）'!I60</f>
        <v>切翻刀强</v>
      </c>
      <c r="D478" s="186"/>
      <c r="E478" s="186"/>
      <c r="F478" s="186"/>
      <c r="G478" s="186"/>
      <c r="H478" s="183"/>
    </row>
    <row r="479" s="159" customFormat="1" ht="25.5" customHeight="1" spans="1:8">
      <c r="A479" s="180"/>
      <c r="B479" s="195"/>
      <c r="C479" s="187"/>
      <c r="D479" s="188"/>
      <c r="E479" s="188"/>
      <c r="F479" s="188"/>
      <c r="G479" s="188"/>
      <c r="H479" s="183"/>
    </row>
    <row r="480" s="159" customFormat="1" ht="25.5" customHeight="1" spans="1:8">
      <c r="A480" s="180"/>
      <c r="B480" s="195"/>
      <c r="C480" s="187"/>
      <c r="D480" s="189"/>
      <c r="E480" s="189"/>
      <c r="F480" s="189"/>
      <c r="G480" s="189"/>
      <c r="H480" s="183"/>
    </row>
    <row r="481" s="159" customFormat="1" ht="25.5" customHeight="1" spans="1:8">
      <c r="A481" s="180"/>
      <c r="B481" s="195"/>
      <c r="C481" s="187"/>
      <c r="D481" s="189"/>
      <c r="E481" s="189"/>
      <c r="F481" s="189"/>
      <c r="G481" s="189"/>
      <c r="H481" s="183"/>
    </row>
    <row r="482" s="159" customFormat="1" ht="25.5" customHeight="1" spans="1:8">
      <c r="A482" s="180"/>
      <c r="B482" s="195"/>
      <c r="C482" s="187"/>
      <c r="D482" s="189"/>
      <c r="E482" s="189"/>
      <c r="F482" s="189"/>
      <c r="G482" s="189"/>
      <c r="H482" s="183"/>
    </row>
    <row r="483" s="159" customFormat="1" ht="25.5" customHeight="1" spans="1:8">
      <c r="A483" s="180"/>
      <c r="B483" s="195"/>
      <c r="C483" s="187"/>
      <c r="D483" s="189"/>
      <c r="E483" s="189"/>
      <c r="F483" s="189"/>
      <c r="G483" s="189"/>
      <c r="H483" s="183"/>
    </row>
    <row r="484" s="159" customFormat="1" ht="25.5" customHeight="1" spans="1:8">
      <c r="A484" s="180"/>
      <c r="B484" s="195"/>
      <c r="C484" s="187"/>
      <c r="D484" s="189"/>
      <c r="E484" s="189"/>
      <c r="F484" s="189"/>
      <c r="G484" s="189"/>
      <c r="H484" s="183"/>
    </row>
    <row r="485" s="159" customFormat="1" ht="25.5" customHeight="1" spans="1:8">
      <c r="A485" s="180"/>
      <c r="B485" s="195"/>
      <c r="C485" s="191"/>
      <c r="D485" s="192"/>
      <c r="E485" s="192"/>
      <c r="F485" s="192"/>
      <c r="G485" s="192"/>
      <c r="H485" s="183"/>
    </row>
    <row r="486" s="159" customFormat="1" ht="25.5" customHeight="1" spans="1:8">
      <c r="A486" s="180"/>
      <c r="B486" s="194">
        <f>'1.工法检查表(设计-校对-专审）'!B61</f>
        <v>54</v>
      </c>
      <c r="C486" s="197" t="str">
        <f>'1.工法检查表(设计-校对-专审）'!C61</f>
        <v>翻边同序交刀/异序接刀确认：①重合量②过渡量③先翻边部是否引起异常多料（极限）④取放件负角检查</v>
      </c>
      <c r="D486" s="199"/>
      <c r="E486" s="199"/>
      <c r="F486" s="199"/>
      <c r="G486" s="199"/>
      <c r="H486" s="183"/>
    </row>
    <row r="487" s="159" customFormat="1" ht="25.5" customHeight="1" spans="1:8">
      <c r="A487" s="180"/>
      <c r="B487" s="195"/>
      <c r="C487" s="185" t="str">
        <f>'1.工法检查表(设计-校对-专审）'!I61</f>
        <v>翻边交刀</v>
      </c>
      <c r="D487" s="186"/>
      <c r="E487" s="186"/>
      <c r="F487" s="186"/>
      <c r="G487" s="186"/>
      <c r="H487" s="183"/>
    </row>
    <row r="488" s="159" customFormat="1" ht="25.5" customHeight="1" spans="1:8">
      <c r="A488" s="180"/>
      <c r="B488" s="195"/>
      <c r="C488" s="187"/>
      <c r="D488" s="188"/>
      <c r="E488" s="188"/>
      <c r="F488" s="188"/>
      <c r="G488" s="188"/>
      <c r="H488" s="183"/>
    </row>
    <row r="489" s="159" customFormat="1" ht="25.5" customHeight="1" spans="1:8">
      <c r="A489" s="180"/>
      <c r="B489" s="195"/>
      <c r="C489" s="187"/>
      <c r="D489" s="189"/>
      <c r="E489" s="189"/>
      <c r="F489" s="189"/>
      <c r="G489" s="189"/>
      <c r="H489" s="183"/>
    </row>
    <row r="490" s="159" customFormat="1" ht="25.5" customHeight="1" spans="1:8">
      <c r="A490" s="180"/>
      <c r="B490" s="195"/>
      <c r="C490" s="187"/>
      <c r="D490" s="189"/>
      <c r="E490" s="189"/>
      <c r="F490" s="189"/>
      <c r="G490" s="189"/>
      <c r="H490" s="183"/>
    </row>
    <row r="491" s="159" customFormat="1" ht="25.5" customHeight="1" spans="1:8">
      <c r="A491" s="180"/>
      <c r="B491" s="195"/>
      <c r="C491" s="187"/>
      <c r="D491" s="189"/>
      <c r="E491" s="189"/>
      <c r="F491" s="189"/>
      <c r="G491" s="189"/>
      <c r="H491" s="183"/>
    </row>
    <row r="492" s="159" customFormat="1" ht="25.5" customHeight="1" spans="1:8">
      <c r="A492" s="180"/>
      <c r="B492" s="195"/>
      <c r="C492" s="187"/>
      <c r="D492" s="189"/>
      <c r="E492" s="189"/>
      <c r="F492" s="189"/>
      <c r="G492" s="189"/>
      <c r="H492" s="183"/>
    </row>
    <row r="493" s="159" customFormat="1" ht="25.5" customHeight="1" spans="1:8">
      <c r="A493" s="180"/>
      <c r="B493" s="195"/>
      <c r="C493" s="187"/>
      <c r="D493" s="189"/>
      <c r="E493" s="189"/>
      <c r="F493" s="189"/>
      <c r="G493" s="189"/>
      <c r="H493" s="183"/>
    </row>
    <row r="494" s="159" customFormat="1" ht="25.5" customHeight="1" spans="1:8">
      <c r="A494" s="180"/>
      <c r="B494" s="195"/>
      <c r="C494" s="191"/>
      <c r="D494" s="192"/>
      <c r="E494" s="192"/>
      <c r="F494" s="192"/>
      <c r="G494" s="192"/>
      <c r="H494" s="183"/>
    </row>
    <row r="495" s="159" customFormat="1" ht="25.5" customHeight="1" spans="1:8">
      <c r="A495" s="180"/>
      <c r="B495" s="194">
        <f>'1.工法检查表(设计-校对-专审）'!B62</f>
        <v>55</v>
      </c>
      <c r="C495" s="197" t="str">
        <f>'1.工法检查表(设计-校对-专审）'!C62</f>
        <v>翻边整形分模线(指投影后的2D线)是否有R&lt;3的部位？（最好按R6）</v>
      </c>
      <c r="D495" s="199"/>
      <c r="E495" s="199"/>
      <c r="F495" s="199"/>
      <c r="G495" s="199"/>
      <c r="H495" s="183"/>
    </row>
    <row r="496" s="159" customFormat="1" ht="25.5" customHeight="1" spans="1:8">
      <c r="A496" s="180"/>
      <c r="B496" s="195"/>
      <c r="C496" s="185" t="str">
        <f>'1.工法检查表(设计-校对-专审）'!I62</f>
        <v>R3 R6</v>
      </c>
      <c r="D496" s="186"/>
      <c r="E496" s="186"/>
      <c r="F496" s="186"/>
      <c r="G496" s="186"/>
      <c r="H496" s="183"/>
    </row>
    <row r="497" s="159" customFormat="1" ht="25.5" customHeight="1" spans="1:8">
      <c r="A497" s="180"/>
      <c r="B497" s="195"/>
      <c r="C497" s="187"/>
      <c r="D497" s="188"/>
      <c r="E497" s="188"/>
      <c r="F497" s="188"/>
      <c r="G497" s="188"/>
      <c r="H497" s="183"/>
    </row>
    <row r="498" s="159" customFormat="1" ht="25.5" customHeight="1" spans="1:8">
      <c r="A498" s="180"/>
      <c r="B498" s="195"/>
      <c r="C498" s="187"/>
      <c r="D498" s="189"/>
      <c r="E498" s="189"/>
      <c r="F498" s="189"/>
      <c r="G498" s="189"/>
      <c r="H498" s="183"/>
    </row>
    <row r="499" s="159" customFormat="1" ht="25.5" customHeight="1" spans="1:8">
      <c r="A499" s="180"/>
      <c r="B499" s="195"/>
      <c r="C499" s="187"/>
      <c r="D499" s="189"/>
      <c r="E499" s="189"/>
      <c r="F499" s="189"/>
      <c r="G499" s="189"/>
      <c r="H499" s="183"/>
    </row>
    <row r="500" s="159" customFormat="1" ht="25.5" customHeight="1" spans="1:8">
      <c r="A500" s="180"/>
      <c r="B500" s="195"/>
      <c r="C500" s="187"/>
      <c r="D500" s="189"/>
      <c r="E500" s="189"/>
      <c r="F500" s="189"/>
      <c r="G500" s="189"/>
      <c r="H500" s="183"/>
    </row>
    <row r="501" s="159" customFormat="1" ht="25.5" customHeight="1" spans="1:8">
      <c r="A501" s="180"/>
      <c r="B501" s="195"/>
      <c r="C501" s="187"/>
      <c r="D501" s="189"/>
      <c r="E501" s="189"/>
      <c r="F501" s="189"/>
      <c r="G501" s="189"/>
      <c r="H501" s="183"/>
    </row>
    <row r="502" s="159" customFormat="1" ht="25.5" customHeight="1" spans="1:8">
      <c r="A502" s="180"/>
      <c r="B502" s="195"/>
      <c r="C502" s="187"/>
      <c r="D502" s="189"/>
      <c r="E502" s="189"/>
      <c r="F502" s="189"/>
      <c r="G502" s="189"/>
      <c r="H502" s="183"/>
    </row>
    <row r="503" s="159" customFormat="1" ht="25.5" customHeight="1" spans="1:8">
      <c r="A503" s="180"/>
      <c r="B503" s="195"/>
      <c r="C503" s="191"/>
      <c r="D503" s="192"/>
      <c r="E503" s="192"/>
      <c r="F503" s="192"/>
      <c r="G503" s="192"/>
      <c r="H503" s="183"/>
    </row>
    <row r="504" s="159" customFormat="1" ht="25.5" customHeight="1" spans="1:8">
      <c r="A504" s="180"/>
      <c r="B504" s="194">
        <f>'1.工法检查表(设计-校对-专审）'!B63</f>
        <v>56</v>
      </c>
      <c r="C504" s="197" t="str">
        <f>'1.工法检查表(设计-校对-专审）'!C63</f>
        <v>翻边整形是否有前序正确造型？边界正确关系干涉、行程、定位板、符型、过程数模产品边界</v>
      </c>
      <c r="D504" s="199"/>
      <c r="E504" s="199"/>
      <c r="F504" s="199"/>
      <c r="G504" s="199"/>
      <c r="H504" s="183"/>
    </row>
    <row r="505" s="159" customFormat="1" ht="25.5" customHeight="1" spans="1:8">
      <c r="A505" s="180"/>
      <c r="B505" s="195"/>
      <c r="C505" s="185" t="str">
        <f>'1.工法检查表(设计-校对-专审）'!I63</f>
        <v>翻整</v>
      </c>
      <c r="D505" s="186"/>
      <c r="E505" s="186"/>
      <c r="F505" s="186"/>
      <c r="G505" s="186"/>
      <c r="H505" s="183"/>
    </row>
    <row r="506" s="159" customFormat="1" ht="25.5" customHeight="1" spans="1:8">
      <c r="A506" s="180"/>
      <c r="B506" s="195"/>
      <c r="C506" s="187"/>
      <c r="D506" s="188"/>
      <c r="E506" s="188"/>
      <c r="F506" s="188"/>
      <c r="G506" s="188"/>
      <c r="H506" s="183"/>
    </row>
    <row r="507" s="159" customFormat="1" ht="25.5" customHeight="1" spans="1:8">
      <c r="A507" s="180"/>
      <c r="B507" s="195"/>
      <c r="C507" s="187"/>
      <c r="D507" s="189"/>
      <c r="E507" s="189"/>
      <c r="F507" s="189"/>
      <c r="G507" s="189"/>
      <c r="H507" s="183"/>
    </row>
    <row r="508" s="159" customFormat="1" ht="25.5" customHeight="1" spans="1:8">
      <c r="A508" s="180"/>
      <c r="B508" s="195"/>
      <c r="C508" s="187"/>
      <c r="D508" s="189"/>
      <c r="E508" s="189"/>
      <c r="F508" s="189"/>
      <c r="G508" s="189"/>
      <c r="H508" s="183"/>
    </row>
    <row r="509" s="159" customFormat="1" ht="25.5" customHeight="1" spans="1:8">
      <c r="A509" s="180"/>
      <c r="B509" s="195"/>
      <c r="C509" s="187"/>
      <c r="D509" s="189"/>
      <c r="E509" s="189"/>
      <c r="F509" s="189"/>
      <c r="G509" s="189"/>
      <c r="H509" s="183"/>
    </row>
    <row r="510" s="159" customFormat="1" ht="25.5" customHeight="1" spans="1:8">
      <c r="A510" s="180"/>
      <c r="B510" s="195"/>
      <c r="C510" s="187"/>
      <c r="D510" s="189"/>
      <c r="E510" s="189"/>
      <c r="F510" s="189"/>
      <c r="G510" s="189"/>
      <c r="H510" s="183"/>
    </row>
    <row r="511" s="159" customFormat="1" ht="25.5" customHeight="1" spans="1:8">
      <c r="A511" s="180"/>
      <c r="B511" s="195"/>
      <c r="C511" s="187"/>
      <c r="D511" s="189"/>
      <c r="E511" s="189"/>
      <c r="F511" s="189"/>
      <c r="G511" s="189"/>
      <c r="H511" s="183"/>
    </row>
    <row r="512" s="159" customFormat="1" ht="25.5" customHeight="1" spans="1:8">
      <c r="A512" s="180"/>
      <c r="B512" s="195"/>
      <c r="C512" s="191"/>
      <c r="D512" s="192"/>
      <c r="E512" s="192"/>
      <c r="F512" s="192"/>
      <c r="G512" s="192"/>
      <c r="H512" s="183"/>
    </row>
    <row r="513" s="159" customFormat="1" ht="25.5" customHeight="1" spans="1:8">
      <c r="A513" s="180"/>
      <c r="B513" s="194">
        <f>'1.工法检查表(设计-校对-专审）'!B64</f>
        <v>57</v>
      </c>
      <c r="C513" s="197" t="str">
        <f>'1.工法检查表(设计-校对-专审）'!C64</f>
        <v>翻边刀块造型合理性确认（同时翻边，拐角先翻，立壁FL下部先翻，加大翻边行程考虑FMC更改）</v>
      </c>
      <c r="D513" s="199"/>
      <c r="E513" s="199"/>
      <c r="F513" s="199"/>
      <c r="G513" s="199"/>
      <c r="H513" s="183"/>
    </row>
    <row r="514" s="159" customFormat="1" ht="25.5" customHeight="1" spans="1:8">
      <c r="A514" s="180"/>
      <c r="B514" s="195"/>
      <c r="C514" s="185" t="str">
        <f>'1.工法检查表(设计-校对-专审）'!I64</f>
        <v>翻整造型</v>
      </c>
      <c r="D514" s="186"/>
      <c r="E514" s="186" t="s">
        <v>9</v>
      </c>
      <c r="F514" s="186"/>
      <c r="G514" s="186"/>
      <c r="H514" s="183"/>
    </row>
    <row r="515" s="159" customFormat="1" ht="25.5" customHeight="1" spans="1:8">
      <c r="A515" s="180"/>
      <c r="B515" s="195"/>
      <c r="C515" s="187"/>
      <c r="D515" s="188"/>
      <c r="E515" s="188"/>
      <c r="F515" s="188"/>
      <c r="G515" s="188"/>
      <c r="H515" s="183"/>
    </row>
    <row r="516" s="159" customFormat="1" ht="25.5" customHeight="1" spans="1:8">
      <c r="A516" s="180"/>
      <c r="B516" s="195"/>
      <c r="C516" s="187"/>
      <c r="D516" s="189"/>
      <c r="E516" s="189"/>
      <c r="F516" s="189"/>
      <c r="G516" s="189"/>
      <c r="H516" s="183"/>
    </row>
    <row r="517" s="159" customFormat="1" ht="25.5" customHeight="1" spans="1:8">
      <c r="A517" s="180"/>
      <c r="B517" s="195"/>
      <c r="C517" s="187"/>
      <c r="D517" s="189"/>
      <c r="E517" s="189"/>
      <c r="F517" s="189"/>
      <c r="G517" s="189"/>
      <c r="H517" s="183"/>
    </row>
    <row r="518" s="159" customFormat="1" ht="25.5" customHeight="1" spans="1:8">
      <c r="A518" s="180"/>
      <c r="B518" s="195"/>
      <c r="C518" s="187"/>
      <c r="D518" s="189"/>
      <c r="E518" s="189"/>
      <c r="F518" s="189"/>
      <c r="G518" s="189"/>
      <c r="H518" s="183"/>
    </row>
    <row r="519" s="159" customFormat="1" ht="25.5" customHeight="1" spans="1:8">
      <c r="A519" s="180"/>
      <c r="B519" s="195"/>
      <c r="C519" s="187"/>
      <c r="D519" s="189"/>
      <c r="E519" s="189"/>
      <c r="F519" s="189"/>
      <c r="G519" s="189"/>
      <c r="H519" s="183"/>
    </row>
    <row r="520" s="159" customFormat="1" ht="25.5" customHeight="1" spans="1:8">
      <c r="A520" s="180"/>
      <c r="B520" s="195"/>
      <c r="C520" s="187"/>
      <c r="D520" s="189"/>
      <c r="E520" s="189"/>
      <c r="F520" s="189"/>
      <c r="G520" s="189"/>
      <c r="H520" s="183"/>
    </row>
    <row r="521" s="159" customFormat="1" ht="25.5" customHeight="1" spans="1:8">
      <c r="A521" s="180"/>
      <c r="B521" s="195"/>
      <c r="C521" s="191"/>
      <c r="D521" s="192"/>
      <c r="E521" s="192"/>
      <c r="F521" s="192"/>
      <c r="G521" s="192"/>
      <c r="H521" s="183"/>
    </row>
    <row r="522" s="159" customFormat="1" ht="25.5" customHeight="1" spans="1:8">
      <c r="A522" s="180"/>
      <c r="B522" s="194">
        <f>'1.工法检查表(设计-校对-专审）'!B65</f>
        <v>58</v>
      </c>
      <c r="C522" s="197" t="str">
        <f>'1.工法检查表(设计-校对-专审）'!C65</f>
        <v>CAM方向+基准CAM方向+分割线设置+旋转CAM旋转轴  合理性确认：
①接触顺序②CAM行程③取放件不干涉及干涉应对措施④强度确认</v>
      </c>
      <c r="D522" s="199"/>
      <c r="E522" s="199"/>
      <c r="F522" s="199"/>
      <c r="G522" s="199"/>
      <c r="H522" s="183"/>
    </row>
    <row r="523" s="159" customFormat="1" ht="25.5" customHeight="1" spans="1:8">
      <c r="A523" s="180"/>
      <c r="B523" s="195"/>
      <c r="C523" s="185" t="str">
        <f>'1.工法检查表(设计-校对-专审）'!I65</f>
        <v>基准CAM</v>
      </c>
      <c r="D523" s="186"/>
      <c r="E523" s="186"/>
      <c r="F523" s="186"/>
      <c r="G523" s="186"/>
      <c r="H523" s="183"/>
    </row>
    <row r="524" s="159" customFormat="1" ht="25.5" customHeight="1" spans="1:8">
      <c r="A524" s="180"/>
      <c r="B524" s="195"/>
      <c r="C524" s="187"/>
      <c r="D524" s="188"/>
      <c r="E524" s="188"/>
      <c r="F524" s="188"/>
      <c r="G524" s="188"/>
      <c r="H524" s="183"/>
    </row>
    <row r="525" s="159" customFormat="1" ht="25.5" customHeight="1" spans="1:8">
      <c r="A525" s="180"/>
      <c r="B525" s="195"/>
      <c r="C525" s="187"/>
      <c r="D525" s="189"/>
      <c r="E525" s="189"/>
      <c r="F525" s="189"/>
      <c r="G525" s="189"/>
      <c r="H525" s="183"/>
    </row>
    <row r="526" s="159" customFormat="1" ht="25.5" customHeight="1" spans="1:8">
      <c r="A526" s="180"/>
      <c r="B526" s="195"/>
      <c r="C526" s="187"/>
      <c r="D526" s="189"/>
      <c r="E526" s="189"/>
      <c r="F526" s="189"/>
      <c r="G526" s="189"/>
      <c r="H526" s="183"/>
    </row>
    <row r="527" s="159" customFormat="1" ht="25.5" customHeight="1" spans="1:8">
      <c r="A527" s="180"/>
      <c r="B527" s="195"/>
      <c r="C527" s="187"/>
      <c r="D527" s="189"/>
      <c r="E527" s="189"/>
      <c r="F527" s="189"/>
      <c r="G527" s="189"/>
      <c r="H527" s="183"/>
    </row>
    <row r="528" s="159" customFormat="1" ht="25.5" customHeight="1" spans="1:8">
      <c r="A528" s="180"/>
      <c r="B528" s="195"/>
      <c r="C528" s="187"/>
      <c r="D528" s="189"/>
      <c r="E528" s="189"/>
      <c r="F528" s="189"/>
      <c r="G528" s="189"/>
      <c r="H528" s="183"/>
    </row>
    <row r="529" s="159" customFormat="1" ht="25.5" customHeight="1" spans="1:8">
      <c r="A529" s="180"/>
      <c r="B529" s="195"/>
      <c r="C529" s="187"/>
      <c r="D529" s="189"/>
      <c r="E529" s="189"/>
      <c r="F529" s="189"/>
      <c r="G529" s="189"/>
      <c r="H529" s="183"/>
    </row>
    <row r="530" s="159" customFormat="1" ht="25.5" customHeight="1" spans="1:8">
      <c r="A530" s="180"/>
      <c r="B530" s="195"/>
      <c r="C530" s="191"/>
      <c r="D530" s="192"/>
      <c r="E530" s="192"/>
      <c r="F530" s="192"/>
      <c r="G530" s="192"/>
      <c r="H530" s="183"/>
    </row>
    <row r="531" s="159" customFormat="1" ht="25.5" customHeight="1" spans="1:8">
      <c r="A531" s="180"/>
      <c r="B531" s="194">
        <f>'1.工法检查表(设计-校对-专审）'!B66</f>
        <v>59</v>
      </c>
      <c r="C531" s="197" t="str">
        <f>'1.工法检查表(设计-校对-专审）'!C66</f>
        <v>折痕确认：（预成型R≥20最大模糊化）</v>
      </c>
      <c r="D531" s="199"/>
      <c r="E531" s="199"/>
      <c r="F531" s="199"/>
      <c r="G531" s="199"/>
      <c r="H531" s="183"/>
    </row>
    <row r="532" s="159" customFormat="1" ht="25.5" customHeight="1" spans="1:8">
      <c r="A532" s="180"/>
      <c r="B532" s="195"/>
      <c r="C532" s="185" t="str">
        <f>'1.工法检查表(设计-校对-专审）'!I66</f>
        <v>折痕</v>
      </c>
      <c r="D532" s="186"/>
      <c r="E532" s="186"/>
      <c r="F532" s="186"/>
      <c r="G532" s="186"/>
      <c r="H532" s="183"/>
    </row>
    <row r="533" s="159" customFormat="1" ht="25.5" customHeight="1" spans="1:8">
      <c r="A533" s="180"/>
      <c r="B533" s="195"/>
      <c r="C533" s="187"/>
      <c r="D533" s="188"/>
      <c r="E533" s="188"/>
      <c r="F533" s="188"/>
      <c r="G533" s="188"/>
      <c r="H533" s="183"/>
    </row>
    <row r="534" s="159" customFormat="1" ht="25.5" customHeight="1" spans="1:8">
      <c r="A534" s="180"/>
      <c r="B534" s="195"/>
      <c r="C534" s="187"/>
      <c r="D534" s="189"/>
      <c r="E534" s="189"/>
      <c r="F534" s="189"/>
      <c r="G534" s="189"/>
      <c r="H534" s="183"/>
    </row>
    <row r="535" s="159" customFormat="1" ht="25.5" customHeight="1" spans="1:8">
      <c r="A535" s="180"/>
      <c r="B535" s="195"/>
      <c r="C535" s="187"/>
      <c r="D535" s="189"/>
      <c r="E535" s="189"/>
      <c r="F535" s="189"/>
      <c r="G535" s="189"/>
      <c r="H535" s="183"/>
    </row>
    <row r="536" s="159" customFormat="1" ht="25.5" customHeight="1" spans="1:8">
      <c r="A536" s="180"/>
      <c r="B536" s="195"/>
      <c r="C536" s="187"/>
      <c r="D536" s="189"/>
      <c r="E536" s="189"/>
      <c r="F536" s="189"/>
      <c r="G536" s="189"/>
      <c r="H536" s="183"/>
    </row>
    <row r="537" s="159" customFormat="1" ht="25.5" customHeight="1" spans="1:8">
      <c r="A537" s="180"/>
      <c r="B537" s="195"/>
      <c r="C537" s="187"/>
      <c r="D537" s="189"/>
      <c r="E537" s="189"/>
      <c r="F537" s="189"/>
      <c r="G537" s="189"/>
      <c r="H537" s="183"/>
    </row>
    <row r="538" s="159" customFormat="1" ht="25.5" customHeight="1" spans="1:8">
      <c r="A538" s="180"/>
      <c r="B538" s="195"/>
      <c r="C538" s="187"/>
      <c r="D538" s="189"/>
      <c r="E538" s="189"/>
      <c r="F538" s="189"/>
      <c r="G538" s="189"/>
      <c r="H538" s="183"/>
    </row>
    <row r="539" s="159" customFormat="1" ht="25.5" customHeight="1" spans="1:8">
      <c r="A539" s="180"/>
      <c r="B539" s="195"/>
      <c r="C539" s="191"/>
      <c r="D539" s="192"/>
      <c r="E539" s="192"/>
      <c r="F539" s="192"/>
      <c r="G539" s="192"/>
      <c r="H539" s="183"/>
    </row>
    <row r="540" s="159" customFormat="1" ht="25.5" customHeight="1" spans="1:8">
      <c r="A540" s="180"/>
      <c r="B540" s="194">
        <f>'1.工法检查表(设计-校对-专审）'!B67</f>
        <v>60</v>
      </c>
      <c r="C540" s="197" t="str">
        <f>'1.工法检查表(设计-校对-专审）'!C67</f>
        <v>翻孔补偿：需求尺寸+0.1或0.15（注意：料厚基准侧与翻孔方向）
示例：翻孔孔径φ30；公差0~0.1；翻孔冲头直径选择应为：30.05+0.15=30.2</v>
      </c>
      <c r="D540" s="199"/>
      <c r="E540" s="199"/>
      <c r="F540" s="199"/>
      <c r="G540" s="199"/>
      <c r="H540" s="183"/>
    </row>
    <row r="541" s="159" customFormat="1" ht="25.5" customHeight="1" spans="1:8">
      <c r="A541" s="180"/>
      <c r="B541" s="195"/>
      <c r="C541" s="185" t="str">
        <f>'1.工法检查表(设计-校对-专审）'!I67</f>
        <v>翻孔公差</v>
      </c>
      <c r="D541" s="186"/>
      <c r="E541" s="186"/>
      <c r="F541" s="186"/>
      <c r="G541" s="186"/>
      <c r="H541" s="183"/>
    </row>
    <row r="542" s="159" customFormat="1" ht="25.5" customHeight="1" spans="1:8">
      <c r="A542" s="180"/>
      <c r="B542" s="195"/>
      <c r="C542" s="187"/>
      <c r="D542" s="188"/>
      <c r="E542" s="188"/>
      <c r="F542" s="188"/>
      <c r="G542" s="188"/>
      <c r="H542" s="183"/>
    </row>
    <row r="543" s="159" customFormat="1" ht="25.5" customHeight="1" spans="1:8">
      <c r="A543" s="180"/>
      <c r="B543" s="195"/>
      <c r="C543" s="187"/>
      <c r="D543" s="189"/>
      <c r="E543" s="189"/>
      <c r="F543" s="189"/>
      <c r="G543" s="189"/>
      <c r="H543" s="183"/>
    </row>
    <row r="544" s="159" customFormat="1" ht="25.5" customHeight="1" spans="1:8">
      <c r="A544" s="180"/>
      <c r="B544" s="195"/>
      <c r="C544" s="187"/>
      <c r="D544" s="189"/>
      <c r="E544" s="189"/>
      <c r="F544" s="189"/>
      <c r="G544" s="189"/>
      <c r="H544" s="183"/>
    </row>
    <row r="545" s="159" customFormat="1" ht="25.5" customHeight="1" spans="1:8">
      <c r="A545" s="180"/>
      <c r="B545" s="195"/>
      <c r="C545" s="187"/>
      <c r="D545" s="189"/>
      <c r="E545" s="189"/>
      <c r="F545" s="189"/>
      <c r="G545" s="189"/>
      <c r="H545" s="183"/>
    </row>
    <row r="546" s="159" customFormat="1" ht="25.5" customHeight="1" spans="1:8">
      <c r="A546" s="180"/>
      <c r="B546" s="195"/>
      <c r="C546" s="187"/>
      <c r="D546" s="189"/>
      <c r="E546" s="189"/>
      <c r="F546" s="189"/>
      <c r="G546" s="189"/>
      <c r="H546" s="183"/>
    </row>
    <row r="547" s="159" customFormat="1" ht="25.5" customHeight="1" spans="1:8">
      <c r="A547" s="180"/>
      <c r="B547" s="195"/>
      <c r="C547" s="187"/>
      <c r="D547" s="189"/>
      <c r="E547" s="189"/>
      <c r="F547" s="189"/>
      <c r="G547" s="189"/>
      <c r="H547" s="183"/>
    </row>
    <row r="548" s="159" customFormat="1" ht="25.5" customHeight="1" spans="1:8">
      <c r="A548" s="180"/>
      <c r="B548" s="195"/>
      <c r="C548" s="191"/>
      <c r="D548" s="192"/>
      <c r="E548" s="192"/>
      <c r="F548" s="192"/>
      <c r="G548" s="192"/>
      <c r="H548" s="183"/>
    </row>
    <row r="549" s="159" customFormat="1" ht="25.5" customHeight="1" spans="1:9">
      <c r="A549" s="180" t="str">
        <f>'1.工法检查表(设计-校对-专审）'!A68</f>
        <v>落料</v>
      </c>
      <c r="B549" s="194">
        <f>'1.工法检查表(设计-校对-专审）'!B68</f>
        <v>61</v>
      </c>
      <c r="C549" s="182" t="str">
        <f>'1.工法检查表(设计-校对-专审）'!C68</f>
        <v>左右件共用落料模时，落料线按左件为准进行设计，其他客户根据客户要求；</v>
      </c>
      <c r="D549" s="193"/>
      <c r="E549" s="193"/>
      <c r="F549" s="193"/>
      <c r="G549" s="193"/>
      <c r="H549" s="183"/>
      <c r="I549" s="200"/>
    </row>
    <row r="550" s="159" customFormat="1" ht="25.5" customHeight="1" spans="1:9">
      <c r="A550" s="180"/>
      <c r="B550" s="195"/>
      <c r="C550" s="185" t="str">
        <f>'1.工法检查表(设计-校对-专审）'!I68</f>
        <v>左件基准</v>
      </c>
      <c r="D550" s="186"/>
      <c r="E550" s="186"/>
      <c r="F550" s="186"/>
      <c r="G550" s="186"/>
      <c r="H550" s="183"/>
      <c r="I550" s="201"/>
    </row>
    <row r="551" s="159" customFormat="1" ht="25.5" customHeight="1" spans="1:9">
      <c r="A551" s="180"/>
      <c r="B551" s="195"/>
      <c r="C551" s="187"/>
      <c r="D551" s="188"/>
      <c r="E551" s="188"/>
      <c r="F551" s="188"/>
      <c r="G551" s="188"/>
      <c r="H551" s="183"/>
      <c r="I551" s="201"/>
    </row>
    <row r="552" s="159" customFormat="1" ht="25.5" customHeight="1" spans="1:9">
      <c r="A552" s="180"/>
      <c r="B552" s="195"/>
      <c r="C552" s="187"/>
      <c r="D552" s="189"/>
      <c r="E552" s="189"/>
      <c r="F552" s="189"/>
      <c r="G552" s="189"/>
      <c r="H552" s="183"/>
      <c r="I552" s="201"/>
    </row>
    <row r="553" s="159" customFormat="1" ht="25.5" customHeight="1" spans="1:9">
      <c r="A553" s="180"/>
      <c r="B553" s="195"/>
      <c r="C553" s="187"/>
      <c r="D553" s="189"/>
      <c r="E553" s="189"/>
      <c r="F553" s="189"/>
      <c r="G553" s="189"/>
      <c r="H553" s="183"/>
      <c r="I553" s="201"/>
    </row>
    <row r="554" s="159" customFormat="1" ht="25.5" customHeight="1" spans="1:9">
      <c r="A554" s="180"/>
      <c r="B554" s="195"/>
      <c r="C554" s="187"/>
      <c r="D554" s="189"/>
      <c r="E554" s="189"/>
      <c r="F554" s="189"/>
      <c r="G554" s="189"/>
      <c r="H554" s="183"/>
      <c r="I554" s="201"/>
    </row>
    <row r="555" s="159" customFormat="1" ht="25.5" customHeight="1" spans="1:9">
      <c r="A555" s="180"/>
      <c r="B555" s="195"/>
      <c r="C555" s="187"/>
      <c r="D555" s="189"/>
      <c r="E555" s="189"/>
      <c r="F555" s="189"/>
      <c r="G555" s="189"/>
      <c r="H555" s="183"/>
      <c r="I555" s="201"/>
    </row>
    <row r="556" s="159" customFormat="1" ht="25.5" customHeight="1" spans="1:9">
      <c r="A556" s="180"/>
      <c r="B556" s="195"/>
      <c r="C556" s="187"/>
      <c r="D556" s="189"/>
      <c r="E556" s="189"/>
      <c r="F556" s="189"/>
      <c r="G556" s="189"/>
      <c r="H556" s="183"/>
      <c r="I556" s="201"/>
    </row>
    <row r="557" s="159" customFormat="1" ht="25.5" customHeight="1" spans="1:9">
      <c r="A557" s="180"/>
      <c r="B557" s="196"/>
      <c r="C557" s="191"/>
      <c r="D557" s="192"/>
      <c r="E557" s="192"/>
      <c r="F557" s="192"/>
      <c r="G557" s="192"/>
      <c r="H557" s="183"/>
      <c r="I557" s="201"/>
    </row>
    <row r="558" s="159" customFormat="1" ht="25.5" customHeight="1" spans="1:9">
      <c r="A558" s="180"/>
      <c r="B558" s="194">
        <f>'1.工法检查表(设计-校对-专审）'!B69</f>
        <v>62</v>
      </c>
      <c r="C558" s="182" t="str">
        <f>'1.工法检查表(设计-校对-专审）'!C69</f>
        <v>落料送料方向检查：坐标系Z向正确；前后向送料：送料箭头方向与坐标系+Y一致
左右向送料：左→右，送料箭头方向与坐标系+X轴一致；右→左，送料方向箭头与坐标系-X轴一致；</v>
      </c>
      <c r="D558" s="193"/>
      <c r="E558" s="193"/>
      <c r="F558" s="193"/>
      <c r="G558" s="193"/>
      <c r="H558" s="183"/>
      <c r="I558" s="257"/>
    </row>
    <row r="559" s="159" customFormat="1" ht="25.5" customHeight="1" spans="1:9">
      <c r="A559" s="180"/>
      <c r="B559" s="195"/>
      <c r="C559" s="185" t="str">
        <f>'1.工法检查表(设计-校对-专审）'!I69</f>
        <v>落料Feed</v>
      </c>
      <c r="D559" s="186"/>
      <c r="E559" s="186"/>
      <c r="F559" s="186"/>
      <c r="G559" s="186"/>
      <c r="H559" s="183"/>
      <c r="I559" s="257"/>
    </row>
    <row r="560" s="159" customFormat="1" ht="25.5" customHeight="1" spans="1:9">
      <c r="A560" s="180"/>
      <c r="B560" s="195"/>
      <c r="C560" s="187"/>
      <c r="D560" s="188"/>
      <c r="E560" s="188"/>
      <c r="F560" s="188"/>
      <c r="G560" s="188"/>
      <c r="H560" s="183"/>
      <c r="I560" s="257"/>
    </row>
    <row r="561" s="159" customFormat="1" ht="25.5" customHeight="1" spans="1:9">
      <c r="A561" s="180"/>
      <c r="B561" s="195"/>
      <c r="C561" s="187"/>
      <c r="D561" s="189"/>
      <c r="E561" s="189"/>
      <c r="F561" s="189"/>
      <c r="G561" s="189"/>
      <c r="H561" s="183"/>
      <c r="I561" s="257"/>
    </row>
    <row r="562" s="159" customFormat="1" ht="25.5" customHeight="1" spans="1:9">
      <c r="A562" s="180"/>
      <c r="B562" s="195"/>
      <c r="C562" s="187"/>
      <c r="D562" s="189"/>
      <c r="E562" s="189"/>
      <c r="F562" s="189"/>
      <c r="G562" s="189"/>
      <c r="H562" s="183"/>
      <c r="I562" s="257"/>
    </row>
    <row r="563" s="159" customFormat="1" ht="25.5" customHeight="1" spans="1:9">
      <c r="A563" s="180"/>
      <c r="B563" s="195"/>
      <c r="C563" s="187"/>
      <c r="D563" s="189"/>
      <c r="E563" s="189"/>
      <c r="F563" s="189"/>
      <c r="G563" s="189"/>
      <c r="H563" s="183"/>
      <c r="I563" s="257"/>
    </row>
    <row r="564" s="159" customFormat="1" ht="25.5" customHeight="1" spans="1:9">
      <c r="A564" s="180"/>
      <c r="B564" s="195"/>
      <c r="C564" s="187"/>
      <c r="D564" s="189"/>
      <c r="E564" s="189"/>
      <c r="F564" s="189"/>
      <c r="G564" s="189"/>
      <c r="H564" s="183"/>
      <c r="I564" s="257"/>
    </row>
    <row r="565" s="159" customFormat="1" ht="25.5" customHeight="1" spans="1:9">
      <c r="A565" s="180"/>
      <c r="B565" s="195"/>
      <c r="C565" s="187"/>
      <c r="D565" s="189"/>
      <c r="E565" s="189"/>
      <c r="F565" s="189"/>
      <c r="G565" s="189"/>
      <c r="H565" s="183"/>
      <c r="I565" s="257"/>
    </row>
    <row r="566" s="159" customFormat="1" ht="25.5" customHeight="1" spans="1:9">
      <c r="A566" s="180"/>
      <c r="B566" s="196"/>
      <c r="C566" s="191"/>
      <c r="D566" s="192"/>
      <c r="E566" s="192"/>
      <c r="F566" s="192"/>
      <c r="G566" s="192"/>
      <c r="H566" s="183"/>
      <c r="I566" s="257"/>
    </row>
    <row r="567" s="159" customFormat="1" ht="25.5" customHeight="1" spans="1:9">
      <c r="A567" s="180"/>
      <c r="B567" s="194">
        <f>'1.工法检查表(设计-校对-专审）'!B70</f>
        <v>63</v>
      </c>
      <c r="C567" s="182" t="str">
        <f>'1.工法检查表(设计-校对-专审）'!C70</f>
        <v>开卷排样确认：①工步减少②步距减少③边界塌陷④拖料架分布及钣件塌陷检查确认
⑤落料片尖角是否改善⑥废料尺寸⑦上压检查</v>
      </c>
      <c r="D567" s="193"/>
      <c r="E567" s="193"/>
      <c r="F567" s="193"/>
      <c r="G567" s="193"/>
      <c r="H567" s="183"/>
      <c r="I567" s="257"/>
    </row>
    <row r="568" s="159" customFormat="1" ht="25.5" customHeight="1" spans="1:9">
      <c r="A568" s="180"/>
      <c r="B568" s="195"/>
      <c r="C568" s="185" t="str">
        <f>'1.工法检查表(设计-校对-专审）'!I70</f>
        <v>排样要求</v>
      </c>
      <c r="D568" s="186"/>
      <c r="E568" s="186"/>
      <c r="F568" s="186"/>
      <c r="G568" s="186"/>
      <c r="H568" s="183"/>
      <c r="I568" s="257"/>
    </row>
    <row r="569" s="159" customFormat="1" ht="25.5" customHeight="1" spans="1:9">
      <c r="A569" s="180"/>
      <c r="B569" s="195"/>
      <c r="C569" s="187"/>
      <c r="D569" s="188"/>
      <c r="E569" s="188"/>
      <c r="F569" s="188"/>
      <c r="G569" s="188"/>
      <c r="H569" s="183"/>
      <c r="I569" s="257"/>
    </row>
    <row r="570" s="159" customFormat="1" ht="25.5" customHeight="1" spans="1:9">
      <c r="A570" s="180"/>
      <c r="B570" s="195"/>
      <c r="C570" s="187"/>
      <c r="D570" s="189"/>
      <c r="E570" s="189"/>
      <c r="F570" s="189"/>
      <c r="G570" s="189"/>
      <c r="H570" s="183"/>
      <c r="I570" s="257"/>
    </row>
    <row r="571" s="159" customFormat="1" ht="25.5" customHeight="1" spans="1:9">
      <c r="A571" s="180"/>
      <c r="B571" s="195"/>
      <c r="C571" s="187"/>
      <c r="D571" s="189"/>
      <c r="E571" s="189"/>
      <c r="F571" s="189"/>
      <c r="G571" s="189"/>
      <c r="H571" s="183"/>
      <c r="I571" s="257"/>
    </row>
    <row r="572" s="159" customFormat="1" ht="25.5" customHeight="1" spans="1:9">
      <c r="A572" s="180"/>
      <c r="B572" s="195"/>
      <c r="C572" s="187"/>
      <c r="D572" s="189"/>
      <c r="E572" s="189"/>
      <c r="F572" s="189"/>
      <c r="G572" s="189"/>
      <c r="H572" s="183"/>
      <c r="I572" s="257"/>
    </row>
    <row r="573" s="159" customFormat="1" ht="25.5" customHeight="1" spans="1:9">
      <c r="A573" s="180"/>
      <c r="B573" s="195"/>
      <c r="C573" s="187"/>
      <c r="D573" s="189"/>
      <c r="E573" s="189"/>
      <c r="F573" s="189"/>
      <c r="G573" s="189"/>
      <c r="H573" s="183"/>
      <c r="I573" s="257"/>
    </row>
    <row r="574" s="159" customFormat="1" ht="25.5" customHeight="1" spans="1:9">
      <c r="A574" s="180"/>
      <c r="B574" s="195"/>
      <c r="C574" s="187"/>
      <c r="D574" s="189"/>
      <c r="E574" s="189"/>
      <c r="F574" s="189"/>
      <c r="G574" s="189"/>
      <c r="H574" s="183"/>
      <c r="I574" s="257"/>
    </row>
    <row r="575" s="159" customFormat="1" ht="25.5" customHeight="1" spans="1:9">
      <c r="A575" s="180"/>
      <c r="B575" s="196"/>
      <c r="C575" s="191"/>
      <c r="D575" s="192"/>
      <c r="E575" s="192"/>
      <c r="F575" s="192"/>
      <c r="G575" s="192"/>
      <c r="H575" s="183"/>
      <c r="I575" s="257"/>
    </row>
    <row r="576" s="159" customFormat="1" ht="25.5" customHeight="1" spans="1:9">
      <c r="A576" s="180"/>
      <c r="B576" s="194">
        <f>'1.工法检查表(设计-校对-专审）'!B71</f>
        <v>64</v>
      </c>
      <c r="C576" s="182" t="str">
        <f>'1.工法检查表(设计-校对-专审）'!C71</f>
        <v>开卷落料序中心线必须在料片的对称中心</v>
      </c>
      <c r="D576" s="193"/>
      <c r="E576" s="193"/>
      <c r="F576" s="193"/>
      <c r="G576" s="193"/>
      <c r="H576" s="183"/>
      <c r="I576" s="257"/>
    </row>
    <row r="577" s="159" customFormat="1" ht="25.5" customHeight="1" spans="1:9">
      <c r="A577" s="180"/>
      <c r="B577" s="195"/>
      <c r="C577" s="185" t="str">
        <f>'1.工法检查表(设计-校对-专审）'!I71</f>
        <v>开卷中心</v>
      </c>
      <c r="D577" s="186"/>
      <c r="E577" s="186"/>
      <c r="F577" s="186"/>
      <c r="G577" s="186"/>
      <c r="H577" s="183"/>
      <c r="I577" s="257"/>
    </row>
    <row r="578" s="159" customFormat="1" ht="25.5" customHeight="1" spans="1:9">
      <c r="A578" s="180"/>
      <c r="B578" s="195"/>
      <c r="C578" s="187"/>
      <c r="D578" s="188"/>
      <c r="E578" s="188"/>
      <c r="F578" s="188"/>
      <c r="G578" s="188"/>
      <c r="H578" s="183"/>
      <c r="I578" s="257"/>
    </row>
    <row r="579" s="159" customFormat="1" ht="25.5" customHeight="1" spans="1:9">
      <c r="A579" s="180"/>
      <c r="B579" s="195"/>
      <c r="C579" s="187"/>
      <c r="D579" s="189"/>
      <c r="E579" s="189"/>
      <c r="F579" s="189"/>
      <c r="G579" s="189"/>
      <c r="H579" s="183"/>
      <c r="I579" s="257"/>
    </row>
    <row r="580" s="159" customFormat="1" ht="25.5" customHeight="1" spans="1:9">
      <c r="A580" s="180"/>
      <c r="B580" s="195"/>
      <c r="C580" s="187"/>
      <c r="D580" s="189"/>
      <c r="E580" s="189"/>
      <c r="F580" s="189"/>
      <c r="G580" s="189"/>
      <c r="H580" s="183"/>
      <c r="I580" s="257"/>
    </row>
    <row r="581" s="159" customFormat="1" ht="25.5" customHeight="1" spans="1:9">
      <c r="A581" s="180"/>
      <c r="B581" s="195"/>
      <c r="C581" s="187"/>
      <c r="D581" s="189"/>
      <c r="E581" s="189"/>
      <c r="F581" s="189"/>
      <c r="G581" s="189"/>
      <c r="H581" s="183"/>
      <c r="I581" s="257"/>
    </row>
    <row r="582" s="159" customFormat="1" ht="25.5" customHeight="1" spans="1:9">
      <c r="A582" s="180"/>
      <c r="B582" s="195"/>
      <c r="C582" s="187"/>
      <c r="D582" s="189"/>
      <c r="E582" s="189"/>
      <c r="F582" s="189"/>
      <c r="G582" s="189"/>
      <c r="H582" s="183"/>
      <c r="I582" s="257"/>
    </row>
    <row r="583" s="159" customFormat="1" ht="25.5" customHeight="1" spans="1:9">
      <c r="A583" s="180"/>
      <c r="B583" s="195"/>
      <c r="C583" s="187"/>
      <c r="D583" s="189"/>
      <c r="E583" s="189"/>
      <c r="F583" s="189"/>
      <c r="G583" s="189"/>
      <c r="H583" s="183"/>
      <c r="I583" s="257"/>
    </row>
    <row r="584" s="159" customFormat="1" ht="25.5" customHeight="1" spans="1:9">
      <c r="A584" s="180"/>
      <c r="B584" s="196"/>
      <c r="C584" s="191"/>
      <c r="D584" s="192"/>
      <c r="E584" s="192"/>
      <c r="F584" s="192"/>
      <c r="G584" s="192"/>
      <c r="H584" s="183"/>
      <c r="I584" s="257"/>
    </row>
    <row r="585" s="159" customFormat="1" ht="25.5" customHeight="1" spans="1:9">
      <c r="A585" s="180"/>
      <c r="B585" s="194">
        <f>'1.工法检查表(设计-校对-专审）'!B72</f>
        <v>65</v>
      </c>
      <c r="C585" s="182" t="str">
        <f>'1.工法检查表(设计-校对-专审）'!C72</f>
        <v>开卷落料是否标识初始料片位置？（30安全量考虑）</v>
      </c>
      <c r="D585" s="193"/>
      <c r="E585" s="193"/>
      <c r="F585" s="193"/>
      <c r="G585" s="193"/>
      <c r="H585" s="183"/>
      <c r="I585" s="257"/>
    </row>
    <row r="586" s="159" customFormat="1" ht="25.5" customHeight="1" spans="1:9">
      <c r="A586" s="180"/>
      <c r="B586" s="195"/>
      <c r="C586" s="185" t="str">
        <f>'1.工法检查表(设计-校对-专审）'!I72</f>
        <v>开卷初始</v>
      </c>
      <c r="D586" s="186"/>
      <c r="E586" s="186"/>
      <c r="F586" s="186"/>
      <c r="G586" s="186"/>
      <c r="H586" s="183"/>
      <c r="I586" s="257"/>
    </row>
    <row r="587" s="159" customFormat="1" ht="25.5" customHeight="1" spans="1:9">
      <c r="A587" s="180"/>
      <c r="B587" s="195"/>
      <c r="C587" s="187"/>
      <c r="D587" s="188"/>
      <c r="E587" s="188"/>
      <c r="F587" s="188"/>
      <c r="G587" s="188"/>
      <c r="H587" s="183"/>
      <c r="I587" s="257"/>
    </row>
    <row r="588" s="159" customFormat="1" ht="25.5" customHeight="1" spans="1:9">
      <c r="A588" s="180"/>
      <c r="B588" s="195"/>
      <c r="C588" s="187"/>
      <c r="D588" s="189"/>
      <c r="E588" s="189"/>
      <c r="F588" s="189"/>
      <c r="G588" s="189"/>
      <c r="H588" s="183"/>
      <c r="I588" s="257"/>
    </row>
    <row r="589" s="159" customFormat="1" ht="25.5" customHeight="1" spans="1:9">
      <c r="A589" s="180"/>
      <c r="B589" s="195"/>
      <c r="C589" s="187"/>
      <c r="D589" s="189"/>
      <c r="E589" s="189"/>
      <c r="F589" s="189"/>
      <c r="G589" s="189"/>
      <c r="H589" s="183"/>
      <c r="I589" s="257"/>
    </row>
    <row r="590" s="159" customFormat="1" ht="25.5" customHeight="1" spans="1:9">
      <c r="A590" s="180"/>
      <c r="B590" s="195"/>
      <c r="C590" s="187"/>
      <c r="D590" s="189"/>
      <c r="E590" s="189"/>
      <c r="F590" s="189"/>
      <c r="G590" s="189"/>
      <c r="H590" s="183"/>
      <c r="I590" s="257"/>
    </row>
    <row r="591" s="159" customFormat="1" ht="25.5" customHeight="1" spans="1:9">
      <c r="A591" s="180"/>
      <c r="B591" s="195"/>
      <c r="C591" s="187"/>
      <c r="D591" s="189"/>
      <c r="E591" s="189"/>
      <c r="F591" s="189"/>
      <c r="G591" s="189"/>
      <c r="H591" s="183"/>
      <c r="I591" s="257"/>
    </row>
    <row r="592" s="159" customFormat="1" ht="25.5" customHeight="1" spans="1:9">
      <c r="A592" s="180"/>
      <c r="B592" s="195"/>
      <c r="C592" s="187"/>
      <c r="D592" s="189"/>
      <c r="E592" s="189"/>
      <c r="F592" s="189"/>
      <c r="G592" s="189"/>
      <c r="H592" s="183"/>
      <c r="I592" s="257"/>
    </row>
    <row r="593" s="159" customFormat="1" ht="25.5" customHeight="1" spans="1:9">
      <c r="A593" s="180"/>
      <c r="B593" s="196"/>
      <c r="C593" s="191"/>
      <c r="D593" s="192"/>
      <c r="E593" s="192"/>
      <c r="F593" s="192"/>
      <c r="G593" s="192"/>
      <c r="H593" s="183"/>
      <c r="I593" s="257"/>
    </row>
    <row r="594" s="159" customFormat="1" ht="25.5" customHeight="1" spans="1:9">
      <c r="A594" s="180"/>
      <c r="B594" s="194">
        <f>'1.工法检查表(设计-校对-专审）'!B73</f>
        <v>66</v>
      </c>
      <c r="C594" s="182" t="str">
        <f>'1.工法检查表(设计-校对-专审）'!C73</f>
        <v>拼焊线落料序工艺数模，是否拉实体表示？左右件是否分别出？</v>
      </c>
      <c r="D594" s="193"/>
      <c r="E594" s="193"/>
      <c r="F594" s="193"/>
      <c r="G594" s="193"/>
      <c r="H594" s="183"/>
      <c r="I594" s="257"/>
    </row>
    <row r="595" s="159" customFormat="1" ht="25.5" customHeight="1" spans="1:9">
      <c r="A595" s="180"/>
      <c r="B595" s="195"/>
      <c r="C595" s="185" t="str">
        <f>'1.工法检查表(设计-校对-专审）'!I73</f>
        <v>拼焊落料</v>
      </c>
      <c r="D595" s="186"/>
      <c r="E595" s="186"/>
      <c r="F595" s="186"/>
      <c r="G595" s="186"/>
      <c r="H595" s="183"/>
      <c r="I595" s="257"/>
    </row>
    <row r="596" s="159" customFormat="1" ht="25.5" customHeight="1" spans="1:9">
      <c r="A596" s="180"/>
      <c r="B596" s="195"/>
      <c r="C596" s="187"/>
      <c r="D596" s="188"/>
      <c r="E596" s="188"/>
      <c r="F596" s="188"/>
      <c r="G596" s="188"/>
      <c r="H596" s="183"/>
      <c r="I596" s="257"/>
    </row>
    <row r="597" s="159" customFormat="1" ht="25.5" customHeight="1" spans="1:9">
      <c r="A597" s="180"/>
      <c r="B597" s="195"/>
      <c r="C597" s="187"/>
      <c r="D597" s="189"/>
      <c r="E597" s="189"/>
      <c r="F597" s="189"/>
      <c r="G597" s="189"/>
      <c r="H597" s="183"/>
      <c r="I597" s="257"/>
    </row>
    <row r="598" s="159" customFormat="1" ht="25.5" customHeight="1" spans="1:9">
      <c r="A598" s="180"/>
      <c r="B598" s="195"/>
      <c r="C598" s="187"/>
      <c r="D598" s="189"/>
      <c r="E598" s="189"/>
      <c r="F598" s="189"/>
      <c r="G598" s="189"/>
      <c r="H598" s="183"/>
      <c r="I598" s="257"/>
    </row>
    <row r="599" s="159" customFormat="1" ht="25.5" customHeight="1" spans="1:9">
      <c r="A599" s="180"/>
      <c r="B599" s="195"/>
      <c r="C599" s="187"/>
      <c r="D599" s="189"/>
      <c r="E599" s="189"/>
      <c r="F599" s="189"/>
      <c r="G599" s="189"/>
      <c r="H599" s="183"/>
      <c r="I599" s="257"/>
    </row>
    <row r="600" s="159" customFormat="1" ht="25.5" customHeight="1" spans="1:9">
      <c r="A600" s="180"/>
      <c r="B600" s="195"/>
      <c r="C600" s="187"/>
      <c r="D600" s="189"/>
      <c r="E600" s="189"/>
      <c r="F600" s="189"/>
      <c r="G600" s="189"/>
      <c r="H600" s="183"/>
      <c r="I600" s="257"/>
    </row>
    <row r="601" s="159" customFormat="1" ht="25.5" customHeight="1" spans="1:9">
      <c r="A601" s="180"/>
      <c r="B601" s="195"/>
      <c r="C601" s="187"/>
      <c r="D601" s="189"/>
      <c r="E601" s="189"/>
      <c r="F601" s="189"/>
      <c r="G601" s="189"/>
      <c r="H601" s="183"/>
      <c r="I601" s="257"/>
    </row>
    <row r="602" s="159" customFormat="1" ht="25.5" customHeight="1" spans="1:9">
      <c r="A602" s="180"/>
      <c r="B602" s="196"/>
      <c r="C602" s="191"/>
      <c r="D602" s="192"/>
      <c r="E602" s="192"/>
      <c r="F602" s="192"/>
      <c r="G602" s="192"/>
      <c r="H602" s="183"/>
      <c r="I602" s="257"/>
    </row>
    <row r="603" s="159" customFormat="1" ht="25.5" customHeight="1" spans="1:9">
      <c r="A603" s="180"/>
      <c r="B603" s="194">
        <f>'1.工法检查表(设计-校对-专审）'!B74</f>
        <v>67</v>
      </c>
      <c r="C603" s="182" t="str">
        <f>'1.工法检查表(设计-校对-专审）'!C74</f>
        <v>拼焊精修边，成品出料侧需要设计压料芯
出料工步刀背在落料片侧导致变形/改善：尽可能刃口在料片侧，刀背在废料侧！！！！</v>
      </c>
      <c r="D603" s="193"/>
      <c r="E603" s="193"/>
      <c r="F603" s="193"/>
      <c r="G603" s="193"/>
      <c r="H603" s="183"/>
      <c r="I603" s="257"/>
    </row>
    <row r="604" s="159" customFormat="1" ht="25.5" customHeight="1" spans="1:9">
      <c r="A604" s="180"/>
      <c r="B604" s="195"/>
      <c r="C604" s="185" t="str">
        <f>'1.工法检查表(设计-校对-专审）'!I74</f>
        <v>拼焊落料</v>
      </c>
      <c r="D604" s="186"/>
      <c r="E604" s="186"/>
      <c r="F604" s="186"/>
      <c r="G604" s="186"/>
      <c r="H604" s="183"/>
      <c r="I604" s="257"/>
    </row>
    <row r="605" s="159" customFormat="1" ht="25.5" customHeight="1" spans="1:9">
      <c r="A605" s="180"/>
      <c r="B605" s="195"/>
      <c r="C605" s="187"/>
      <c r="D605" s="188"/>
      <c r="E605" s="188"/>
      <c r="F605" s="188"/>
      <c r="G605" s="188"/>
      <c r="H605" s="183"/>
      <c r="I605" s="257"/>
    </row>
    <row r="606" s="159" customFormat="1" ht="25.5" customHeight="1" spans="1:9">
      <c r="A606" s="180"/>
      <c r="B606" s="195"/>
      <c r="C606" s="187"/>
      <c r="D606" s="189"/>
      <c r="E606" s="189"/>
      <c r="F606" s="189"/>
      <c r="G606" s="189"/>
      <c r="H606" s="183"/>
      <c r="I606" s="257"/>
    </row>
    <row r="607" s="159" customFormat="1" ht="25.5" customHeight="1" spans="1:9">
      <c r="A607" s="180"/>
      <c r="B607" s="195"/>
      <c r="C607" s="187"/>
      <c r="D607" s="189"/>
      <c r="E607" s="189"/>
      <c r="F607" s="189"/>
      <c r="G607" s="189"/>
      <c r="H607" s="183"/>
      <c r="I607" s="257"/>
    </row>
    <row r="608" s="159" customFormat="1" ht="25.5" customHeight="1" spans="1:9">
      <c r="A608" s="180"/>
      <c r="B608" s="195"/>
      <c r="C608" s="187"/>
      <c r="D608" s="189"/>
      <c r="E608" s="189"/>
      <c r="F608" s="189"/>
      <c r="G608" s="189"/>
      <c r="H608" s="183"/>
      <c r="I608" s="257"/>
    </row>
    <row r="609" s="159" customFormat="1" ht="25.5" customHeight="1" spans="1:9">
      <c r="A609" s="180"/>
      <c r="B609" s="195"/>
      <c r="C609" s="187"/>
      <c r="D609" s="189"/>
      <c r="E609" s="189"/>
      <c r="F609" s="189"/>
      <c r="G609" s="189"/>
      <c r="H609" s="183"/>
      <c r="I609" s="257"/>
    </row>
    <row r="610" s="159" customFormat="1" ht="25.5" customHeight="1" spans="1:9">
      <c r="A610" s="180"/>
      <c r="B610" s="195"/>
      <c r="C610" s="187"/>
      <c r="D610" s="189"/>
      <c r="E610" s="189"/>
      <c r="F610" s="189"/>
      <c r="G610" s="189"/>
      <c r="H610" s="183"/>
      <c r="I610" s="257"/>
    </row>
    <row r="611" s="159" customFormat="1" ht="25.5" customHeight="1" spans="1:9">
      <c r="A611" s="180"/>
      <c r="B611" s="196"/>
      <c r="C611" s="191"/>
      <c r="D611" s="192"/>
      <c r="E611" s="192"/>
      <c r="F611" s="192"/>
      <c r="G611" s="192"/>
      <c r="H611" s="183"/>
      <c r="I611" s="257"/>
    </row>
    <row r="612" s="159" customFormat="1" ht="25.5" customHeight="1" spans="1:8">
      <c r="A612" s="180"/>
      <c r="B612" s="194">
        <f>'1.工法检查表(设计-校对-专审）'!B75</f>
        <v>68</v>
      </c>
      <c r="C612" s="197" t="str">
        <f>'1.工法检查表(设计-校对-专审）'!C75</f>
        <v>落料片近似对称，但不完全对称的，需要进行防反设置</v>
      </c>
      <c r="D612" s="198"/>
      <c r="E612" s="198"/>
      <c r="F612" s="198"/>
      <c r="G612" s="198"/>
      <c r="H612" s="183"/>
    </row>
    <row r="613" s="159" customFormat="1" ht="25.5" customHeight="1" spans="1:8">
      <c r="A613" s="180"/>
      <c r="B613" s="195"/>
      <c r="C613" s="185" t="str">
        <f>'1.工法检查表(设计-校对-专审）'!I75</f>
        <v>料片防反</v>
      </c>
      <c r="D613" s="186"/>
      <c r="E613" s="186"/>
      <c r="F613" s="186"/>
      <c r="G613" s="186"/>
      <c r="H613" s="183"/>
    </row>
    <row r="614" s="159" customFormat="1" ht="25.5" customHeight="1" spans="1:8">
      <c r="A614" s="180"/>
      <c r="B614" s="195"/>
      <c r="C614" s="187"/>
      <c r="D614" s="188"/>
      <c r="E614" s="188"/>
      <c r="F614" s="188"/>
      <c r="G614" s="188"/>
      <c r="H614" s="183"/>
    </row>
    <row r="615" s="159" customFormat="1" ht="25.5" customHeight="1" spans="1:8">
      <c r="A615" s="180"/>
      <c r="B615" s="195"/>
      <c r="C615" s="187"/>
      <c r="D615" s="189"/>
      <c r="E615" s="189"/>
      <c r="F615" s="189"/>
      <c r="G615" s="189"/>
      <c r="H615" s="183"/>
    </row>
    <row r="616" s="159" customFormat="1" ht="25.5" customHeight="1" spans="1:8">
      <c r="A616" s="180"/>
      <c r="B616" s="195"/>
      <c r="C616" s="187"/>
      <c r="D616" s="189"/>
      <c r="E616" s="189"/>
      <c r="F616" s="189"/>
      <c r="G616" s="189"/>
      <c r="H616" s="183"/>
    </row>
    <row r="617" s="159" customFormat="1" ht="25.5" customHeight="1" spans="1:8">
      <c r="A617" s="180"/>
      <c r="B617" s="195"/>
      <c r="C617" s="187"/>
      <c r="D617" s="189"/>
      <c r="E617" s="189"/>
      <c r="F617" s="189"/>
      <c r="G617" s="189"/>
      <c r="H617" s="183"/>
    </row>
    <row r="618" s="159" customFormat="1" ht="25.5" customHeight="1" spans="1:8">
      <c r="A618" s="180"/>
      <c r="B618" s="195"/>
      <c r="C618" s="187"/>
      <c r="D618" s="189"/>
      <c r="E618" s="189"/>
      <c r="F618" s="189"/>
      <c r="G618" s="189"/>
      <c r="H618" s="183"/>
    </row>
    <row r="619" s="159" customFormat="1" ht="25.5" customHeight="1" spans="1:8">
      <c r="A619" s="180"/>
      <c r="B619" s="195"/>
      <c r="C619" s="187"/>
      <c r="D619" s="189"/>
      <c r="E619" s="189"/>
      <c r="F619" s="189"/>
      <c r="G619" s="189"/>
      <c r="H619" s="183"/>
    </row>
    <row r="620" s="159" customFormat="1" ht="25.5" customHeight="1" spans="1:8">
      <c r="A620" s="180"/>
      <c r="B620" s="196"/>
      <c r="C620" s="191"/>
      <c r="D620" s="192"/>
      <c r="E620" s="192"/>
      <c r="F620" s="192"/>
      <c r="G620" s="192"/>
      <c r="H620" s="183"/>
    </row>
    <row r="621" s="159" customFormat="1" ht="25.5" customHeight="1" spans="1:8">
      <c r="A621" s="180" t="str">
        <f>'1.工法检查表(设计-校对-专审）'!A76</f>
        <v>风险
指示</v>
      </c>
      <c r="B621" s="194">
        <f>'1.工法检查表(设计-校对-专审）'!B76</f>
        <v>69</v>
      </c>
      <c r="C621" s="197" t="str">
        <f>'1.工法检查表(设计-校对-专审）'!C76</f>
        <v>工艺数模落实下游注意点：（NCD强压，结构设计调整镶块，风险部位先行设计验证，PAD整形区域，小压芯压力，附型面，负角避让，干涉避让等等）</v>
      </c>
      <c r="D621" s="198"/>
      <c r="E621" s="198"/>
      <c r="F621" s="198"/>
      <c r="G621" s="198"/>
      <c r="H621" s="183"/>
    </row>
    <row r="622" s="159" customFormat="1" ht="25.5" customHeight="1" spans="1:8">
      <c r="A622" s="180"/>
      <c r="B622" s="195"/>
      <c r="C622" s="185" t="str">
        <f>'1.工法检查表(设计-校对-专审）'!I76</f>
        <v>指示下游</v>
      </c>
      <c r="D622" s="186"/>
      <c r="E622" s="186"/>
      <c r="F622" s="186"/>
      <c r="G622" s="186"/>
      <c r="H622" s="183"/>
    </row>
    <row r="623" s="159" customFormat="1" ht="25.5" customHeight="1" spans="1:8">
      <c r="A623" s="180"/>
      <c r="B623" s="195"/>
      <c r="C623" s="187"/>
      <c r="D623" s="188"/>
      <c r="E623" s="188"/>
      <c r="F623" s="188"/>
      <c r="G623" s="188"/>
      <c r="H623" s="183"/>
    </row>
    <row r="624" s="159" customFormat="1" ht="25.5" customHeight="1" spans="1:8">
      <c r="A624" s="180"/>
      <c r="B624" s="195"/>
      <c r="C624" s="187"/>
      <c r="D624" s="189"/>
      <c r="E624" s="189"/>
      <c r="F624" s="189"/>
      <c r="G624" s="189"/>
      <c r="H624" s="183"/>
    </row>
    <row r="625" s="159" customFormat="1" ht="25.5" customHeight="1" spans="1:8">
      <c r="A625" s="180"/>
      <c r="B625" s="195"/>
      <c r="C625" s="187"/>
      <c r="D625" s="189"/>
      <c r="E625" s="189"/>
      <c r="F625" s="189"/>
      <c r="G625" s="189"/>
      <c r="H625" s="183"/>
    </row>
    <row r="626" s="159" customFormat="1" ht="25.5" customHeight="1" spans="1:8">
      <c r="A626" s="180"/>
      <c r="B626" s="195"/>
      <c r="C626" s="187"/>
      <c r="D626" s="189"/>
      <c r="E626" s="189"/>
      <c r="F626" s="189"/>
      <c r="G626" s="189"/>
      <c r="H626" s="183"/>
    </row>
    <row r="627" s="159" customFormat="1" ht="25.5" customHeight="1" spans="1:8">
      <c r="A627" s="180"/>
      <c r="B627" s="195"/>
      <c r="C627" s="187"/>
      <c r="D627" s="189"/>
      <c r="E627" s="189"/>
      <c r="F627" s="189"/>
      <c r="G627" s="189"/>
      <c r="H627" s="183"/>
    </row>
    <row r="628" s="159" customFormat="1" ht="25.5" customHeight="1" spans="1:8">
      <c r="A628" s="180"/>
      <c r="B628" s="195"/>
      <c r="C628" s="187"/>
      <c r="D628" s="189"/>
      <c r="E628" s="189"/>
      <c r="F628" s="189"/>
      <c r="G628" s="189"/>
      <c r="H628" s="183"/>
    </row>
    <row r="629" s="159" customFormat="1" ht="25.5" customHeight="1" spans="1:8">
      <c r="A629" s="180"/>
      <c r="B629" s="196"/>
      <c r="C629" s="191"/>
      <c r="D629" s="192"/>
      <c r="E629" s="192"/>
      <c r="F629" s="192"/>
      <c r="G629" s="192"/>
      <c r="H629" s="183"/>
    </row>
    <row r="630" s="159" customFormat="1" ht="25.5" customHeight="1" spans="1:8">
      <c r="A630" s="180" t="str">
        <f>'1.工法检查表(设计-校对-专审）'!A77</f>
        <v>工法通知单</v>
      </c>
      <c r="B630" s="194">
        <f>'1.工法检查表(设计-校对-专审）'!B77</f>
        <v>70</v>
      </c>
      <c r="C630" s="197" t="str">
        <f>'1.工法检查表(设计-校对-专审）'!C77</f>
        <v>①工法通知单变更信息不得填写在文本框里，避免因软件版本不同信息显示不全②文本需显示完全</v>
      </c>
      <c r="D630" s="199"/>
      <c r="E630" s="199"/>
      <c r="F630" s="199"/>
      <c r="G630" s="199"/>
      <c r="H630" s="183"/>
    </row>
    <row r="631" s="159" customFormat="1" ht="25.5" customHeight="1" spans="1:8">
      <c r="A631" s="180"/>
      <c r="B631" s="195"/>
      <c r="C631" s="185" t="str">
        <f>'1.工法检查表(设计-校对-专审）'!I77</f>
        <v>指示下游</v>
      </c>
      <c r="D631" s="202"/>
      <c r="E631" s="202"/>
      <c r="F631" s="202"/>
      <c r="G631" s="202"/>
      <c r="H631" s="183"/>
    </row>
    <row r="632" s="159" customFormat="1" ht="25.5" customHeight="1" spans="1:8">
      <c r="A632" s="180"/>
      <c r="B632" s="195"/>
      <c r="C632" s="187"/>
      <c r="D632" s="188" t="s">
        <v>174</v>
      </c>
      <c r="E632" s="188" t="s">
        <v>174</v>
      </c>
      <c r="F632" s="188" t="s">
        <v>174</v>
      </c>
      <c r="G632" s="188" t="s">
        <v>174</v>
      </c>
      <c r="H632" s="183"/>
    </row>
    <row r="633" s="159" customFormat="1" ht="25.5" customHeight="1" spans="1:8">
      <c r="A633" s="180"/>
      <c r="B633" s="195"/>
      <c r="C633" s="187"/>
      <c r="D633" s="189"/>
      <c r="E633" s="189"/>
      <c r="F633" s="189"/>
      <c r="G633" s="189"/>
      <c r="H633" s="183"/>
    </row>
    <row r="634" s="159" customFormat="1" ht="25.5" customHeight="1" spans="1:8">
      <c r="A634" s="180"/>
      <c r="B634" s="195"/>
      <c r="C634" s="187"/>
      <c r="D634" s="189"/>
      <c r="E634" s="189"/>
      <c r="F634" s="189"/>
      <c r="G634" s="189"/>
      <c r="H634" s="183"/>
    </row>
    <row r="635" s="159" customFormat="1" ht="25.5" customHeight="1" spans="1:8">
      <c r="A635" s="180"/>
      <c r="B635" s="195"/>
      <c r="C635" s="187"/>
      <c r="D635" s="189"/>
      <c r="E635" s="189"/>
      <c r="F635" s="189"/>
      <c r="G635" s="189"/>
      <c r="H635" s="183"/>
    </row>
    <row r="636" s="159" customFormat="1" ht="25.5" customHeight="1" spans="1:8">
      <c r="A636" s="180"/>
      <c r="B636" s="195"/>
      <c r="C636" s="187"/>
      <c r="D636" s="189"/>
      <c r="E636" s="189"/>
      <c r="F636" s="189"/>
      <c r="G636" s="189"/>
      <c r="H636" s="183"/>
    </row>
    <row r="637" s="159" customFormat="1" ht="25.5" customHeight="1" spans="1:8">
      <c r="A637" s="180"/>
      <c r="B637" s="195"/>
      <c r="C637" s="187"/>
      <c r="D637" s="189"/>
      <c r="E637" s="189"/>
      <c r="F637" s="189"/>
      <c r="G637" s="189"/>
      <c r="H637" s="183"/>
    </row>
    <row r="638" s="159" customFormat="1" ht="25.5" customHeight="1" spans="1:8">
      <c r="A638" s="180"/>
      <c r="B638" s="196"/>
      <c r="C638" s="191"/>
      <c r="D638" s="192"/>
      <c r="E638" s="192"/>
      <c r="F638" s="192"/>
      <c r="G638" s="192"/>
      <c r="H638" s="183"/>
    </row>
    <row r="639" s="159" customFormat="1" ht="25.5" customHeight="1" spans="1:8">
      <c r="A639" s="180"/>
      <c r="B639" s="194">
        <f>'1.工法检查表(设计-校对-专审）'!B78</f>
        <v>71</v>
      </c>
      <c r="C639" s="182" t="str">
        <f>'1.工法检查表(设计-校对-专审）'!C78</f>
        <v>工法通知单需明确型面及工序线的变化量</v>
      </c>
      <c r="D639" s="193"/>
      <c r="E639" s="193"/>
      <c r="F639" s="193"/>
      <c r="G639" s="193"/>
      <c r="H639" s="183"/>
    </row>
    <row r="640" s="159" customFormat="1" ht="25.5" customHeight="1" spans="1:8">
      <c r="A640" s="180"/>
      <c r="B640" s="195"/>
      <c r="C640" s="185" t="str">
        <f>'1.工法检查表(设计-校对-专审）'!I78</f>
        <v>指示下游</v>
      </c>
      <c r="D640" s="202"/>
      <c r="E640" s="202"/>
      <c r="F640" s="202"/>
      <c r="G640" s="202"/>
      <c r="H640" s="183"/>
    </row>
    <row r="641" s="159" customFormat="1" ht="25.5" customHeight="1" spans="1:8">
      <c r="A641" s="180"/>
      <c r="B641" s="195"/>
      <c r="C641" s="187"/>
      <c r="D641" s="188" t="s">
        <v>174</v>
      </c>
      <c r="E641" s="188" t="s">
        <v>174</v>
      </c>
      <c r="F641" s="188" t="s">
        <v>174</v>
      </c>
      <c r="G641" s="188" t="s">
        <v>174</v>
      </c>
      <c r="H641" s="183"/>
    </row>
    <row r="642" s="159" customFormat="1" ht="25.5" customHeight="1" spans="1:8">
      <c r="A642" s="180"/>
      <c r="B642" s="195"/>
      <c r="C642" s="187"/>
      <c r="D642" s="189"/>
      <c r="E642" s="189"/>
      <c r="F642" s="189"/>
      <c r="G642" s="189"/>
      <c r="H642" s="183"/>
    </row>
    <row r="643" s="159" customFormat="1" ht="25.5" customHeight="1" spans="1:8">
      <c r="A643" s="180"/>
      <c r="B643" s="195"/>
      <c r="C643" s="187"/>
      <c r="D643" s="189"/>
      <c r="E643" s="189"/>
      <c r="F643" s="189"/>
      <c r="G643" s="189"/>
      <c r="H643" s="183"/>
    </row>
    <row r="644" s="159" customFormat="1" ht="25.5" customHeight="1" spans="1:8">
      <c r="A644" s="180"/>
      <c r="B644" s="195"/>
      <c r="C644" s="187"/>
      <c r="D644" s="189"/>
      <c r="E644" s="189"/>
      <c r="F644" s="189"/>
      <c r="G644" s="189"/>
      <c r="H644" s="183"/>
    </row>
    <row r="645" s="159" customFormat="1" ht="25.5" customHeight="1" spans="1:8">
      <c r="A645" s="180"/>
      <c r="B645" s="195"/>
      <c r="C645" s="187"/>
      <c r="D645" s="189"/>
      <c r="E645" s="189"/>
      <c r="F645" s="189"/>
      <c r="G645" s="189"/>
      <c r="H645" s="183"/>
    </row>
    <row r="646" s="159" customFormat="1" ht="25.5" customHeight="1" spans="1:8">
      <c r="A646" s="180"/>
      <c r="B646" s="195"/>
      <c r="C646" s="187"/>
      <c r="D646" s="189"/>
      <c r="E646" s="189"/>
      <c r="F646" s="189"/>
      <c r="G646" s="189"/>
      <c r="H646" s="183"/>
    </row>
    <row r="647" s="159" customFormat="1" ht="25.5" customHeight="1" spans="1:8">
      <c r="A647" s="180"/>
      <c r="B647" s="196"/>
      <c r="C647" s="191"/>
      <c r="D647" s="192"/>
      <c r="E647" s="192"/>
      <c r="F647" s="192"/>
      <c r="G647" s="192"/>
      <c r="H647" s="183"/>
    </row>
    <row r="648" s="79" customFormat="1" ht="25.5" customHeight="1" spans="1:14">
      <c r="A648" s="33" t="str">
        <f>'2.CAE检查表'!A40</f>
        <v>1、○: OK              2、 ×: NG   　      3、 －:不涉及      4、交底        5、CAE报告指示调整建议         6、（     ）内需要单独确认</v>
      </c>
      <c r="B648" s="33"/>
      <c r="C648" s="33"/>
      <c r="D648" s="33"/>
      <c r="E648" s="33"/>
      <c r="F648" s="33"/>
      <c r="G648" s="33"/>
      <c r="H648" s="214"/>
      <c r="K648" s="215"/>
      <c r="L648" s="215"/>
      <c r="M648" s="215"/>
      <c r="N648" s="215"/>
    </row>
    <row r="649" ht="25.5" customHeight="1" spans="11:14">
      <c r="K649" s="96"/>
      <c r="L649" s="96"/>
      <c r="M649" s="96"/>
      <c r="N649" s="96"/>
    </row>
    <row r="650" ht="25.5" customHeight="1" spans="11:14">
      <c r="K650" s="96"/>
      <c r="L650" s="96"/>
      <c r="M650" s="96"/>
      <c r="N650" s="96"/>
    </row>
    <row r="651" ht="25.5" customHeight="1" spans="11:14">
      <c r="K651" s="96"/>
      <c r="L651" s="96"/>
      <c r="M651" s="96"/>
      <c r="N651" s="96"/>
    </row>
    <row r="652" ht="25.5" customHeight="1" spans="11:14">
      <c r="K652" s="96"/>
      <c r="L652" s="96"/>
      <c r="M652" s="96"/>
      <c r="N652" s="96"/>
    </row>
    <row r="653" ht="25.5" customHeight="1" spans="11:14">
      <c r="K653" s="96"/>
      <c r="L653" s="96"/>
      <c r="M653" s="96"/>
      <c r="N653" s="96"/>
    </row>
    <row r="654" ht="25.5" customHeight="1" spans="11:14">
      <c r="K654" s="96"/>
      <c r="L654" s="96"/>
      <c r="M654" s="96"/>
      <c r="N654" s="96"/>
    </row>
    <row r="655" ht="25.5" customHeight="1" spans="11:14">
      <c r="K655" s="96"/>
      <c r="L655" s="96"/>
      <c r="M655" s="96"/>
      <c r="N655" s="96"/>
    </row>
    <row r="656" ht="25.5" customHeight="1" spans="11:14">
      <c r="K656" s="96"/>
      <c r="L656" s="96"/>
      <c r="M656" s="96"/>
      <c r="N656" s="96"/>
    </row>
    <row r="657" ht="25.5" customHeight="1" spans="11:14">
      <c r="K657" s="96"/>
      <c r="L657" s="96"/>
      <c r="M657" s="96"/>
      <c r="N657" s="96"/>
    </row>
    <row r="658" ht="25.5" customHeight="1" spans="11:14">
      <c r="K658" s="96"/>
      <c r="L658" s="96"/>
      <c r="M658" s="96"/>
      <c r="N658" s="96"/>
    </row>
    <row r="659" ht="25.5" customHeight="1" spans="11:14">
      <c r="K659" s="96"/>
      <c r="L659" s="96"/>
      <c r="M659" s="96"/>
      <c r="N659" s="96"/>
    </row>
    <row r="660" ht="25.5" customHeight="1" spans="11:14">
      <c r="K660" s="96"/>
      <c r="L660" s="96"/>
      <c r="M660" s="96"/>
      <c r="N660" s="96"/>
    </row>
    <row r="661" ht="25.5" customHeight="1" spans="11:14">
      <c r="K661" s="96"/>
      <c r="L661" s="96"/>
      <c r="M661" s="96"/>
      <c r="N661" s="96"/>
    </row>
    <row r="662" ht="25.5" customHeight="1" spans="11:14">
      <c r="K662" s="96"/>
      <c r="L662" s="96"/>
      <c r="M662" s="96"/>
      <c r="N662" s="96"/>
    </row>
    <row r="663" ht="25.5" customHeight="1" spans="11:14">
      <c r="K663" s="96"/>
      <c r="L663" s="96"/>
      <c r="M663" s="96"/>
      <c r="N663" s="96"/>
    </row>
    <row r="664" ht="25.5" customHeight="1" spans="11:14">
      <c r="K664" s="96"/>
      <c r="L664" s="96"/>
      <c r="M664" s="96"/>
      <c r="N664" s="96"/>
    </row>
    <row r="665" ht="25.5" customHeight="1" spans="11:14">
      <c r="K665" s="96"/>
      <c r="L665" s="96"/>
      <c r="M665" s="96"/>
      <c r="N665" s="96"/>
    </row>
    <row r="666" ht="25.5" customHeight="1" spans="11:14">
      <c r="K666" s="96"/>
      <c r="L666" s="96"/>
      <c r="M666" s="96"/>
      <c r="N666" s="96"/>
    </row>
    <row r="667" ht="25.5" customHeight="1" spans="11:14">
      <c r="K667" s="96"/>
      <c r="L667" s="96"/>
      <c r="M667" s="96"/>
      <c r="N667" s="96"/>
    </row>
    <row r="668" ht="25.5" customHeight="1" spans="11:14">
      <c r="K668" s="96"/>
      <c r="L668" s="96"/>
      <c r="M668" s="96"/>
      <c r="N668" s="96"/>
    </row>
    <row r="669" ht="25.5" customHeight="1" spans="11:14">
      <c r="K669" s="96"/>
      <c r="L669" s="96"/>
      <c r="M669" s="96"/>
      <c r="N669" s="96"/>
    </row>
    <row r="670" ht="25.5" customHeight="1" spans="11:14">
      <c r="K670" s="96"/>
      <c r="L670" s="96"/>
      <c r="M670" s="96"/>
      <c r="N670" s="96"/>
    </row>
    <row r="671" ht="25.5" customHeight="1" spans="11:14">
      <c r="K671" s="96"/>
      <c r="L671" s="96"/>
      <c r="M671" s="96"/>
      <c r="N671" s="96"/>
    </row>
    <row r="672" ht="25.5" customHeight="1" spans="11:14">
      <c r="K672" s="96"/>
      <c r="L672" s="96"/>
      <c r="M672" s="96"/>
      <c r="N672" s="96"/>
    </row>
    <row r="673" ht="25.5" customHeight="1" spans="11:14">
      <c r="K673" s="96"/>
      <c r="L673" s="96"/>
      <c r="M673" s="96"/>
      <c r="N673" s="96"/>
    </row>
    <row r="674" ht="25.5" customHeight="1" spans="11:14">
      <c r="K674" s="96"/>
      <c r="L674" s="96"/>
      <c r="M674" s="96"/>
      <c r="N674" s="96"/>
    </row>
    <row r="675" ht="25.5" customHeight="1" spans="11:14">
      <c r="K675" s="96"/>
      <c r="L675" s="96"/>
      <c r="M675" s="96"/>
      <c r="N675" s="96"/>
    </row>
    <row r="676" ht="25.5" customHeight="1" spans="11:14">
      <c r="K676" s="96"/>
      <c r="L676" s="96"/>
      <c r="M676" s="96"/>
      <c r="N676" s="96"/>
    </row>
    <row r="677" ht="25.5" customHeight="1" spans="11:14">
      <c r="K677" s="96"/>
      <c r="L677" s="96"/>
      <c r="M677" s="96"/>
      <c r="N677" s="96"/>
    </row>
    <row r="678" ht="25.5" customHeight="1" spans="11:14">
      <c r="K678" s="96"/>
      <c r="L678" s="96"/>
      <c r="M678" s="96"/>
      <c r="N678" s="96"/>
    </row>
    <row r="679" ht="25.5" customHeight="1" spans="11:14">
      <c r="K679" s="96"/>
      <c r="L679" s="96"/>
      <c r="M679" s="96"/>
      <c r="N679" s="96"/>
    </row>
    <row r="680" ht="25.5" customHeight="1" spans="11:14">
      <c r="K680" s="96"/>
      <c r="L680" s="96"/>
      <c r="M680" s="96"/>
      <c r="N680" s="96"/>
    </row>
    <row r="681" ht="25.5" customHeight="1" spans="11:14">
      <c r="K681" s="96"/>
      <c r="L681" s="96"/>
      <c r="M681" s="96"/>
      <c r="N681" s="96"/>
    </row>
    <row r="682" ht="25.5" customHeight="1" spans="11:14">
      <c r="K682" s="96"/>
      <c r="L682" s="96"/>
      <c r="M682" s="96"/>
      <c r="N682" s="96"/>
    </row>
    <row r="683" ht="25.5" customHeight="1" spans="11:14">
      <c r="K683" s="96"/>
      <c r="L683" s="96"/>
      <c r="M683" s="96"/>
      <c r="N683" s="96"/>
    </row>
    <row r="684" ht="25.5" customHeight="1" spans="11:14">
      <c r="K684" s="96"/>
      <c r="L684" s="96"/>
      <c r="M684" s="96"/>
      <c r="N684" s="96"/>
    </row>
    <row r="685" ht="25.5" customHeight="1" spans="11:14">
      <c r="K685" s="96"/>
      <c r="L685" s="96"/>
      <c r="M685" s="96"/>
      <c r="N685" s="96"/>
    </row>
    <row r="686" ht="25.5" customHeight="1" spans="11:14">
      <c r="K686" s="96"/>
      <c r="L686" s="96"/>
      <c r="M686" s="96"/>
      <c r="N686" s="96"/>
    </row>
  </sheetData>
  <mergeCells count="514">
    <mergeCell ref="C1:G1"/>
    <mergeCell ref="C2:G2"/>
    <mergeCell ref="B4:C4"/>
    <mergeCell ref="D4:F4"/>
    <mergeCell ref="D5:F5"/>
    <mergeCell ref="D6:F6"/>
    <mergeCell ref="D7:F7"/>
    <mergeCell ref="C9:G9"/>
    <mergeCell ref="C18:G18"/>
    <mergeCell ref="C27:G27"/>
    <mergeCell ref="C36:G36"/>
    <mergeCell ref="C45:G45"/>
    <mergeCell ref="C54:G54"/>
    <mergeCell ref="C63:G63"/>
    <mergeCell ref="C72:G72"/>
    <mergeCell ref="C81:G81"/>
    <mergeCell ref="C90:G90"/>
    <mergeCell ref="C99:G99"/>
    <mergeCell ref="C108:G108"/>
    <mergeCell ref="C117:G117"/>
    <mergeCell ref="C126:G126"/>
    <mergeCell ref="C135:G135"/>
    <mergeCell ref="C144:G144"/>
    <mergeCell ref="C153:G153"/>
    <mergeCell ref="C162:G162"/>
    <mergeCell ref="C171:G171"/>
    <mergeCell ref="C180:G180"/>
    <mergeCell ref="C189:G189"/>
    <mergeCell ref="C198:G198"/>
    <mergeCell ref="C207:G207"/>
    <mergeCell ref="C216:G216"/>
    <mergeCell ref="C225:G225"/>
    <mergeCell ref="C234:G234"/>
    <mergeCell ref="C243:G243"/>
    <mergeCell ref="C252:G252"/>
    <mergeCell ref="C261:G261"/>
    <mergeCell ref="C270:G270"/>
    <mergeCell ref="C279:G279"/>
    <mergeCell ref="C288:G288"/>
    <mergeCell ref="C297:G297"/>
    <mergeCell ref="C306:G306"/>
    <mergeCell ref="C315:G315"/>
    <mergeCell ref="C324:G324"/>
    <mergeCell ref="C333:G333"/>
    <mergeCell ref="C342:G342"/>
    <mergeCell ref="C351:G351"/>
    <mergeCell ref="C360:G360"/>
    <mergeCell ref="C369:G369"/>
    <mergeCell ref="C378:G378"/>
    <mergeCell ref="C387:G387"/>
    <mergeCell ref="C396:G396"/>
    <mergeCell ref="C405:G405"/>
    <mergeCell ref="C414:G414"/>
    <mergeCell ref="C423:G423"/>
    <mergeCell ref="C432:G432"/>
    <mergeCell ref="C441:G441"/>
    <mergeCell ref="C450:G450"/>
    <mergeCell ref="C459:G459"/>
    <mergeCell ref="C468:G468"/>
    <mergeCell ref="C477:G477"/>
    <mergeCell ref="C486:G486"/>
    <mergeCell ref="C495:G495"/>
    <mergeCell ref="C504:G504"/>
    <mergeCell ref="C513:G513"/>
    <mergeCell ref="C522:G522"/>
    <mergeCell ref="C531:G531"/>
    <mergeCell ref="C540:G540"/>
    <mergeCell ref="C549:G549"/>
    <mergeCell ref="C558:G558"/>
    <mergeCell ref="C567:G567"/>
    <mergeCell ref="C576:G576"/>
    <mergeCell ref="C585:G585"/>
    <mergeCell ref="C594:G594"/>
    <mergeCell ref="C603:G603"/>
    <mergeCell ref="C612:G612"/>
    <mergeCell ref="C621:G621"/>
    <mergeCell ref="C630:G630"/>
    <mergeCell ref="C639:G639"/>
    <mergeCell ref="A648:G648"/>
    <mergeCell ref="A5:A7"/>
    <mergeCell ref="A9:A350"/>
    <mergeCell ref="A351:A467"/>
    <mergeCell ref="A468:A548"/>
    <mergeCell ref="A549:A620"/>
    <mergeCell ref="A621:A629"/>
    <mergeCell ref="A630:A647"/>
    <mergeCell ref="B9:B17"/>
    <mergeCell ref="B18:B26"/>
    <mergeCell ref="B27:B35"/>
    <mergeCell ref="B36:B44"/>
    <mergeCell ref="B45:B53"/>
    <mergeCell ref="B54:B62"/>
    <mergeCell ref="B63:B71"/>
    <mergeCell ref="B72:B80"/>
    <mergeCell ref="B81:B89"/>
    <mergeCell ref="B90:B98"/>
    <mergeCell ref="B99:B107"/>
    <mergeCell ref="B108:B116"/>
    <mergeCell ref="B117:B125"/>
    <mergeCell ref="B126:B134"/>
    <mergeCell ref="B135:B143"/>
    <mergeCell ref="B144:B152"/>
    <mergeCell ref="B153:B161"/>
    <mergeCell ref="B162:B170"/>
    <mergeCell ref="B171:B179"/>
    <mergeCell ref="B180:B188"/>
    <mergeCell ref="B189:B197"/>
    <mergeCell ref="B198:B206"/>
    <mergeCell ref="B207:B215"/>
    <mergeCell ref="B216:B224"/>
    <mergeCell ref="B225:B233"/>
    <mergeCell ref="B234:B242"/>
    <mergeCell ref="B243:B251"/>
    <mergeCell ref="B252:B260"/>
    <mergeCell ref="B261:B269"/>
    <mergeCell ref="B270:B278"/>
    <mergeCell ref="B279:B287"/>
    <mergeCell ref="B288:B296"/>
    <mergeCell ref="B297:B305"/>
    <mergeCell ref="B306:B314"/>
    <mergeCell ref="B315:B323"/>
    <mergeCell ref="B324:B332"/>
    <mergeCell ref="B333:B341"/>
    <mergeCell ref="B342:B350"/>
    <mergeCell ref="B351:B359"/>
    <mergeCell ref="B360:B368"/>
    <mergeCell ref="B369:B377"/>
    <mergeCell ref="B378:B386"/>
    <mergeCell ref="B387:B395"/>
    <mergeCell ref="B396:B404"/>
    <mergeCell ref="B405:B413"/>
    <mergeCell ref="B414:B422"/>
    <mergeCell ref="B423:B431"/>
    <mergeCell ref="B432:B440"/>
    <mergeCell ref="B441:B449"/>
    <mergeCell ref="B450:B458"/>
    <mergeCell ref="B459:B467"/>
    <mergeCell ref="B468:B476"/>
    <mergeCell ref="B477:B485"/>
    <mergeCell ref="B486:B494"/>
    <mergeCell ref="B495:B503"/>
    <mergeCell ref="B504:B512"/>
    <mergeCell ref="B513:B521"/>
    <mergeCell ref="B522:B530"/>
    <mergeCell ref="B531:B539"/>
    <mergeCell ref="B540:B548"/>
    <mergeCell ref="B549:B557"/>
    <mergeCell ref="B558:B566"/>
    <mergeCell ref="B567:B575"/>
    <mergeCell ref="B576:B584"/>
    <mergeCell ref="B585:B593"/>
    <mergeCell ref="B594:B602"/>
    <mergeCell ref="B603:B611"/>
    <mergeCell ref="B612:B620"/>
    <mergeCell ref="B621:B629"/>
    <mergeCell ref="B630:B638"/>
    <mergeCell ref="B639:B647"/>
    <mergeCell ref="C10:C17"/>
    <mergeCell ref="C19:C26"/>
    <mergeCell ref="C28:C35"/>
    <mergeCell ref="C37:C44"/>
    <mergeCell ref="C46:C53"/>
    <mergeCell ref="C55:C62"/>
    <mergeCell ref="C64:C71"/>
    <mergeCell ref="C73:C80"/>
    <mergeCell ref="C82:C89"/>
    <mergeCell ref="C91:C98"/>
    <mergeCell ref="C100:C107"/>
    <mergeCell ref="C109:C116"/>
    <mergeCell ref="C118:C125"/>
    <mergeCell ref="C127:C134"/>
    <mergeCell ref="C136:C143"/>
    <mergeCell ref="C145:C152"/>
    <mergeCell ref="C154:C161"/>
    <mergeCell ref="C163:C170"/>
    <mergeCell ref="C172:C179"/>
    <mergeCell ref="C181:C188"/>
    <mergeCell ref="C190:C197"/>
    <mergeCell ref="C199:C206"/>
    <mergeCell ref="C208:C215"/>
    <mergeCell ref="C217:C224"/>
    <mergeCell ref="C226:C233"/>
    <mergeCell ref="C235:C242"/>
    <mergeCell ref="C244:C251"/>
    <mergeCell ref="C253:C260"/>
    <mergeCell ref="C262:C269"/>
    <mergeCell ref="C271:C278"/>
    <mergeCell ref="C280:C287"/>
    <mergeCell ref="C289:C296"/>
    <mergeCell ref="C298:C305"/>
    <mergeCell ref="C307:C314"/>
    <mergeCell ref="C316:C323"/>
    <mergeCell ref="C325:C332"/>
    <mergeCell ref="C334:C341"/>
    <mergeCell ref="C343:C350"/>
    <mergeCell ref="C352:C359"/>
    <mergeCell ref="C361:C368"/>
    <mergeCell ref="C370:C377"/>
    <mergeCell ref="C379:C386"/>
    <mergeCell ref="C388:C395"/>
    <mergeCell ref="C397:C404"/>
    <mergeCell ref="C406:C413"/>
    <mergeCell ref="C415:C422"/>
    <mergeCell ref="C424:C431"/>
    <mergeCell ref="C433:C440"/>
    <mergeCell ref="C442:C449"/>
    <mergeCell ref="C451:C458"/>
    <mergeCell ref="C460:C467"/>
    <mergeCell ref="C469:C476"/>
    <mergeCell ref="C478:C485"/>
    <mergeCell ref="C487:C494"/>
    <mergeCell ref="C496:C503"/>
    <mergeCell ref="C505:C512"/>
    <mergeCell ref="C514:C521"/>
    <mergeCell ref="C523:C530"/>
    <mergeCell ref="C532:C539"/>
    <mergeCell ref="C541:C548"/>
    <mergeCell ref="C550:C557"/>
    <mergeCell ref="C559:C566"/>
    <mergeCell ref="C568:C575"/>
    <mergeCell ref="C577:C584"/>
    <mergeCell ref="C586:C593"/>
    <mergeCell ref="C595:C602"/>
    <mergeCell ref="C604:C611"/>
    <mergeCell ref="C613:C620"/>
    <mergeCell ref="C622:C629"/>
    <mergeCell ref="C631:C638"/>
    <mergeCell ref="C640:C647"/>
    <mergeCell ref="D11:D17"/>
    <mergeCell ref="D20:D26"/>
    <mergeCell ref="D29:D35"/>
    <mergeCell ref="D38:D44"/>
    <mergeCell ref="D47:D53"/>
    <mergeCell ref="D56:D62"/>
    <mergeCell ref="D65:D71"/>
    <mergeCell ref="D74:D80"/>
    <mergeCell ref="D83:D89"/>
    <mergeCell ref="D92:D98"/>
    <mergeCell ref="D101:D107"/>
    <mergeCell ref="D110:D116"/>
    <mergeCell ref="D119:D125"/>
    <mergeCell ref="D128:D134"/>
    <mergeCell ref="D137:D143"/>
    <mergeCell ref="D146:D152"/>
    <mergeCell ref="D155:D161"/>
    <mergeCell ref="D164:D170"/>
    <mergeCell ref="D173:D179"/>
    <mergeCell ref="D182:D188"/>
    <mergeCell ref="D191:D197"/>
    <mergeCell ref="D200:D206"/>
    <mergeCell ref="D209:D215"/>
    <mergeCell ref="D218:D224"/>
    <mergeCell ref="D227:D233"/>
    <mergeCell ref="D236:D242"/>
    <mergeCell ref="D245:D251"/>
    <mergeCell ref="D254:D260"/>
    <mergeCell ref="D263:D269"/>
    <mergeCell ref="D272:D278"/>
    <mergeCell ref="D281:D287"/>
    <mergeCell ref="D290:D296"/>
    <mergeCell ref="D299:D305"/>
    <mergeCell ref="D308:D314"/>
    <mergeCell ref="D317:D323"/>
    <mergeCell ref="D326:D332"/>
    <mergeCell ref="D335:D341"/>
    <mergeCell ref="D344:D350"/>
    <mergeCell ref="D353:D359"/>
    <mergeCell ref="D362:D368"/>
    <mergeCell ref="D371:D377"/>
    <mergeCell ref="D380:D386"/>
    <mergeCell ref="D389:D395"/>
    <mergeCell ref="D398:D404"/>
    <mergeCell ref="D407:D413"/>
    <mergeCell ref="D416:D422"/>
    <mergeCell ref="D425:D431"/>
    <mergeCell ref="D434:D440"/>
    <mergeCell ref="D443:D449"/>
    <mergeCell ref="D452:D458"/>
    <mergeCell ref="D461:D467"/>
    <mergeCell ref="D470:D476"/>
    <mergeCell ref="D479:D485"/>
    <mergeCell ref="D488:D494"/>
    <mergeCell ref="D497:D503"/>
    <mergeCell ref="D506:D512"/>
    <mergeCell ref="D515:D521"/>
    <mergeCell ref="D524:D530"/>
    <mergeCell ref="D533:D539"/>
    <mergeCell ref="D542:D548"/>
    <mergeCell ref="D551:D557"/>
    <mergeCell ref="D560:D566"/>
    <mergeCell ref="D569:D575"/>
    <mergeCell ref="D578:D584"/>
    <mergeCell ref="D587:D593"/>
    <mergeCell ref="D596:D602"/>
    <mergeCell ref="D605:D611"/>
    <mergeCell ref="D614:D620"/>
    <mergeCell ref="D623:D629"/>
    <mergeCell ref="D632:D638"/>
    <mergeCell ref="D641:D647"/>
    <mergeCell ref="E11:E17"/>
    <mergeCell ref="E20:E26"/>
    <mergeCell ref="E29:E35"/>
    <mergeCell ref="E38:E44"/>
    <mergeCell ref="E47:E53"/>
    <mergeCell ref="E56:E62"/>
    <mergeCell ref="E65:E71"/>
    <mergeCell ref="E74:E80"/>
    <mergeCell ref="E83:E89"/>
    <mergeCell ref="E92:E98"/>
    <mergeCell ref="E101:E107"/>
    <mergeCell ref="E110:E116"/>
    <mergeCell ref="E119:E125"/>
    <mergeCell ref="E128:E134"/>
    <mergeCell ref="E137:E143"/>
    <mergeCell ref="E146:E152"/>
    <mergeCell ref="E155:E161"/>
    <mergeCell ref="E164:E170"/>
    <mergeCell ref="E173:E179"/>
    <mergeCell ref="E182:E188"/>
    <mergeCell ref="E191:E197"/>
    <mergeCell ref="E200:E206"/>
    <mergeCell ref="E209:E215"/>
    <mergeCell ref="E218:E224"/>
    <mergeCell ref="E227:E233"/>
    <mergeCell ref="E236:E242"/>
    <mergeCell ref="E245:E251"/>
    <mergeCell ref="E254:E260"/>
    <mergeCell ref="E263:E269"/>
    <mergeCell ref="E272:E278"/>
    <mergeCell ref="E281:E287"/>
    <mergeCell ref="E290:E296"/>
    <mergeCell ref="E299:E305"/>
    <mergeCell ref="E308:E314"/>
    <mergeCell ref="E317:E323"/>
    <mergeCell ref="E326:E332"/>
    <mergeCell ref="E335:E341"/>
    <mergeCell ref="E344:E350"/>
    <mergeCell ref="E353:E359"/>
    <mergeCell ref="E362:E368"/>
    <mergeCell ref="E371:E377"/>
    <mergeCell ref="E380:E386"/>
    <mergeCell ref="E389:E395"/>
    <mergeCell ref="E398:E404"/>
    <mergeCell ref="E407:E413"/>
    <mergeCell ref="E416:E422"/>
    <mergeCell ref="E425:E431"/>
    <mergeCell ref="E434:E440"/>
    <mergeCell ref="E443:E449"/>
    <mergeCell ref="E452:E458"/>
    <mergeCell ref="E461:E467"/>
    <mergeCell ref="E470:E476"/>
    <mergeCell ref="E479:E485"/>
    <mergeCell ref="E488:E494"/>
    <mergeCell ref="E497:E503"/>
    <mergeCell ref="E506:E512"/>
    <mergeCell ref="E515:E521"/>
    <mergeCell ref="E524:E530"/>
    <mergeCell ref="E533:E539"/>
    <mergeCell ref="E542:E548"/>
    <mergeCell ref="E551:E557"/>
    <mergeCell ref="E560:E566"/>
    <mergeCell ref="E569:E575"/>
    <mergeCell ref="E578:E584"/>
    <mergeCell ref="E587:E593"/>
    <mergeCell ref="E596:E602"/>
    <mergeCell ref="E605:E611"/>
    <mergeCell ref="E614:E620"/>
    <mergeCell ref="E623:E629"/>
    <mergeCell ref="E632:E638"/>
    <mergeCell ref="E641:E647"/>
    <mergeCell ref="F11:F17"/>
    <mergeCell ref="F20:F26"/>
    <mergeCell ref="F29:F35"/>
    <mergeCell ref="F38:F44"/>
    <mergeCell ref="F47:F53"/>
    <mergeCell ref="F56:F62"/>
    <mergeCell ref="F65:F71"/>
    <mergeCell ref="F74:F80"/>
    <mergeCell ref="F83:F89"/>
    <mergeCell ref="F92:F98"/>
    <mergeCell ref="F101:F107"/>
    <mergeCell ref="F110:F116"/>
    <mergeCell ref="F119:F125"/>
    <mergeCell ref="F128:F134"/>
    <mergeCell ref="F137:F143"/>
    <mergeCell ref="F146:F152"/>
    <mergeCell ref="F155:F161"/>
    <mergeCell ref="F164:F170"/>
    <mergeCell ref="F173:F179"/>
    <mergeCell ref="F182:F188"/>
    <mergeCell ref="F191:F197"/>
    <mergeCell ref="F200:F206"/>
    <mergeCell ref="F209:F215"/>
    <mergeCell ref="F218:F224"/>
    <mergeCell ref="F227:F233"/>
    <mergeCell ref="F236:F242"/>
    <mergeCell ref="F245:F251"/>
    <mergeCell ref="F254:F260"/>
    <mergeCell ref="F263:F269"/>
    <mergeCell ref="F272:F278"/>
    <mergeCell ref="F281:F287"/>
    <mergeCell ref="F290:F296"/>
    <mergeCell ref="F299:F305"/>
    <mergeCell ref="F308:F314"/>
    <mergeCell ref="F317:F323"/>
    <mergeCell ref="F326:F332"/>
    <mergeCell ref="F335:F341"/>
    <mergeCell ref="F344:F350"/>
    <mergeCell ref="F353:F359"/>
    <mergeCell ref="F362:F368"/>
    <mergeCell ref="F371:F377"/>
    <mergeCell ref="F380:F386"/>
    <mergeCell ref="F389:F395"/>
    <mergeCell ref="F398:F404"/>
    <mergeCell ref="F407:F413"/>
    <mergeCell ref="F416:F422"/>
    <mergeCell ref="F425:F431"/>
    <mergeCell ref="F434:F440"/>
    <mergeCell ref="F443:F449"/>
    <mergeCell ref="F452:F458"/>
    <mergeCell ref="F461:F467"/>
    <mergeCell ref="F470:F476"/>
    <mergeCell ref="F479:F485"/>
    <mergeCell ref="F488:F494"/>
    <mergeCell ref="F497:F503"/>
    <mergeCell ref="F506:F512"/>
    <mergeCell ref="F515:F521"/>
    <mergeCell ref="F524:F530"/>
    <mergeCell ref="F533:F539"/>
    <mergeCell ref="F542:F548"/>
    <mergeCell ref="F551:F557"/>
    <mergeCell ref="F560:F566"/>
    <mergeCell ref="F569:F575"/>
    <mergeCell ref="F578:F584"/>
    <mergeCell ref="F587:F593"/>
    <mergeCell ref="F596:F602"/>
    <mergeCell ref="F605:F611"/>
    <mergeCell ref="F614:F620"/>
    <mergeCell ref="F623:F629"/>
    <mergeCell ref="F632:F638"/>
    <mergeCell ref="F641:F647"/>
    <mergeCell ref="G11:G17"/>
    <mergeCell ref="G20:G26"/>
    <mergeCell ref="G29:G35"/>
    <mergeCell ref="G38:G44"/>
    <mergeCell ref="G47:G53"/>
    <mergeCell ref="G56:G62"/>
    <mergeCell ref="G65:G71"/>
    <mergeCell ref="G74:G80"/>
    <mergeCell ref="G83:G89"/>
    <mergeCell ref="G92:G98"/>
    <mergeCell ref="G101:G107"/>
    <mergeCell ref="G110:G116"/>
    <mergeCell ref="G119:G125"/>
    <mergeCell ref="G128:G134"/>
    <mergeCell ref="G137:G143"/>
    <mergeCell ref="G146:G152"/>
    <mergeCell ref="G155:G161"/>
    <mergeCell ref="G164:G170"/>
    <mergeCell ref="G173:G179"/>
    <mergeCell ref="G182:G188"/>
    <mergeCell ref="G191:G197"/>
    <mergeCell ref="G200:G206"/>
    <mergeCell ref="G209:G215"/>
    <mergeCell ref="G218:G224"/>
    <mergeCell ref="G227:G233"/>
    <mergeCell ref="G236:G242"/>
    <mergeCell ref="G245:G251"/>
    <mergeCell ref="G254:G260"/>
    <mergeCell ref="G263:G269"/>
    <mergeCell ref="G272:G278"/>
    <mergeCell ref="G281:G287"/>
    <mergeCell ref="G290:G296"/>
    <mergeCell ref="G299:G305"/>
    <mergeCell ref="G308:G314"/>
    <mergeCell ref="G317:G323"/>
    <mergeCell ref="G326:G332"/>
    <mergeCell ref="G335:G341"/>
    <mergeCell ref="G344:G350"/>
    <mergeCell ref="G353:G359"/>
    <mergeCell ref="G362:G368"/>
    <mergeCell ref="G371:G377"/>
    <mergeCell ref="G380:G386"/>
    <mergeCell ref="G389:G395"/>
    <mergeCell ref="G398:G404"/>
    <mergeCell ref="G407:G413"/>
    <mergeCell ref="G416:G422"/>
    <mergeCell ref="G425:G431"/>
    <mergeCell ref="G434:G440"/>
    <mergeCell ref="G443:G449"/>
    <mergeCell ref="G452:G458"/>
    <mergeCell ref="G461:G467"/>
    <mergeCell ref="G470:G476"/>
    <mergeCell ref="G479:G485"/>
    <mergeCell ref="G488:G494"/>
    <mergeCell ref="G497:G503"/>
    <mergeCell ref="G506:G512"/>
    <mergeCell ref="G515:G521"/>
    <mergeCell ref="G524:G530"/>
    <mergeCell ref="G533:G539"/>
    <mergeCell ref="G542:G548"/>
    <mergeCell ref="G551:G557"/>
    <mergeCell ref="G560:G566"/>
    <mergeCell ref="G569:G575"/>
    <mergeCell ref="G578:G584"/>
    <mergeCell ref="G587:G593"/>
    <mergeCell ref="G596:G602"/>
    <mergeCell ref="G605:G611"/>
    <mergeCell ref="G614:G620"/>
    <mergeCell ref="G623:G629"/>
    <mergeCell ref="G632:G638"/>
    <mergeCell ref="G641:G647"/>
    <mergeCell ref="A1:B2"/>
    <mergeCell ref="B5:C7"/>
  </mergeCells>
  <conditionalFormatting sqref="D3:G3">
    <cfRule type="cellIs" dxfId="0" priority="5" operator="between">
      <formula>0.95</formula>
      <formula>1</formula>
    </cfRule>
    <cfRule type="cellIs" dxfId="1" priority="6" operator="lessThan">
      <formula>0.85</formula>
    </cfRule>
    <cfRule type="cellIs" dxfId="2" priority="7" operator="between">
      <formula>0.85</formula>
      <formula>0.95</formula>
    </cfRule>
  </conditionalFormatting>
  <conditionalFormatting sqref="D10:G11 H9:H647 D28:G29 D19:G20 D451:G452 D532:G533 D541:G542 D550:G551 D487:G488 D496:G497 D505:G506 D514:G515 D595:G596 D613:G614 D604:G605 D442:G443 D433:G434 D424:G425 D415:G416 D640:G641 D478:G479 D469:G470 D460:G461 D523:G524 D586:G587 D577:G578 D568:G569 D559:G560 D622:G623 D631:G632 D55:G56 D64:G65 D73:G74 D82:G83 D262:G263 D127:G128 D136:G137 D145:G146 D154:G155 D163:G164 D334:G335 D343:G344 D280:G281 D271:G272 D298:G299 D289:G290 D316:G317 D307:G308 D172:G173 D325:G326 D352:G353 D181:G182 D190:G191 D199:G200 D208:G209 D118:G119 D361:G362 D370:G371 D379:G380 D388:G389 D397:G398 D46:G47 D406:G407 D109:G110 D100:G101 D91:G92 D253:G254 D244:G245 D235:G236 D226:G227 D217:G218">
    <cfRule type="cellIs" dxfId="3" priority="8" operator="equal">
      <formula>"-"</formula>
    </cfRule>
    <cfRule type="cellIs" dxfId="1" priority="9" operator="equal">
      <formula>"NG"</formula>
    </cfRule>
    <cfRule type="cellIs" dxfId="0" priority="10" operator="equal">
      <formula>"OK"</formula>
    </cfRule>
    <cfRule type="cellIs" dxfId="2" priority="11" operator="equal">
      <formula>"保留"</formula>
    </cfRule>
  </conditionalFormatting>
  <conditionalFormatting sqref="D37:G38">
    <cfRule type="cellIs" dxfId="2" priority="4" operator="equal">
      <formula>"保留"</formula>
    </cfRule>
    <cfRule type="cellIs" dxfId="0" priority="3" operator="equal">
      <formula>"OK"</formula>
    </cfRule>
    <cfRule type="cellIs" dxfId="1" priority="2" operator="equal">
      <formula>"NG"</formula>
    </cfRule>
    <cfRule type="cellIs" dxfId="3" priority="1" operator="equal">
      <formula>"-"</formula>
    </cfRule>
  </conditionalFormatting>
  <dataValidations count="3">
    <dataValidation type="list" allowBlank="1" showInputMessage="1" sqref="D10:G10 D19:G19 D28:G28 D37:G37 D46:G46 D55:G55 D64:G64 D73:G73 D82:G82 D91:G91 D100:G100 D109:G109 D118:G118 D127:G127 D136:G136 D145:G145 D154:G154 D163:G163 D172:G172 D181:G181 D190:G190 D199:G199 D208:G208 D217:G217 D226:G226 D235:G235 D244:G244 D253:G253 D262:G262 D271:G271 D280:G280 D289:G289 D298:G298 D307:G307 D316:G316 D325:G325 D334:G334 D343:G343 D352:G352 D361:G361 D370:G370 D379:G379 D388:G388 D397:G397 D406:G406 D415:G415 D424:G424 D433:G433 D442:G442 D451:G451 D460:G460 D469:G469 D478:G478 D487:G487 D496:G496 D505:G505 D514:G514 D523:G523 D532:G532 D541:G541 D550:G550 D559:G559 D568:G568 D577:G577 D586:G586 D595:G595 D604:G604 D613:G613 D622:G622">
      <formula1>"OK,NG,-,保留"</formula1>
    </dataValidation>
    <dataValidation type="list" allowBlank="1" showInputMessage="1" showErrorMessage="1" sqref="D631:G631 D640:G640">
      <formula1>"OK,NG,-,保留"</formula1>
    </dataValidation>
    <dataValidation allowBlank="1" showInputMessage="1" sqref="D47:G47 E48:G48 D48:D53 D11:G17 D74:G80 D137:G143 D200:G206 D263:G269 D326:G332 D389:G395 D452:G458 D515:G521 D578:G584 D641:G647 D20:G26 D83:G89 D146:G152 D209:G215 D272:G278 D335:G341 D398:G404 D461:G467 D524:G530 D587:G593 D29:G35 D92:G98 D155:G161 D218:G224 D281:G287 D344:G350 D407:G413 D470:G476 D533:G539 D596:G602 D38:G44 D101:G107 D164:G170 D227:G233 D290:G296 D353:G359 D416:G422 D479:G485 D542:G548 D605:G611 D56:G62 D119:G125 D182:G188 D245:G251 D308:G314 D371:G377 D434:G440 D497:G503 D560:G566 D623:G629 D65:G71 D128:G134 D191:G197 D254:G260 D317:G323 D380:G386 D443:G449 D506:G512 D569:G575 D632:G638 D110:G116 D173:G179 D236:G242 D299:G305 D362:G368 D425:G431 D488:G494 D551:G557 D614:G620 E49:G53"/>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
  <dimension ref="A1:W78"/>
  <sheetViews>
    <sheetView topLeftCell="A4" workbookViewId="0">
      <selection activeCell="W19" sqref="W19"/>
    </sheetView>
  </sheetViews>
  <sheetFormatPr defaultColWidth="9" defaultRowHeight="25.5" customHeight="1"/>
  <cols>
    <col min="1" max="1" width="8.625" style="97" customWidth="1"/>
    <col min="2" max="2" width="4.5" style="98" customWidth="1"/>
    <col min="3" max="7" width="14.7583333333333" style="99" customWidth="1"/>
    <col min="8" max="8" width="20.7583333333333" style="99" customWidth="1"/>
    <col min="9" max="9" width="11.125" style="98" customWidth="1"/>
    <col min="10" max="13" width="11.125" style="97" customWidth="1"/>
    <col min="14" max="14" width="9.5" style="104" hidden="1" customWidth="1"/>
    <col min="15" max="15" width="7.875" style="104" customWidth="1"/>
    <col min="16" max="18" width="9" style="10"/>
    <col min="19" max="22" width="9" style="10" hidden="1" customWidth="1"/>
    <col min="23" max="16384" width="9" style="10"/>
  </cols>
  <sheetData>
    <row r="1" s="68" customFormat="1" customHeight="1" spans="1:21">
      <c r="A1" s="12" t="s">
        <v>12</v>
      </c>
      <c r="B1" s="12"/>
      <c r="C1" s="216" t="s">
        <v>13</v>
      </c>
      <c r="D1" s="217"/>
      <c r="E1" s="217"/>
      <c r="F1" s="217"/>
      <c r="G1" s="217"/>
      <c r="H1" s="218"/>
      <c r="I1" s="165" t="s">
        <v>175</v>
      </c>
      <c r="J1" s="166">
        <f>T2</f>
        <v>1</v>
      </c>
      <c r="K1" s="166">
        <f>T2</f>
        <v>1</v>
      </c>
      <c r="L1" s="166">
        <f>U2</f>
        <v>1</v>
      </c>
      <c r="M1" s="166">
        <f>U2</f>
        <v>1</v>
      </c>
      <c r="N1" s="166">
        <f>N3/(MAX($B:$B)-N6)</f>
        <v>0</v>
      </c>
      <c r="O1" s="162"/>
      <c r="T1" s="250" t="s">
        <v>175</v>
      </c>
      <c r="U1" s="251"/>
    </row>
    <row r="2" s="68" customFormat="1" customHeight="1" spans="1:21">
      <c r="A2" s="12"/>
      <c r="B2" s="12"/>
      <c r="C2" s="165" t="s">
        <v>176</v>
      </c>
      <c r="D2" s="219"/>
      <c r="E2" s="219"/>
      <c r="F2" s="219"/>
      <c r="G2" s="219"/>
      <c r="H2" s="15"/>
      <c r="I2" s="236" t="s">
        <v>16</v>
      </c>
      <c r="J2" s="237"/>
      <c r="K2" s="237"/>
      <c r="L2" s="237"/>
      <c r="M2" s="237"/>
      <c r="N2" s="238"/>
      <c r="O2" s="164"/>
      <c r="T2" s="252">
        <f>T4/29</f>
        <v>1</v>
      </c>
      <c r="U2" s="252">
        <f>U4/29</f>
        <v>1</v>
      </c>
    </row>
    <row r="3" customHeight="1" spans="1:21">
      <c r="A3" s="167" t="s">
        <v>17</v>
      </c>
      <c r="B3" s="16" t="s">
        <v>18</v>
      </c>
      <c r="C3" s="17"/>
      <c r="D3" s="16" t="s">
        <v>19</v>
      </c>
      <c r="E3" s="16"/>
      <c r="F3" s="16"/>
      <c r="G3" s="168" t="s">
        <v>177</v>
      </c>
      <c r="I3" s="28" t="s">
        <v>9</v>
      </c>
      <c r="J3" s="239">
        <f t="shared" ref="J3:N3" si="0">COUNTIF(J8:J37,"OK")</f>
        <v>0</v>
      </c>
      <c r="K3" s="239">
        <f t="shared" si="0"/>
        <v>0</v>
      </c>
      <c r="L3" s="239">
        <f t="shared" si="0"/>
        <v>0</v>
      </c>
      <c r="M3" s="239">
        <f t="shared" si="0"/>
        <v>0</v>
      </c>
      <c r="N3" s="239">
        <f t="shared" si="0"/>
        <v>0</v>
      </c>
      <c r="O3" s="169"/>
      <c r="T3" s="252"/>
      <c r="U3" s="252"/>
    </row>
    <row r="4" customHeight="1" spans="1:21">
      <c r="A4" s="170"/>
      <c r="B4" s="18"/>
      <c r="C4" s="19"/>
      <c r="D4" s="20"/>
      <c r="E4" s="171"/>
      <c r="F4" s="21"/>
      <c r="G4" s="168" t="s">
        <v>24</v>
      </c>
      <c r="H4" s="17"/>
      <c r="I4" s="17" t="s">
        <v>10</v>
      </c>
      <c r="J4" s="240">
        <f t="shared" ref="J4:N4" si="1">COUNTIF(J8:J37,"NG")</f>
        <v>0</v>
      </c>
      <c r="K4" s="240">
        <f t="shared" si="1"/>
        <v>0</v>
      </c>
      <c r="L4" s="240">
        <f t="shared" si="1"/>
        <v>0</v>
      </c>
      <c r="M4" s="240">
        <f t="shared" si="1"/>
        <v>0</v>
      </c>
      <c r="N4" s="240">
        <f t="shared" si="1"/>
        <v>0</v>
      </c>
      <c r="O4" s="172"/>
      <c r="T4" s="78">
        <f>SUM(T8:T37)</f>
        <v>29</v>
      </c>
      <c r="U4" s="78">
        <f>SUM(U8:U37)</f>
        <v>29</v>
      </c>
    </row>
    <row r="5" customHeight="1" spans="1:21">
      <c r="A5" s="173"/>
      <c r="B5" s="174"/>
      <c r="C5" s="175"/>
      <c r="D5" s="16" t="s">
        <v>22</v>
      </c>
      <c r="E5" s="16"/>
      <c r="F5" s="16"/>
      <c r="G5" s="168" t="s">
        <v>178</v>
      </c>
      <c r="H5" s="17"/>
      <c r="I5" s="16" t="s">
        <v>11</v>
      </c>
      <c r="J5" s="239">
        <f t="shared" ref="J5:N5" si="2">COUNTIF(J8:J37,"保留")</f>
        <v>0</v>
      </c>
      <c r="K5" s="239">
        <f t="shared" si="2"/>
        <v>0</v>
      </c>
      <c r="L5" s="239">
        <f t="shared" si="2"/>
        <v>0</v>
      </c>
      <c r="M5" s="239">
        <f t="shared" si="2"/>
        <v>0</v>
      </c>
      <c r="N5" s="239">
        <f t="shared" si="2"/>
        <v>0</v>
      </c>
      <c r="O5" s="169"/>
      <c r="T5" s="78"/>
      <c r="U5" s="78"/>
    </row>
    <row r="6" customHeight="1" spans="1:21">
      <c r="A6" s="176"/>
      <c r="B6" s="23"/>
      <c r="C6" s="24"/>
      <c r="D6" s="25"/>
      <c r="E6" s="177"/>
      <c r="F6" s="26"/>
      <c r="G6" s="168" t="s">
        <v>23</v>
      </c>
      <c r="H6" s="220"/>
      <c r="I6" s="16" t="s">
        <v>25</v>
      </c>
      <c r="J6" s="239">
        <f t="shared" ref="J6:N6" si="3">COUNTIF(J8:J37,"-")</f>
        <v>0</v>
      </c>
      <c r="K6" s="239">
        <f t="shared" si="3"/>
        <v>0</v>
      </c>
      <c r="L6" s="239">
        <f t="shared" si="3"/>
        <v>0</v>
      </c>
      <c r="M6" s="239">
        <f t="shared" si="3"/>
        <v>0</v>
      </c>
      <c r="N6" s="239">
        <f t="shared" si="3"/>
        <v>0</v>
      </c>
      <c r="O6" s="169"/>
      <c r="T6" s="78"/>
      <c r="U6" s="78"/>
    </row>
    <row r="7" customHeight="1" spans="1:21">
      <c r="A7" s="78" t="s">
        <v>26</v>
      </c>
      <c r="B7" s="221" t="s">
        <v>179</v>
      </c>
      <c r="C7" s="221"/>
      <c r="D7" s="221"/>
      <c r="E7" s="221"/>
      <c r="F7" s="221"/>
      <c r="G7" s="221"/>
      <c r="H7" s="221"/>
      <c r="I7" s="78" t="s">
        <v>28</v>
      </c>
      <c r="J7" s="241" t="s">
        <v>180</v>
      </c>
      <c r="K7" s="241" t="s">
        <v>24</v>
      </c>
      <c r="L7" s="241" t="s">
        <v>178</v>
      </c>
      <c r="M7" s="241" t="s">
        <v>23</v>
      </c>
      <c r="N7" s="242" t="s">
        <v>23</v>
      </c>
      <c r="O7" s="179"/>
      <c r="T7" s="253" t="s">
        <v>180</v>
      </c>
      <c r="U7" s="253" t="s">
        <v>178</v>
      </c>
    </row>
    <row r="8" s="79" customFormat="1" customHeight="1" spans="1:21">
      <c r="A8" s="222" t="s">
        <v>181</v>
      </c>
      <c r="B8" s="223">
        <f t="shared" ref="B8:B39" si="4">ROW()-7</f>
        <v>1</v>
      </c>
      <c r="C8" s="224" t="s">
        <v>182</v>
      </c>
      <c r="D8" s="225"/>
      <c r="E8" s="225"/>
      <c r="F8" s="225"/>
      <c r="G8" s="225"/>
      <c r="H8" s="226"/>
      <c r="I8" s="80" t="s">
        <v>183</v>
      </c>
      <c r="J8" s="243" t="str">
        <f>IF('2.1CAE检查表(记录)'!D10="","",'2.1CAE检查表(记录)'!D10)</f>
        <v/>
      </c>
      <c r="K8" s="243" t="str">
        <f>IF('2.1CAE检查表(记录)'!E10="","",'2.1CAE检查表(记录)'!E10)</f>
        <v/>
      </c>
      <c r="L8" s="243" t="str">
        <f>IF('2.1CAE检查表(记录)'!F10="","",'2.1CAE检查表(记录)'!F10)</f>
        <v/>
      </c>
      <c r="M8" s="243" t="str">
        <f>IF('2.1CAE检查表(记录)'!G10="","",'2.1CAE检查表(记录)'!G10)</f>
        <v/>
      </c>
      <c r="N8" s="243"/>
      <c r="O8" s="244"/>
      <c r="T8" s="254">
        <f t="shared" ref="T8:T37" si="5">IF(J8=M8,1,0)</f>
        <v>1</v>
      </c>
      <c r="U8" s="254">
        <f t="shared" ref="U8:U37" si="6">IF(P8=O8,1,0)</f>
        <v>1</v>
      </c>
    </row>
    <row r="9" s="79" customFormat="1" customHeight="1" spans="1:21">
      <c r="A9" s="227"/>
      <c r="B9" s="223">
        <f t="shared" si="4"/>
        <v>2</v>
      </c>
      <c r="C9" s="224" t="s">
        <v>184</v>
      </c>
      <c r="D9" s="225"/>
      <c r="E9" s="225"/>
      <c r="F9" s="225"/>
      <c r="G9" s="225"/>
      <c r="H9" s="226"/>
      <c r="I9" s="80" t="s">
        <v>183</v>
      </c>
      <c r="J9" s="243" t="str">
        <f>IF('2.1CAE检查表(记录)'!D19="","",'2.1CAE检查表(记录)'!D19)</f>
        <v/>
      </c>
      <c r="K9" s="243" t="str">
        <f>IF('2.1CAE检查表(记录)'!E19="","",'2.1CAE检查表(记录)'!E19)</f>
        <v/>
      </c>
      <c r="L9" s="243" t="str">
        <f>IF('2.1CAE检查表(记录)'!F19="","",'2.1CAE检查表(记录)'!F19)</f>
        <v/>
      </c>
      <c r="M9" s="243" t="str">
        <f>IF('2.1CAE检查表(记录)'!G19="","",'2.1CAE检查表(记录)'!G19)</f>
        <v/>
      </c>
      <c r="N9" s="243"/>
      <c r="O9" s="244"/>
      <c r="T9" s="254">
        <f t="shared" si="5"/>
        <v>1</v>
      </c>
      <c r="U9" s="254">
        <f t="shared" si="6"/>
        <v>1</v>
      </c>
    </row>
    <row r="10" s="79" customFormat="1" customHeight="1" spans="1:21">
      <c r="A10" s="227"/>
      <c r="B10" s="228">
        <f t="shared" si="4"/>
        <v>3</v>
      </c>
      <c r="C10" s="224" t="s">
        <v>185</v>
      </c>
      <c r="D10" s="225"/>
      <c r="E10" s="225"/>
      <c r="F10" s="225"/>
      <c r="G10" s="225"/>
      <c r="H10" s="226"/>
      <c r="I10" s="80" t="s">
        <v>183</v>
      </c>
      <c r="J10" s="243" t="str">
        <f>IF('2.1CAE检查表(记录)'!D28="","",'2.1CAE检查表(记录)'!D28)</f>
        <v/>
      </c>
      <c r="K10" s="243" t="str">
        <f>IF('2.1CAE检查表(记录)'!E28="","",'2.1CAE检查表(记录)'!E28)</f>
        <v/>
      </c>
      <c r="L10" s="243" t="str">
        <f>IF('2.1CAE检查表(记录)'!F28="","",'2.1CAE检查表(记录)'!F28)</f>
        <v/>
      </c>
      <c r="M10" s="243" t="str">
        <f>IF('2.1CAE检查表(记录)'!G28="","",'2.1CAE检查表(记录)'!G28)</f>
        <v/>
      </c>
      <c r="N10" s="243"/>
      <c r="O10" s="244"/>
      <c r="T10" s="254">
        <f t="shared" si="5"/>
        <v>1</v>
      </c>
      <c r="U10" s="254">
        <f t="shared" si="6"/>
        <v>1</v>
      </c>
    </row>
    <row r="11" s="79" customFormat="1" customHeight="1" spans="1:21">
      <c r="A11" s="227"/>
      <c r="B11" s="228">
        <f t="shared" si="4"/>
        <v>4</v>
      </c>
      <c r="C11" s="229" t="s">
        <v>186</v>
      </c>
      <c r="D11" s="230"/>
      <c r="E11" s="230"/>
      <c r="F11" s="230"/>
      <c r="G11" s="230"/>
      <c r="H11" s="231"/>
      <c r="I11" s="80" t="s">
        <v>183</v>
      </c>
      <c r="J11" s="243" t="str">
        <f>IF('2.1CAE检查表(记录)'!D37="","",'2.1CAE检查表(记录)'!D37)</f>
        <v/>
      </c>
      <c r="K11" s="243" t="str">
        <f>IF('2.1CAE检查表(记录)'!E37="","",'2.1CAE检查表(记录)'!E37)</f>
        <v/>
      </c>
      <c r="L11" s="243" t="str">
        <f>IF('2.1CAE检查表(记录)'!F37="","",'2.1CAE检查表(记录)'!F37)</f>
        <v/>
      </c>
      <c r="M11" s="243" t="str">
        <f>IF('2.1CAE检查表(记录)'!G37="","",'2.1CAE检查表(记录)'!G37)</f>
        <v/>
      </c>
      <c r="N11" s="243"/>
      <c r="O11" s="244"/>
      <c r="T11" s="254">
        <f t="shared" si="5"/>
        <v>1</v>
      </c>
      <c r="U11" s="254">
        <f t="shared" si="6"/>
        <v>1</v>
      </c>
    </row>
    <row r="12" s="79" customFormat="1" customHeight="1" spans="1:21">
      <c r="A12" s="232"/>
      <c r="B12" s="228">
        <f t="shared" si="4"/>
        <v>5</v>
      </c>
      <c r="C12" s="229" t="s">
        <v>187</v>
      </c>
      <c r="D12" s="230"/>
      <c r="E12" s="230"/>
      <c r="F12" s="230"/>
      <c r="G12" s="230"/>
      <c r="H12" s="231"/>
      <c r="I12" s="80" t="s">
        <v>183</v>
      </c>
      <c r="J12" s="243" t="str">
        <f>IF('2.1CAE检查表(记录)'!D46="","",'2.1CAE检查表(记录)'!D46)</f>
        <v/>
      </c>
      <c r="K12" s="243" t="str">
        <f>IF('2.1CAE检查表(记录)'!E46="","",'2.1CAE检查表(记录)'!E46)</f>
        <v/>
      </c>
      <c r="L12" s="243" t="str">
        <f>IF('2.1CAE检查表(记录)'!F46="","",'2.1CAE检查表(记录)'!F46)</f>
        <v/>
      </c>
      <c r="M12" s="243" t="str">
        <f>IF('2.1CAE检查表(记录)'!G46="","",'2.1CAE检查表(记录)'!G46)</f>
        <v/>
      </c>
      <c r="N12" s="243"/>
      <c r="O12" s="244"/>
      <c r="T12" s="254">
        <f t="shared" si="5"/>
        <v>1</v>
      </c>
      <c r="U12" s="254">
        <f t="shared" si="6"/>
        <v>1</v>
      </c>
    </row>
    <row r="13" s="79" customFormat="1" customHeight="1" spans="1:21">
      <c r="A13" s="227" t="s">
        <v>188</v>
      </c>
      <c r="B13" s="228">
        <f t="shared" si="4"/>
        <v>6</v>
      </c>
      <c r="C13" s="229" t="s">
        <v>189</v>
      </c>
      <c r="D13" s="230"/>
      <c r="E13" s="230"/>
      <c r="F13" s="230"/>
      <c r="G13" s="230"/>
      <c r="H13" s="231"/>
      <c r="I13" s="245" t="s">
        <v>183</v>
      </c>
      <c r="J13" s="243" t="str">
        <f>IF('2.1CAE检查表(记录)'!D55="","",'2.1CAE检查表(记录)'!D55)</f>
        <v/>
      </c>
      <c r="K13" s="243" t="str">
        <f>IF('2.1CAE检查表(记录)'!E55="","",'2.1CAE检查表(记录)'!E55)</f>
        <v/>
      </c>
      <c r="L13" s="243" t="str">
        <f>IF('2.1CAE检查表(记录)'!F55="","",'2.1CAE检查表(记录)'!F55)</f>
        <v/>
      </c>
      <c r="M13" s="243" t="str">
        <f>IF('2.1CAE检查表(记录)'!G55="","",'2.1CAE检查表(记录)'!G55)</f>
        <v/>
      </c>
      <c r="N13" s="243"/>
      <c r="O13" s="244"/>
      <c r="T13" s="254">
        <f t="shared" si="5"/>
        <v>1</v>
      </c>
      <c r="U13" s="254">
        <f t="shared" si="6"/>
        <v>1</v>
      </c>
    </row>
    <row r="14" s="79" customFormat="1" customHeight="1" spans="1:21">
      <c r="A14" s="232"/>
      <c r="B14" s="228">
        <f t="shared" si="4"/>
        <v>7</v>
      </c>
      <c r="C14" s="229" t="s">
        <v>190</v>
      </c>
      <c r="D14" s="230"/>
      <c r="E14" s="230"/>
      <c r="F14" s="230"/>
      <c r="G14" s="230"/>
      <c r="H14" s="231"/>
      <c r="I14" s="245" t="s">
        <v>183</v>
      </c>
      <c r="J14" s="243" t="str">
        <f>IF('2.1CAE检查表(记录)'!D64="","",'2.1CAE检查表(记录)'!D64)</f>
        <v/>
      </c>
      <c r="K14" s="243" t="str">
        <f>IF('2.1CAE检查表(记录)'!E64="","",'2.1CAE检查表(记录)'!E64)</f>
        <v/>
      </c>
      <c r="L14" s="243" t="str">
        <f>IF('2.1CAE检查表(记录)'!F64="","",'2.1CAE检查表(记录)'!F64)</f>
        <v/>
      </c>
      <c r="M14" s="243" t="str">
        <f>IF('2.1CAE检查表(记录)'!G64="","",'2.1CAE检查表(记录)'!G64)</f>
        <v/>
      </c>
      <c r="N14" s="243"/>
      <c r="O14" s="244"/>
      <c r="T14" s="254">
        <f t="shared" si="5"/>
        <v>1</v>
      </c>
      <c r="U14" s="254">
        <f t="shared" si="6"/>
        <v>1</v>
      </c>
    </row>
    <row r="15" s="79" customFormat="1" customHeight="1" spans="1:21">
      <c r="A15" s="233" t="s">
        <v>191</v>
      </c>
      <c r="B15" s="228">
        <f t="shared" si="4"/>
        <v>8</v>
      </c>
      <c r="C15" s="229" t="s">
        <v>192</v>
      </c>
      <c r="D15" s="230"/>
      <c r="E15" s="230"/>
      <c r="F15" s="230"/>
      <c r="G15" s="230"/>
      <c r="H15" s="231"/>
      <c r="I15" s="245" t="s">
        <v>183</v>
      </c>
      <c r="J15" s="243" t="str">
        <f>IF('2.1CAE检查表(记录)'!D73="","",'2.1CAE检查表(记录)'!D73)</f>
        <v/>
      </c>
      <c r="K15" s="243" t="str">
        <f>IF('2.1CAE检查表(记录)'!E73="","",'2.1CAE检查表(记录)'!E73)</f>
        <v/>
      </c>
      <c r="L15" s="243" t="str">
        <f>IF('2.1CAE检查表(记录)'!F73="","",'2.1CAE检查表(记录)'!F73)</f>
        <v/>
      </c>
      <c r="M15" s="243" t="str">
        <f>IF('2.1CAE检查表(记录)'!G73="","",'2.1CAE检查表(记录)'!G73)</f>
        <v/>
      </c>
      <c r="N15" s="243"/>
      <c r="O15" s="244"/>
      <c r="T15" s="254">
        <f t="shared" si="5"/>
        <v>1</v>
      </c>
      <c r="U15" s="254">
        <f t="shared" si="6"/>
        <v>1</v>
      </c>
    </row>
    <row r="16" s="79" customFormat="1" customHeight="1" spans="1:21">
      <c r="A16" s="233"/>
      <c r="B16" s="228">
        <f t="shared" si="4"/>
        <v>9</v>
      </c>
      <c r="C16" s="229" t="s">
        <v>193</v>
      </c>
      <c r="D16" s="230"/>
      <c r="E16" s="230"/>
      <c r="F16" s="230"/>
      <c r="G16" s="230"/>
      <c r="H16" s="231"/>
      <c r="I16" s="245" t="s">
        <v>183</v>
      </c>
      <c r="J16" s="243" t="str">
        <f>IF('2.1CAE检查表(记录)'!D82="","",'2.1CAE检查表(记录)'!D82)</f>
        <v/>
      </c>
      <c r="K16" s="243" t="str">
        <f>IF('2.1CAE检查表(记录)'!E82="","",'2.1CAE检查表(记录)'!E82)</f>
        <v/>
      </c>
      <c r="L16" s="243" t="str">
        <f>IF('2.1CAE检查表(记录)'!F82="","",'2.1CAE检查表(记录)'!F82)</f>
        <v/>
      </c>
      <c r="M16" s="243" t="str">
        <f>IF('2.1CAE检查表(记录)'!G82="","",'2.1CAE检查表(记录)'!G82)</f>
        <v/>
      </c>
      <c r="N16" s="243"/>
      <c r="O16" s="244"/>
      <c r="T16" s="254">
        <f t="shared" si="5"/>
        <v>1</v>
      </c>
      <c r="U16" s="254">
        <f t="shared" si="6"/>
        <v>1</v>
      </c>
    </row>
    <row r="17" s="79" customFormat="1" customHeight="1" spans="1:21">
      <c r="A17" s="233"/>
      <c r="B17" s="228">
        <f t="shared" si="4"/>
        <v>10</v>
      </c>
      <c r="C17" s="224" t="s">
        <v>194</v>
      </c>
      <c r="D17" s="225"/>
      <c r="E17" s="225"/>
      <c r="F17" s="225"/>
      <c r="G17" s="225"/>
      <c r="H17" s="226"/>
      <c r="I17" s="245" t="s">
        <v>183</v>
      </c>
      <c r="J17" s="243" t="str">
        <f>IF('2.1CAE检查表(记录)'!D91="","",'2.1CAE检查表(记录)'!D91)</f>
        <v/>
      </c>
      <c r="K17" s="243" t="str">
        <f>IF('2.1CAE检查表(记录)'!E91="","",'2.1CAE检查表(记录)'!E91)</f>
        <v/>
      </c>
      <c r="L17" s="243" t="str">
        <f>IF('2.1CAE检查表(记录)'!F91="","",'2.1CAE检查表(记录)'!F91)</f>
        <v/>
      </c>
      <c r="M17" s="243" t="str">
        <f>IF('2.1CAE检查表(记录)'!G91="","",'2.1CAE检查表(记录)'!G91)</f>
        <v/>
      </c>
      <c r="N17" s="243"/>
      <c r="O17" s="244"/>
      <c r="T17" s="254">
        <f t="shared" si="5"/>
        <v>1</v>
      </c>
      <c r="U17" s="254">
        <f t="shared" si="6"/>
        <v>1</v>
      </c>
    </row>
    <row r="18" s="79" customFormat="1" customHeight="1" spans="1:21">
      <c r="A18" s="233" t="s">
        <v>195</v>
      </c>
      <c r="B18" s="228">
        <f t="shared" si="4"/>
        <v>11</v>
      </c>
      <c r="C18" s="224" t="s">
        <v>196</v>
      </c>
      <c r="D18" s="225"/>
      <c r="E18" s="225"/>
      <c r="F18" s="225"/>
      <c r="G18" s="225"/>
      <c r="H18" s="226"/>
      <c r="I18" s="245" t="s">
        <v>183</v>
      </c>
      <c r="J18" s="243" t="str">
        <f>IF('2.1CAE检查表(记录)'!D100="","",'2.1CAE检查表(记录)'!D100)</f>
        <v/>
      </c>
      <c r="K18" s="243" t="str">
        <f>IF('2.1CAE检查表(记录)'!E100="","",'2.1CAE检查表(记录)'!E100)</f>
        <v/>
      </c>
      <c r="L18" s="243" t="str">
        <f>IF('2.1CAE检查表(记录)'!F100="","",'2.1CAE检查表(记录)'!F100)</f>
        <v/>
      </c>
      <c r="M18" s="243" t="str">
        <f>IF('2.1CAE检查表(记录)'!G100="","",'2.1CAE检查表(记录)'!G100)</f>
        <v/>
      </c>
      <c r="N18" s="243"/>
      <c r="O18" s="244"/>
      <c r="P18" s="246"/>
      <c r="T18" s="254">
        <f t="shared" si="5"/>
        <v>1</v>
      </c>
      <c r="U18" s="254">
        <f t="shared" si="6"/>
        <v>1</v>
      </c>
    </row>
    <row r="19" s="79" customFormat="1" customHeight="1" spans="1:21">
      <c r="A19" s="233"/>
      <c r="B19" s="228">
        <f t="shared" si="4"/>
        <v>12</v>
      </c>
      <c r="C19" s="229" t="s">
        <v>197</v>
      </c>
      <c r="D19" s="230"/>
      <c r="E19" s="230"/>
      <c r="F19" s="230"/>
      <c r="G19" s="230"/>
      <c r="H19" s="231"/>
      <c r="I19" s="245" t="s">
        <v>183</v>
      </c>
      <c r="J19" s="243" t="str">
        <f>IF('2.1CAE检查表(记录)'!D109="","",'2.1CAE检查表(记录)'!D109)</f>
        <v/>
      </c>
      <c r="K19" s="243" t="str">
        <f>IF('2.1CAE检查表(记录)'!E109="","",'2.1CAE检查表(记录)'!E109)</f>
        <v/>
      </c>
      <c r="L19" s="243" t="str">
        <f>IF('2.1CAE检查表(记录)'!F109="","",'2.1CAE检查表(记录)'!F109)</f>
        <v/>
      </c>
      <c r="M19" s="243" t="str">
        <f>IF('2.1CAE检查表(记录)'!G109="","",'2.1CAE检查表(记录)'!G109)</f>
        <v/>
      </c>
      <c r="N19" s="243"/>
      <c r="O19" s="244"/>
      <c r="T19" s="254">
        <f t="shared" si="5"/>
        <v>1</v>
      </c>
      <c r="U19" s="254">
        <f t="shared" si="6"/>
        <v>1</v>
      </c>
    </row>
    <row r="20" s="79" customFormat="1" customHeight="1" spans="1:21">
      <c r="A20" s="234" t="s">
        <v>198</v>
      </c>
      <c r="B20" s="228">
        <f t="shared" si="4"/>
        <v>13</v>
      </c>
      <c r="C20" s="229" t="s">
        <v>199</v>
      </c>
      <c r="D20" s="230"/>
      <c r="E20" s="230"/>
      <c r="F20" s="230"/>
      <c r="G20" s="230"/>
      <c r="H20" s="231"/>
      <c r="I20" s="245" t="s">
        <v>183</v>
      </c>
      <c r="J20" s="243" t="str">
        <f>IF('2.1CAE检查表(记录)'!D118="","",'2.1CAE检查表(记录)'!D118)</f>
        <v/>
      </c>
      <c r="K20" s="243" t="str">
        <f>IF('2.1CAE检查表(记录)'!E118="","",'2.1CAE检查表(记录)'!E118)</f>
        <v/>
      </c>
      <c r="L20" s="243" t="str">
        <f>IF('2.1CAE检查表(记录)'!F118="","",'2.1CAE检查表(记录)'!F118)</f>
        <v/>
      </c>
      <c r="M20" s="243" t="str">
        <f>IF('2.1CAE检查表(记录)'!G118="","",'2.1CAE检查表(记录)'!G118)</f>
        <v/>
      </c>
      <c r="N20" s="243"/>
      <c r="O20" s="244"/>
      <c r="T20" s="254">
        <f t="shared" si="5"/>
        <v>1</v>
      </c>
      <c r="U20" s="255">
        <f t="shared" si="6"/>
        <v>1</v>
      </c>
    </row>
    <row r="21" s="79" customFormat="1" customHeight="1" spans="1:21">
      <c r="A21" s="235"/>
      <c r="B21" s="228">
        <f t="shared" si="4"/>
        <v>14</v>
      </c>
      <c r="C21" s="224" t="s">
        <v>200</v>
      </c>
      <c r="D21" s="225"/>
      <c r="E21" s="225"/>
      <c r="F21" s="225"/>
      <c r="G21" s="225"/>
      <c r="H21" s="226"/>
      <c r="I21" s="245" t="s">
        <v>183</v>
      </c>
      <c r="J21" s="243" t="str">
        <f>IF('2.1CAE检查表(记录)'!D127="","",'2.1CAE检查表(记录)'!D127)</f>
        <v/>
      </c>
      <c r="K21" s="243" t="str">
        <f>IF('2.1CAE检查表(记录)'!E127="","",'2.1CAE检查表(记录)'!E127)</f>
        <v/>
      </c>
      <c r="L21" s="243" t="str">
        <f>IF('2.1CAE检查表(记录)'!F127="","",'2.1CAE检查表(记录)'!F127)</f>
        <v/>
      </c>
      <c r="M21" s="243" t="str">
        <f>IF('2.1CAE检查表(记录)'!G127="","",'2.1CAE检查表(记录)'!G127)</f>
        <v/>
      </c>
      <c r="N21" s="243"/>
      <c r="O21" s="244"/>
      <c r="T21" s="254">
        <f t="shared" si="5"/>
        <v>1</v>
      </c>
      <c r="U21" s="254">
        <f t="shared" si="6"/>
        <v>1</v>
      </c>
    </row>
    <row r="22" s="79" customFormat="1" customHeight="1" spans="1:21">
      <c r="A22" s="235"/>
      <c r="B22" s="228">
        <f t="shared" si="4"/>
        <v>15</v>
      </c>
      <c r="C22" s="229" t="s">
        <v>201</v>
      </c>
      <c r="D22" s="230"/>
      <c r="E22" s="230"/>
      <c r="F22" s="230"/>
      <c r="G22" s="230"/>
      <c r="H22" s="231"/>
      <c r="I22" s="245" t="s">
        <v>183</v>
      </c>
      <c r="J22" s="243" t="str">
        <f>IF('2.1CAE检查表(记录)'!D136="","",'2.1CAE检查表(记录)'!D136)</f>
        <v/>
      </c>
      <c r="K22" s="243" t="str">
        <f>IF('2.1CAE检查表(记录)'!E136="","",'2.1CAE检查表(记录)'!E136)</f>
        <v/>
      </c>
      <c r="L22" s="243" t="str">
        <f>IF('2.1CAE检查表(记录)'!F136="","",'2.1CAE检查表(记录)'!F136)</f>
        <v/>
      </c>
      <c r="M22" s="243" t="str">
        <f>IF('2.1CAE检查表(记录)'!G136="","",'2.1CAE检查表(记录)'!G136)</f>
        <v/>
      </c>
      <c r="N22" s="243"/>
      <c r="O22" s="244"/>
      <c r="T22" s="254">
        <f t="shared" si="5"/>
        <v>1</v>
      </c>
      <c r="U22" s="254">
        <f t="shared" si="6"/>
        <v>1</v>
      </c>
    </row>
    <row r="23" s="79" customFormat="1" customHeight="1" spans="1:21">
      <c r="A23" s="235"/>
      <c r="B23" s="228">
        <f t="shared" si="4"/>
        <v>16</v>
      </c>
      <c r="C23" s="224" t="s">
        <v>202</v>
      </c>
      <c r="D23" s="225"/>
      <c r="E23" s="225"/>
      <c r="F23" s="225"/>
      <c r="G23" s="225"/>
      <c r="H23" s="226"/>
      <c r="I23" s="245" t="s">
        <v>183</v>
      </c>
      <c r="J23" s="243" t="str">
        <f>IF('2.1CAE检查表(记录)'!D145="","",'2.1CAE检查表(记录)'!D145)</f>
        <v/>
      </c>
      <c r="K23" s="243" t="str">
        <f>IF('2.1CAE检查表(记录)'!E145="","",'2.1CAE检查表(记录)'!E145)</f>
        <v/>
      </c>
      <c r="L23" s="243" t="str">
        <f>IF('2.1CAE检查表(记录)'!F145="","",'2.1CAE检查表(记录)'!F145)</f>
        <v/>
      </c>
      <c r="M23" s="243" t="str">
        <f>IF('2.1CAE检查表(记录)'!G145="","",'2.1CAE检查表(记录)'!G145)</f>
        <v/>
      </c>
      <c r="N23" s="243"/>
      <c r="O23" s="244"/>
      <c r="T23" s="254">
        <f t="shared" si="5"/>
        <v>1</v>
      </c>
      <c r="U23" s="254">
        <f t="shared" si="6"/>
        <v>1</v>
      </c>
    </row>
    <row r="24" s="79" customFormat="1" customHeight="1" spans="1:21">
      <c r="A24" s="235"/>
      <c r="B24" s="228">
        <f t="shared" si="4"/>
        <v>17</v>
      </c>
      <c r="C24" s="229" t="s">
        <v>203</v>
      </c>
      <c r="D24" s="230"/>
      <c r="E24" s="230"/>
      <c r="F24" s="230"/>
      <c r="G24" s="230"/>
      <c r="H24" s="231"/>
      <c r="I24" s="245" t="s">
        <v>183</v>
      </c>
      <c r="J24" s="243" t="str">
        <f>IF('2.1CAE检查表(记录)'!D154="","",'2.1CAE检查表(记录)'!D154)</f>
        <v/>
      </c>
      <c r="K24" s="243" t="str">
        <f>IF('2.1CAE检查表(记录)'!E154="","",'2.1CAE检查表(记录)'!E154)</f>
        <v/>
      </c>
      <c r="L24" s="243" t="str">
        <f>IF('2.1CAE检查表(记录)'!F154="","",'2.1CAE检查表(记录)'!F154)</f>
        <v/>
      </c>
      <c r="M24" s="243" t="str">
        <f>IF('2.1CAE检查表(记录)'!G154="","",'2.1CAE检查表(记录)'!G154)</f>
        <v/>
      </c>
      <c r="N24" s="243"/>
      <c r="O24" s="244"/>
      <c r="T24" s="254">
        <f t="shared" si="5"/>
        <v>1</v>
      </c>
      <c r="U24" s="254">
        <f t="shared" si="6"/>
        <v>1</v>
      </c>
    </row>
    <row r="25" s="79" customFormat="1" customHeight="1" spans="1:21">
      <c r="A25" s="235"/>
      <c r="B25" s="228">
        <f t="shared" si="4"/>
        <v>18</v>
      </c>
      <c r="C25" s="224" t="s">
        <v>204</v>
      </c>
      <c r="D25" s="225"/>
      <c r="E25" s="225"/>
      <c r="F25" s="225"/>
      <c r="G25" s="225"/>
      <c r="H25" s="226"/>
      <c r="I25" s="245" t="s">
        <v>183</v>
      </c>
      <c r="J25" s="243" t="str">
        <f>IF('2.1CAE检查表(记录)'!D163="","",'2.1CAE检查表(记录)'!D163)</f>
        <v/>
      </c>
      <c r="K25" s="243" t="str">
        <f>IF('2.1CAE检查表(记录)'!E163="","",'2.1CAE检查表(记录)'!E163)</f>
        <v/>
      </c>
      <c r="L25" s="243" t="str">
        <f>IF('2.1CAE检查表(记录)'!F163="","",'2.1CAE检查表(记录)'!F163)</f>
        <v/>
      </c>
      <c r="M25" s="243" t="str">
        <f>IF('2.1CAE检查表(记录)'!G163="","",'2.1CAE检查表(记录)'!G163)</f>
        <v/>
      </c>
      <c r="N25" s="243"/>
      <c r="O25" s="244"/>
      <c r="T25" s="254">
        <f t="shared" si="5"/>
        <v>1</v>
      </c>
      <c r="U25" s="254">
        <f t="shared" si="6"/>
        <v>1</v>
      </c>
    </row>
    <row r="26" s="79" customFormat="1" customHeight="1" spans="1:21">
      <c r="A26" s="235"/>
      <c r="B26" s="228">
        <f t="shared" si="4"/>
        <v>19</v>
      </c>
      <c r="C26" s="224" t="s">
        <v>205</v>
      </c>
      <c r="D26" s="225"/>
      <c r="E26" s="225"/>
      <c r="F26" s="225"/>
      <c r="G26" s="225"/>
      <c r="H26" s="226"/>
      <c r="I26" s="245" t="s">
        <v>183</v>
      </c>
      <c r="J26" s="243" t="str">
        <f>IF('2.1CAE检查表(记录)'!D172="","",'2.1CAE检查表(记录)'!D172)</f>
        <v/>
      </c>
      <c r="K26" s="243" t="str">
        <f>IF('2.1CAE检查表(记录)'!E172="","",'2.1CAE检查表(记录)'!E172)</f>
        <v/>
      </c>
      <c r="L26" s="243" t="str">
        <f>IF('2.1CAE检查表(记录)'!F172="","",'2.1CAE检查表(记录)'!F172)</f>
        <v/>
      </c>
      <c r="M26" s="243" t="str">
        <f>IF('2.1CAE检查表(记录)'!G172="","",'2.1CAE检查表(记录)'!G172)</f>
        <v/>
      </c>
      <c r="N26" s="243"/>
      <c r="O26" s="244"/>
      <c r="T26" s="254">
        <f t="shared" si="5"/>
        <v>1</v>
      </c>
      <c r="U26" s="254">
        <f t="shared" si="6"/>
        <v>1</v>
      </c>
    </row>
    <row r="27" s="79" customFormat="1" customHeight="1" spans="1:21">
      <c r="A27" s="235"/>
      <c r="B27" s="228">
        <f t="shared" si="4"/>
        <v>20</v>
      </c>
      <c r="C27" s="229" t="s">
        <v>206</v>
      </c>
      <c r="D27" s="230"/>
      <c r="E27" s="230"/>
      <c r="F27" s="230"/>
      <c r="G27" s="230"/>
      <c r="H27" s="231"/>
      <c r="I27" s="245" t="s">
        <v>183</v>
      </c>
      <c r="J27" s="243" t="str">
        <f>IF('2.1CAE检查表(记录)'!D181="","",'2.1CAE检查表(记录)'!D181)</f>
        <v/>
      </c>
      <c r="K27" s="243" t="str">
        <f>IF('2.1CAE检查表(记录)'!E181="","",'2.1CAE检查表(记录)'!E181)</f>
        <v/>
      </c>
      <c r="L27" s="243" t="str">
        <f>IF('2.1CAE检查表(记录)'!F181="","",'2.1CAE检查表(记录)'!F181)</f>
        <v/>
      </c>
      <c r="M27" s="243" t="str">
        <f>IF('2.1CAE检查表(记录)'!G181="","",'2.1CAE检查表(记录)'!G181)</f>
        <v/>
      </c>
      <c r="N27" s="243"/>
      <c r="O27" s="244"/>
      <c r="T27" s="254">
        <f t="shared" si="5"/>
        <v>1</v>
      </c>
      <c r="U27" s="254">
        <f t="shared" si="6"/>
        <v>1</v>
      </c>
    </row>
    <row r="28" s="79" customFormat="1" customHeight="1" spans="1:21">
      <c r="A28" s="233" t="s">
        <v>207</v>
      </c>
      <c r="B28" s="228">
        <f t="shared" si="4"/>
        <v>21</v>
      </c>
      <c r="C28" s="199" t="s">
        <v>208</v>
      </c>
      <c r="D28" s="199"/>
      <c r="E28" s="199"/>
      <c r="F28" s="199"/>
      <c r="G28" s="199"/>
      <c r="H28" s="199"/>
      <c r="I28" s="245" t="s">
        <v>209</v>
      </c>
      <c r="J28" s="243" t="str">
        <f>IF('2.1CAE检查表(记录)'!D190="","",'2.1CAE检查表(记录)'!D190)</f>
        <v/>
      </c>
      <c r="K28" s="243" t="str">
        <f>IF('2.1CAE检查表(记录)'!E190="","",'2.1CAE检查表(记录)'!E190)</f>
        <v/>
      </c>
      <c r="L28" s="243" t="str">
        <f>IF('2.1CAE检查表(记录)'!F190="","",'2.1CAE检查表(记录)'!F190)</f>
        <v/>
      </c>
      <c r="M28" s="243" t="str">
        <f>IF('2.1CAE检查表(记录)'!G190="","",'2.1CAE检查表(记录)'!G190)</f>
        <v/>
      </c>
      <c r="N28" s="247"/>
      <c r="O28" s="244"/>
      <c r="T28" s="254">
        <f t="shared" si="5"/>
        <v>1</v>
      </c>
      <c r="U28" s="254">
        <f t="shared" si="6"/>
        <v>1</v>
      </c>
    </row>
    <row r="29" s="79" customFormat="1" customHeight="1" spans="1:21">
      <c r="A29" s="233"/>
      <c r="B29" s="228">
        <f t="shared" si="4"/>
        <v>22</v>
      </c>
      <c r="C29" s="193" t="s">
        <v>210</v>
      </c>
      <c r="D29" s="193"/>
      <c r="E29" s="193"/>
      <c r="F29" s="193"/>
      <c r="G29" s="193"/>
      <c r="H29" s="193"/>
      <c r="I29" s="245" t="s">
        <v>209</v>
      </c>
      <c r="J29" s="243" t="str">
        <f>IF('2.1CAE检查表(记录)'!D199="","",'2.1CAE检查表(记录)'!D199)</f>
        <v/>
      </c>
      <c r="K29" s="243" t="str">
        <f>IF('2.1CAE检查表(记录)'!E199="","",'2.1CAE检查表(记录)'!E199)</f>
        <v/>
      </c>
      <c r="L29" s="243" t="str">
        <f>IF('2.1CAE检查表(记录)'!F199="","",'2.1CAE检查表(记录)'!F199)</f>
        <v/>
      </c>
      <c r="M29" s="243" t="str">
        <f>IF('2.1CAE检查表(记录)'!G199="","",'2.1CAE检查表(记录)'!G199)</f>
        <v/>
      </c>
      <c r="N29" s="247"/>
      <c r="O29" s="244"/>
      <c r="T29" s="254">
        <f t="shared" si="5"/>
        <v>1</v>
      </c>
      <c r="U29" s="254">
        <f t="shared" si="6"/>
        <v>1</v>
      </c>
    </row>
    <row r="30" s="79" customFormat="1" customHeight="1" spans="1:21">
      <c r="A30" s="233"/>
      <c r="B30" s="228">
        <f t="shared" si="4"/>
        <v>23</v>
      </c>
      <c r="C30" s="199" t="s">
        <v>211</v>
      </c>
      <c r="D30" s="199"/>
      <c r="E30" s="199"/>
      <c r="F30" s="199"/>
      <c r="G30" s="199"/>
      <c r="H30" s="199"/>
      <c r="I30" s="245" t="s">
        <v>209</v>
      </c>
      <c r="J30" s="243" t="str">
        <f>IF('2.1CAE检查表(记录)'!D208="","",'2.1CAE检查表(记录)'!D208)</f>
        <v/>
      </c>
      <c r="K30" s="243" t="str">
        <f>IF('2.1CAE检查表(记录)'!E208="","",'2.1CAE检查表(记录)'!E208)</f>
        <v/>
      </c>
      <c r="L30" s="243" t="str">
        <f>IF('2.1CAE检查表(记录)'!F208="","",'2.1CAE检查表(记录)'!F208)</f>
        <v/>
      </c>
      <c r="M30" s="243" t="str">
        <f>IF('2.1CAE检查表(记录)'!G208="","",'2.1CAE检查表(记录)'!G208)</f>
        <v/>
      </c>
      <c r="N30" s="247"/>
      <c r="O30" s="244"/>
      <c r="T30" s="254">
        <f t="shared" si="5"/>
        <v>1</v>
      </c>
      <c r="U30" s="254">
        <f t="shared" si="6"/>
        <v>1</v>
      </c>
    </row>
    <row r="31" s="79" customFormat="1" customHeight="1" spans="1:21">
      <c r="A31" s="233"/>
      <c r="B31" s="228">
        <f t="shared" si="4"/>
        <v>24</v>
      </c>
      <c r="C31" s="229" t="s">
        <v>212</v>
      </c>
      <c r="D31" s="230"/>
      <c r="E31" s="230"/>
      <c r="F31" s="230"/>
      <c r="G31" s="230"/>
      <c r="H31" s="231"/>
      <c r="I31" s="245" t="s">
        <v>209</v>
      </c>
      <c r="J31" s="243"/>
      <c r="K31" s="243"/>
      <c r="L31" s="243"/>
      <c r="M31" s="243"/>
      <c r="N31" s="247"/>
      <c r="O31" s="244"/>
      <c r="T31" s="254"/>
      <c r="U31" s="254"/>
    </row>
    <row r="32" s="79" customFormat="1" customHeight="1" spans="1:21">
      <c r="A32" s="233"/>
      <c r="B32" s="228">
        <f t="shared" si="4"/>
        <v>25</v>
      </c>
      <c r="C32" s="199" t="s">
        <v>213</v>
      </c>
      <c r="D32" s="199"/>
      <c r="E32" s="199"/>
      <c r="F32" s="199"/>
      <c r="G32" s="199"/>
      <c r="H32" s="199"/>
      <c r="I32" s="245" t="s">
        <v>209</v>
      </c>
      <c r="J32" s="243" t="str">
        <f>IF('2.1CAE检查表(记录)'!D226="","",'2.1CAE检查表(记录)'!D226)</f>
        <v/>
      </c>
      <c r="K32" s="243" t="str">
        <f>IF('2.1CAE检查表(记录)'!E226="","",'2.1CAE检查表(记录)'!E226)</f>
        <v/>
      </c>
      <c r="L32" s="243" t="str">
        <f>IF('2.1CAE检查表(记录)'!F226="","",'2.1CAE检查表(记录)'!F226)</f>
        <v/>
      </c>
      <c r="M32" s="243" t="str">
        <f>IF('2.1CAE检查表(记录)'!G226="","",'2.1CAE检查表(记录)'!G226)</f>
        <v/>
      </c>
      <c r="N32" s="247"/>
      <c r="O32" s="244"/>
      <c r="T32" s="254">
        <f t="shared" si="5"/>
        <v>1</v>
      </c>
      <c r="U32" s="254">
        <f t="shared" si="6"/>
        <v>1</v>
      </c>
    </row>
    <row r="33" s="79" customFormat="1" customHeight="1" spans="1:21">
      <c r="A33" s="233" t="s">
        <v>214</v>
      </c>
      <c r="B33" s="228">
        <f t="shared" si="4"/>
        <v>26</v>
      </c>
      <c r="C33" s="193" t="s">
        <v>215</v>
      </c>
      <c r="D33" s="193"/>
      <c r="E33" s="193"/>
      <c r="F33" s="193"/>
      <c r="G33" s="193"/>
      <c r="H33" s="193"/>
      <c r="I33" s="245" t="s">
        <v>216</v>
      </c>
      <c r="J33" s="243" t="str">
        <f>IF('2.1CAE检查表(记录)'!D235="","",'2.1CAE检查表(记录)'!D235)</f>
        <v/>
      </c>
      <c r="K33" s="243" t="str">
        <f>IF('2.1CAE检查表(记录)'!E235="","",'2.1CAE检查表(记录)'!E235)</f>
        <v/>
      </c>
      <c r="L33" s="243" t="str">
        <f>IF('2.1CAE检查表(记录)'!F235="","",'2.1CAE检查表(记录)'!F235)</f>
        <v/>
      </c>
      <c r="M33" s="243" t="str">
        <f>IF('2.1CAE检查表(记录)'!G235="","",'2.1CAE检查表(记录)'!G235)</f>
        <v/>
      </c>
      <c r="N33" s="247"/>
      <c r="O33" s="244"/>
      <c r="T33" s="254">
        <f t="shared" si="5"/>
        <v>1</v>
      </c>
      <c r="U33" s="254">
        <f t="shared" si="6"/>
        <v>1</v>
      </c>
    </row>
    <row r="34" s="79" customFormat="1" customHeight="1" spans="1:21">
      <c r="A34" s="233"/>
      <c r="B34" s="228">
        <f t="shared" si="4"/>
        <v>27</v>
      </c>
      <c r="C34" s="193" t="s">
        <v>217</v>
      </c>
      <c r="D34" s="193"/>
      <c r="E34" s="193"/>
      <c r="F34" s="193"/>
      <c r="G34" s="193"/>
      <c r="H34" s="193"/>
      <c r="I34" s="245" t="s">
        <v>216</v>
      </c>
      <c r="J34" s="243" t="str">
        <f>IF('2.1CAE检查表(记录)'!D244="","",'2.1CAE检查表(记录)'!D244)</f>
        <v/>
      </c>
      <c r="K34" s="243" t="str">
        <f>IF('2.1CAE检查表(记录)'!E244="","",'2.1CAE检查表(记录)'!E244)</f>
        <v/>
      </c>
      <c r="L34" s="243" t="str">
        <f>IF('2.1CAE检查表(记录)'!F244="","",'2.1CAE检查表(记录)'!F244)</f>
        <v/>
      </c>
      <c r="M34" s="243" t="str">
        <f>IF('2.1CAE检查表(记录)'!G244="","",'2.1CAE检查表(记录)'!G244)</f>
        <v/>
      </c>
      <c r="N34" s="247"/>
      <c r="O34" s="244"/>
      <c r="T34" s="254">
        <f t="shared" si="5"/>
        <v>1</v>
      </c>
      <c r="U34" s="254">
        <f t="shared" si="6"/>
        <v>1</v>
      </c>
    </row>
    <row r="35" s="79" customFormat="1" customHeight="1" spans="1:21">
      <c r="A35" s="233"/>
      <c r="B35" s="228">
        <f t="shared" si="4"/>
        <v>28</v>
      </c>
      <c r="C35" s="193" t="s">
        <v>218</v>
      </c>
      <c r="D35" s="193"/>
      <c r="E35" s="193"/>
      <c r="F35" s="193"/>
      <c r="G35" s="193"/>
      <c r="H35" s="193"/>
      <c r="I35" s="245" t="s">
        <v>216</v>
      </c>
      <c r="J35" s="243" t="str">
        <f>IF('2.1CAE检查表(记录)'!D253="","",'2.1CAE检查表(记录)'!D253)</f>
        <v/>
      </c>
      <c r="K35" s="243" t="str">
        <f>IF('2.1CAE检查表(记录)'!E253="","",'2.1CAE检查表(记录)'!E253)</f>
        <v/>
      </c>
      <c r="L35" s="243" t="str">
        <f>IF('2.1CAE检查表(记录)'!F253="","",'2.1CAE检查表(记录)'!F253)</f>
        <v/>
      </c>
      <c r="M35" s="243" t="str">
        <f>IF('2.1CAE检查表(记录)'!G253="","",'2.1CAE检查表(记录)'!G253)</f>
        <v/>
      </c>
      <c r="N35" s="247"/>
      <c r="O35" s="244"/>
      <c r="T35" s="254">
        <f t="shared" si="5"/>
        <v>1</v>
      </c>
      <c r="U35" s="254">
        <f t="shared" si="6"/>
        <v>1</v>
      </c>
    </row>
    <row r="36" s="79" customFormat="1" customHeight="1" spans="1:21">
      <c r="A36" s="233"/>
      <c r="B36" s="228">
        <f t="shared" si="4"/>
        <v>29</v>
      </c>
      <c r="C36" s="193" t="s">
        <v>219</v>
      </c>
      <c r="D36" s="193"/>
      <c r="E36" s="193"/>
      <c r="F36" s="193"/>
      <c r="G36" s="193"/>
      <c r="H36" s="193"/>
      <c r="I36" s="245" t="s">
        <v>216</v>
      </c>
      <c r="J36" s="243" t="str">
        <f>IF('2.1CAE检查表(记录)'!D262="","",'2.1CAE检查表(记录)'!D262)</f>
        <v/>
      </c>
      <c r="K36" s="243" t="str">
        <f>IF('2.1CAE检查表(记录)'!E262="","",'2.1CAE检查表(记录)'!E262)</f>
        <v/>
      </c>
      <c r="L36" s="243" t="str">
        <f>IF('2.1CAE检查表(记录)'!F262="","",'2.1CAE检查表(记录)'!F262)</f>
        <v/>
      </c>
      <c r="M36" s="243" t="str">
        <f>IF('2.1CAE检查表(记录)'!G262="","",'2.1CAE检查表(记录)'!G262)</f>
        <v/>
      </c>
      <c r="N36" s="247"/>
      <c r="O36" s="244"/>
      <c r="T36" s="254">
        <f t="shared" si="5"/>
        <v>1</v>
      </c>
      <c r="U36" s="254">
        <f t="shared" si="6"/>
        <v>1</v>
      </c>
    </row>
    <row r="37" s="79" customFormat="1" customHeight="1" spans="1:21">
      <c r="A37" s="233"/>
      <c r="B37" s="228">
        <f t="shared" si="4"/>
        <v>30</v>
      </c>
      <c r="C37" s="193" t="s">
        <v>220</v>
      </c>
      <c r="D37" s="193"/>
      <c r="E37" s="193"/>
      <c r="F37" s="193"/>
      <c r="G37" s="193"/>
      <c r="H37" s="193"/>
      <c r="I37" s="245" t="s">
        <v>216</v>
      </c>
      <c r="J37" s="243" t="str">
        <f>IF('2.1CAE检查表(记录)'!D271="","",'2.1CAE检查表(记录)'!D271)</f>
        <v/>
      </c>
      <c r="K37" s="243" t="str">
        <f>IF('2.1CAE检查表(记录)'!E271="","",'2.1CAE检查表(记录)'!E271)</f>
        <v/>
      </c>
      <c r="L37" s="243" t="str">
        <f>IF('2.1CAE检查表(记录)'!F271="","",'2.1CAE检查表(记录)'!F271)</f>
        <v/>
      </c>
      <c r="M37" s="243" t="str">
        <f>IF('2.1CAE检查表(记录)'!G271="","",'2.1CAE检查表(记录)'!G271)</f>
        <v/>
      </c>
      <c r="N37" s="247"/>
      <c r="O37" s="244"/>
      <c r="T37" s="256">
        <f t="shared" si="5"/>
        <v>1</v>
      </c>
      <c r="U37" s="256">
        <f t="shared" si="6"/>
        <v>1</v>
      </c>
    </row>
    <row r="38" s="79" customFormat="1" customHeight="1" spans="1:21">
      <c r="A38" s="233"/>
      <c r="B38" s="228">
        <f t="shared" si="4"/>
        <v>31</v>
      </c>
      <c r="C38" s="204" t="s">
        <v>221</v>
      </c>
      <c r="D38" s="204"/>
      <c r="E38" s="204"/>
      <c r="F38" s="204"/>
      <c r="G38" s="204"/>
      <c r="H38" s="204"/>
      <c r="I38" s="245" t="s">
        <v>216</v>
      </c>
      <c r="J38" s="243" t="str">
        <f>IF('2.1CAE检查表(记录)'!D280="","",'2.1CAE检查表(记录)'!D280)</f>
        <v/>
      </c>
      <c r="K38" s="243" t="str">
        <f>IF('2.1CAE检查表(记录)'!E280="","",'2.1CAE检查表(记录)'!E280)</f>
        <v/>
      </c>
      <c r="L38" s="243" t="str">
        <f>IF('2.1CAE检查表(记录)'!F280="","",'2.1CAE检查表(记录)'!F280)</f>
        <v/>
      </c>
      <c r="M38" s="243" t="str">
        <f>IF('2.1CAE检查表(记录)'!G280="","",'2.1CAE检查表(记录)'!G280)</f>
        <v/>
      </c>
      <c r="N38" s="248"/>
      <c r="O38" s="244"/>
      <c r="T38" s="103"/>
      <c r="U38" s="103"/>
    </row>
    <row r="39" s="79" customFormat="1" customHeight="1" spans="1:21">
      <c r="A39" s="233"/>
      <c r="B39" s="228">
        <f t="shared" si="4"/>
        <v>32</v>
      </c>
      <c r="C39" s="204" t="s">
        <v>222</v>
      </c>
      <c r="D39" s="204"/>
      <c r="E39" s="204"/>
      <c r="F39" s="204"/>
      <c r="G39" s="204"/>
      <c r="H39" s="204"/>
      <c r="I39" s="245" t="s">
        <v>216</v>
      </c>
      <c r="J39" s="243" t="str">
        <f>IF('2.1CAE检查表(记录)'!D289="","",'2.1CAE检查表(记录)'!D289)</f>
        <v/>
      </c>
      <c r="K39" s="243" t="str">
        <f>IF('2.1CAE检查表(记录)'!E289="","",'2.1CAE检查表(记录)'!E289)</f>
        <v/>
      </c>
      <c r="L39" s="243" t="str">
        <f>IF('2.1CAE检查表(记录)'!F289="","",'2.1CAE检查表(记录)'!F289)</f>
        <v/>
      </c>
      <c r="M39" s="243" t="str">
        <f>IF('2.1CAE检查表(记录)'!G289="","",'2.1CAE检查表(记录)'!G289)</f>
        <v/>
      </c>
      <c r="N39" s="249"/>
      <c r="O39" s="210"/>
      <c r="T39" s="103"/>
      <c r="U39" s="103"/>
    </row>
    <row r="40" s="79" customFormat="1" customHeight="1" spans="1:23">
      <c r="A40" s="33" t="s">
        <v>223</v>
      </c>
      <c r="B40" s="33"/>
      <c r="C40" s="33"/>
      <c r="D40" s="33"/>
      <c r="E40" s="33"/>
      <c r="F40" s="33"/>
      <c r="G40" s="33"/>
      <c r="H40" s="33"/>
      <c r="I40" s="33"/>
      <c r="J40" s="33"/>
      <c r="K40" s="33"/>
      <c r="L40" s="33"/>
      <c r="M40" s="33"/>
      <c r="N40" s="214"/>
      <c r="O40" s="214"/>
      <c r="R40" s="215"/>
      <c r="S40" s="215"/>
      <c r="T40" s="103"/>
      <c r="U40" s="103"/>
      <c r="V40" s="215"/>
      <c r="W40" s="215"/>
    </row>
    <row r="41" customHeight="1" spans="10:23">
      <c r="J41" s="95"/>
      <c r="R41" s="96"/>
      <c r="S41" s="96"/>
      <c r="T41" s="103"/>
      <c r="U41" s="103"/>
      <c r="V41" s="96"/>
      <c r="W41" s="96"/>
    </row>
    <row r="42" customHeight="1" spans="10:23">
      <c r="J42" s="95"/>
      <c r="R42" s="96"/>
      <c r="S42" s="96"/>
      <c r="T42" s="103"/>
      <c r="U42" s="103"/>
      <c r="V42" s="96"/>
      <c r="W42" s="96"/>
    </row>
    <row r="43" customHeight="1" spans="10:23">
      <c r="J43" s="95"/>
      <c r="R43" s="96"/>
      <c r="S43" s="96"/>
      <c r="T43" s="103"/>
      <c r="U43" s="103"/>
      <c r="V43" s="96"/>
      <c r="W43" s="96"/>
    </row>
    <row r="44" customHeight="1" spans="10:23">
      <c r="J44" s="95"/>
      <c r="R44" s="96"/>
      <c r="S44" s="96"/>
      <c r="T44" s="103"/>
      <c r="U44" s="103"/>
      <c r="V44" s="96"/>
      <c r="W44" s="96"/>
    </row>
    <row r="45" customHeight="1" spans="10:23">
      <c r="J45" s="95"/>
      <c r="R45" s="96"/>
      <c r="S45" s="96"/>
      <c r="T45" s="103"/>
      <c r="U45" s="103"/>
      <c r="V45" s="96"/>
      <c r="W45" s="96"/>
    </row>
    <row r="46" customHeight="1" spans="10:23">
      <c r="J46" s="95"/>
      <c r="R46" s="96"/>
      <c r="S46" s="96"/>
      <c r="T46" s="103"/>
      <c r="U46" s="103"/>
      <c r="V46" s="96"/>
      <c r="W46" s="96"/>
    </row>
    <row r="47" customHeight="1" spans="18:23">
      <c r="R47" s="96"/>
      <c r="S47" s="96"/>
      <c r="T47" s="103"/>
      <c r="U47" s="103"/>
      <c r="V47" s="96"/>
      <c r="W47" s="96"/>
    </row>
    <row r="48" customHeight="1" spans="18:23">
      <c r="R48" s="96"/>
      <c r="S48" s="96"/>
      <c r="T48" s="103"/>
      <c r="U48" s="103"/>
      <c r="V48" s="96"/>
      <c r="W48" s="96"/>
    </row>
    <row r="49" customHeight="1" spans="18:23">
      <c r="R49" s="96"/>
      <c r="S49" s="96"/>
      <c r="T49" s="103"/>
      <c r="U49" s="103"/>
      <c r="V49" s="96"/>
      <c r="W49" s="96"/>
    </row>
    <row r="50" customHeight="1" spans="18:23">
      <c r="R50" s="96"/>
      <c r="S50" s="96"/>
      <c r="T50" s="103"/>
      <c r="U50" s="103"/>
      <c r="V50" s="96"/>
      <c r="W50" s="96"/>
    </row>
    <row r="51" customHeight="1" spans="18:23">
      <c r="R51" s="96"/>
      <c r="S51" s="96"/>
      <c r="T51" s="103"/>
      <c r="U51" s="103"/>
      <c r="V51" s="96"/>
      <c r="W51" s="96"/>
    </row>
    <row r="52" customHeight="1" spans="18:23">
      <c r="R52" s="96"/>
      <c r="S52" s="96"/>
      <c r="T52" s="103"/>
      <c r="U52" s="103"/>
      <c r="V52" s="96"/>
      <c r="W52" s="96"/>
    </row>
    <row r="53" customHeight="1" spans="18:23">
      <c r="R53" s="96"/>
      <c r="S53" s="96"/>
      <c r="T53" s="103"/>
      <c r="U53" s="103"/>
      <c r="V53" s="96"/>
      <c r="W53" s="96"/>
    </row>
    <row r="54" customHeight="1" spans="18:23">
      <c r="R54" s="96"/>
      <c r="S54" s="96"/>
      <c r="T54" s="103"/>
      <c r="U54" s="103"/>
      <c r="V54" s="96"/>
      <c r="W54" s="96"/>
    </row>
    <row r="55" customHeight="1" spans="18:23">
      <c r="R55" s="96"/>
      <c r="S55" s="96"/>
      <c r="T55" s="103"/>
      <c r="U55" s="103"/>
      <c r="V55" s="96"/>
      <c r="W55" s="96"/>
    </row>
    <row r="56" customHeight="1" spans="18:23">
      <c r="R56" s="96"/>
      <c r="S56" s="96"/>
      <c r="T56" s="103"/>
      <c r="U56" s="103"/>
      <c r="V56" s="96"/>
      <c r="W56" s="96"/>
    </row>
    <row r="57" customHeight="1" spans="18:23">
      <c r="R57" s="96"/>
      <c r="S57" s="96"/>
      <c r="T57" s="103"/>
      <c r="U57" s="103"/>
      <c r="V57" s="96"/>
      <c r="W57" s="96"/>
    </row>
    <row r="58" customHeight="1" spans="18:23">
      <c r="R58" s="96"/>
      <c r="S58" s="96"/>
      <c r="T58" s="103"/>
      <c r="U58" s="103"/>
      <c r="V58" s="96"/>
      <c r="W58" s="96"/>
    </row>
    <row r="59" customHeight="1" spans="18:23">
      <c r="R59" s="96"/>
      <c r="S59" s="96"/>
      <c r="T59" s="103"/>
      <c r="U59" s="103"/>
      <c r="V59" s="96"/>
      <c r="W59" s="96"/>
    </row>
    <row r="60" customHeight="1" spans="18:23">
      <c r="R60" s="96"/>
      <c r="S60" s="96"/>
      <c r="T60" s="103"/>
      <c r="U60" s="103"/>
      <c r="V60" s="96"/>
      <c r="W60" s="96"/>
    </row>
    <row r="61" customHeight="1" spans="18:23">
      <c r="R61" s="96"/>
      <c r="S61" s="96"/>
      <c r="T61" s="103"/>
      <c r="U61" s="103"/>
      <c r="V61" s="96"/>
      <c r="W61" s="96"/>
    </row>
    <row r="62" customHeight="1" spans="18:23">
      <c r="R62" s="96"/>
      <c r="S62" s="96"/>
      <c r="T62" s="103"/>
      <c r="U62" s="103"/>
      <c r="V62" s="96"/>
      <c r="W62" s="96"/>
    </row>
    <row r="63" customHeight="1" spans="18:23">
      <c r="R63" s="96"/>
      <c r="S63" s="96"/>
      <c r="T63" s="103"/>
      <c r="U63" s="103"/>
      <c r="V63" s="96"/>
      <c r="W63" s="96"/>
    </row>
    <row r="64" customHeight="1" spans="18:23">
      <c r="R64" s="96"/>
      <c r="S64" s="96"/>
      <c r="T64" s="103"/>
      <c r="U64" s="103"/>
      <c r="V64" s="96"/>
      <c r="W64" s="96"/>
    </row>
    <row r="65" customHeight="1" spans="18:23">
      <c r="R65" s="96"/>
      <c r="S65" s="96"/>
      <c r="T65" s="103"/>
      <c r="U65" s="103"/>
      <c r="V65" s="96"/>
      <c r="W65" s="96"/>
    </row>
    <row r="66" customHeight="1" spans="18:23">
      <c r="R66" s="96"/>
      <c r="S66" s="96"/>
      <c r="T66" s="103"/>
      <c r="U66" s="103"/>
      <c r="V66" s="96"/>
      <c r="W66" s="96"/>
    </row>
    <row r="67" customHeight="1" spans="18:23">
      <c r="R67" s="96"/>
      <c r="S67" s="96"/>
      <c r="T67" s="103"/>
      <c r="U67" s="103"/>
      <c r="V67" s="96"/>
      <c r="W67" s="96"/>
    </row>
    <row r="68" customHeight="1" spans="18:23">
      <c r="R68" s="96"/>
      <c r="S68" s="96"/>
      <c r="T68" s="103"/>
      <c r="U68" s="103"/>
      <c r="V68" s="96"/>
      <c r="W68" s="96"/>
    </row>
    <row r="69" customHeight="1" spans="18:23">
      <c r="R69" s="96"/>
      <c r="S69" s="96"/>
      <c r="T69" s="103"/>
      <c r="U69" s="103"/>
      <c r="V69" s="96"/>
      <c r="W69" s="96"/>
    </row>
    <row r="70" customHeight="1" spans="18:23">
      <c r="R70" s="96"/>
      <c r="S70" s="96"/>
      <c r="T70" s="103"/>
      <c r="U70" s="103"/>
      <c r="V70" s="96"/>
      <c r="W70" s="96"/>
    </row>
    <row r="71" customHeight="1" spans="18:23">
      <c r="R71" s="96"/>
      <c r="S71" s="96"/>
      <c r="T71" s="103"/>
      <c r="U71" s="103"/>
      <c r="V71" s="96"/>
      <c r="W71" s="96"/>
    </row>
    <row r="72" customHeight="1" spans="18:23">
      <c r="R72" s="96"/>
      <c r="S72" s="96"/>
      <c r="T72" s="103"/>
      <c r="U72" s="103"/>
      <c r="V72" s="96"/>
      <c r="W72" s="96"/>
    </row>
    <row r="73" customHeight="1" spans="18:23">
      <c r="R73" s="96"/>
      <c r="S73" s="96"/>
      <c r="T73" s="103"/>
      <c r="U73" s="103"/>
      <c r="V73" s="96"/>
      <c r="W73" s="96"/>
    </row>
    <row r="74" customHeight="1" spans="18:23">
      <c r="R74" s="96"/>
      <c r="S74" s="96"/>
      <c r="T74" s="103"/>
      <c r="U74" s="103"/>
      <c r="V74" s="96"/>
      <c r="W74" s="96"/>
    </row>
    <row r="75" customHeight="1" spans="18:23">
      <c r="R75" s="96"/>
      <c r="S75" s="96"/>
      <c r="T75" s="103"/>
      <c r="U75" s="103"/>
      <c r="V75" s="96"/>
      <c r="W75" s="96"/>
    </row>
    <row r="76" customHeight="1" spans="18:23">
      <c r="R76" s="96"/>
      <c r="S76" s="96"/>
      <c r="T76" s="103"/>
      <c r="U76" s="103"/>
      <c r="V76" s="96"/>
      <c r="W76" s="96"/>
    </row>
    <row r="77" customHeight="1" spans="18:23">
      <c r="R77" s="96"/>
      <c r="S77" s="96"/>
      <c r="T77" s="103"/>
      <c r="U77" s="215"/>
      <c r="V77" s="96"/>
      <c r="W77" s="96"/>
    </row>
    <row r="78" customHeight="1" spans="18:23">
      <c r="R78" s="96"/>
      <c r="S78" s="96"/>
      <c r="T78" s="103"/>
      <c r="U78" s="215"/>
      <c r="V78" s="96"/>
      <c r="W78" s="96"/>
    </row>
  </sheetData>
  <mergeCells count="57">
    <mergeCell ref="C1:H1"/>
    <mergeCell ref="T1:U1"/>
    <mergeCell ref="C2:H2"/>
    <mergeCell ref="I2:M2"/>
    <mergeCell ref="B3:C3"/>
    <mergeCell ref="D3:F3"/>
    <mergeCell ref="D4:F4"/>
    <mergeCell ref="D5:F5"/>
    <mergeCell ref="D6:F6"/>
    <mergeCell ref="B7:H7"/>
    <mergeCell ref="C8:H8"/>
    <mergeCell ref="C9:H9"/>
    <mergeCell ref="C10:H10"/>
    <mergeCell ref="C11:H11"/>
    <mergeCell ref="C12:H12"/>
    <mergeCell ref="C13:H13"/>
    <mergeCell ref="C14:H14"/>
    <mergeCell ref="C15:H15"/>
    <mergeCell ref="C16:H16"/>
    <mergeCell ref="C17:H17"/>
    <mergeCell ref="C18:H18"/>
    <mergeCell ref="C19:H19"/>
    <mergeCell ref="C20:H20"/>
    <mergeCell ref="C21:H21"/>
    <mergeCell ref="C22:H22"/>
    <mergeCell ref="C23:H23"/>
    <mergeCell ref="C24:H24"/>
    <mergeCell ref="C25:H25"/>
    <mergeCell ref="C26:H26"/>
    <mergeCell ref="C27:H27"/>
    <mergeCell ref="C28:H28"/>
    <mergeCell ref="C29:H29"/>
    <mergeCell ref="C30:H30"/>
    <mergeCell ref="C31:H31"/>
    <mergeCell ref="C32:H32"/>
    <mergeCell ref="C33:H33"/>
    <mergeCell ref="C34:H34"/>
    <mergeCell ref="C35:H35"/>
    <mergeCell ref="C36:H36"/>
    <mergeCell ref="C37:H37"/>
    <mergeCell ref="C38:H38"/>
    <mergeCell ref="C39:H39"/>
    <mergeCell ref="A40:M40"/>
    <mergeCell ref="A4:A6"/>
    <mergeCell ref="A8:A12"/>
    <mergeCell ref="A13:A14"/>
    <mergeCell ref="A15:A17"/>
    <mergeCell ref="A18:A19"/>
    <mergeCell ref="A20:A27"/>
    <mergeCell ref="A28:A32"/>
    <mergeCell ref="A33:A39"/>
    <mergeCell ref="T2:T3"/>
    <mergeCell ref="T4:T6"/>
    <mergeCell ref="U2:U3"/>
    <mergeCell ref="U4:U6"/>
    <mergeCell ref="A1:B2"/>
    <mergeCell ref="B4:C6"/>
  </mergeCells>
  <conditionalFormatting sqref="J1:N1">
    <cfRule type="cellIs" dxfId="0" priority="1" operator="between">
      <formula>0.95</formula>
      <formula>1</formula>
    </cfRule>
    <cfRule type="cellIs" dxfId="1" priority="2" operator="lessThan">
      <formula>0.85</formula>
    </cfRule>
    <cfRule type="cellIs" dxfId="2" priority="3" operator="between">
      <formula>0.85</formula>
      <formula>0.95</formula>
    </cfRule>
  </conditionalFormatting>
  <conditionalFormatting sqref="J8:O39">
    <cfRule type="cellIs" dxfId="3" priority="4" operator="equal">
      <formula>"-"</formula>
    </cfRule>
    <cfRule type="cellIs" dxfId="1" priority="5" operator="equal">
      <formula>"NG"</formula>
    </cfRule>
    <cfRule type="cellIs" dxfId="0" priority="6" operator="equal">
      <formula>"OK"</formula>
    </cfRule>
    <cfRule type="cellIs" dxfId="2" priority="7" operator="equal">
      <formula>"保留"</formula>
    </cfRule>
  </conditionalFormatting>
  <dataValidations count="1">
    <dataValidation type="list" allowBlank="1" showInputMessage="1" sqref="J8:O39">
      <formula1>"OK,NG,-,保留"</formula1>
    </dataValidation>
  </dataValidations>
  <pageMargins left="0.75" right="0.75" top="1" bottom="1" header="0.5" footer="0.5"/>
  <headerFooter/>
  <ignoredErrors>
    <ignoredError sqref="A32:B39 B10:B27 A28:B30 B31" unlockedFormula="1"/>
  </ignoredError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N335"/>
  <sheetViews>
    <sheetView workbookViewId="0">
      <pane xSplit="2" ySplit="8" topLeftCell="C215" activePane="bottomRight" state="frozen"/>
      <selection/>
      <selection pane="topRight"/>
      <selection pane="bottomLeft"/>
      <selection pane="bottomRight" activeCell="D218" sqref="D218:D224"/>
    </sheetView>
  </sheetViews>
  <sheetFormatPr defaultColWidth="9" defaultRowHeight="12.75"/>
  <cols>
    <col min="1" max="1" width="8.625" style="97" customWidth="1"/>
    <col min="2" max="2" width="4.5" style="98" customWidth="1"/>
    <col min="3" max="3" width="9.5" style="99" customWidth="1"/>
    <col min="4" max="7" width="40.625" style="99" customWidth="1"/>
    <col min="8" max="8" width="7.875" style="104" customWidth="1"/>
    <col min="9" max="16384" width="9" style="10"/>
  </cols>
  <sheetData>
    <row r="1" s="68" customFormat="1" ht="35.1" customHeight="1" spans="1:8">
      <c r="A1" s="12" t="str">
        <f>'2.CAE检查表'!A1</f>
        <v>   </v>
      </c>
      <c r="B1" s="12">
        <f>'2.CAE检查表'!B1</f>
        <v>0</v>
      </c>
      <c r="C1" s="160" t="str">
        <f>'2.CAE检查表'!C1</f>
        <v>安徽江福科技有限公司</v>
      </c>
      <c r="D1" s="161">
        <f>'2.CAE检查表'!D1</f>
        <v>0</v>
      </c>
      <c r="E1" s="161">
        <f>'2.CAE检查表'!E1</f>
        <v>0</v>
      </c>
      <c r="F1" s="161">
        <f>'2.CAE检查表'!F1</f>
        <v>0</v>
      </c>
      <c r="G1" s="161">
        <f>'2.CAE检查表'!G1</f>
        <v>0</v>
      </c>
      <c r="H1" s="162"/>
    </row>
    <row r="2" s="68" customFormat="1" ht="25.5" customHeight="1" spans="1:8">
      <c r="A2" s="12">
        <f>'2.CAE检查表'!A2</f>
        <v>0</v>
      </c>
      <c r="B2" s="12">
        <f>'2.CAE检查表'!B2</f>
        <v>0</v>
      </c>
      <c r="C2" s="13" t="str">
        <f>'2.CAE检查表'!C2</f>
        <v>CAE检查表</v>
      </c>
      <c r="D2" s="163">
        <f>'2.CAE检查表'!D2</f>
        <v>0</v>
      </c>
      <c r="E2" s="163">
        <f>'2.CAE检查表'!E2</f>
        <v>0</v>
      </c>
      <c r="F2" s="163">
        <f>'2.CAE检查表'!F2</f>
        <v>0</v>
      </c>
      <c r="G2" s="163">
        <f>'2.CAE检查表'!G2</f>
        <v>0</v>
      </c>
      <c r="H2" s="164"/>
    </row>
    <row r="3" s="68" customFormat="1" ht="25.5" customHeight="1" spans="1:8">
      <c r="A3" s="12"/>
      <c r="B3" s="12"/>
      <c r="C3" s="165" t="str">
        <f>'2.CAE检查表'!I1</f>
        <v>符合率</v>
      </c>
      <c r="D3" s="166">
        <f>'2.CAE检查表'!J1</f>
        <v>1</v>
      </c>
      <c r="E3" s="166">
        <f>'2.CAE检查表'!K1</f>
        <v>1</v>
      </c>
      <c r="F3" s="166">
        <f>'2.CAE检查表'!L1</f>
        <v>1</v>
      </c>
      <c r="G3" s="166">
        <f>'2.CAE检查表'!M1</f>
        <v>1</v>
      </c>
      <c r="H3" s="164"/>
    </row>
    <row r="4" ht="25.5" hidden="1" customHeight="1" spans="1:8">
      <c r="A4" s="167" t="str">
        <f>'2.CAE检查表'!A3</f>
        <v>项目</v>
      </c>
      <c r="B4" s="16" t="str">
        <f>'2.CAE检查表'!B3</f>
        <v>客户名称</v>
      </c>
      <c r="C4" s="17">
        <f>'2.CAE检查表'!C3</f>
        <v>0</v>
      </c>
      <c r="D4" s="16" t="str">
        <f>'2.CAE检查表'!D3</f>
        <v>制 件 名 称</v>
      </c>
      <c r="E4" s="16">
        <f>'2.CAE检查表'!E3</f>
        <v>0</v>
      </c>
      <c r="F4" s="16">
        <f>'2.CAE检查表'!F3</f>
        <v>0</v>
      </c>
      <c r="G4" s="168" t="str">
        <f>'2.CAE检查表'!G3</f>
        <v>设计</v>
      </c>
      <c r="H4" s="169"/>
    </row>
    <row r="5" ht="25.5" hidden="1" customHeight="1" spans="1:8">
      <c r="A5" s="170">
        <f>'2.CAE检查表'!A4</f>
        <v>0</v>
      </c>
      <c r="B5" s="18">
        <f>'2.CAE检查表'!B4</f>
        <v>0</v>
      </c>
      <c r="C5" s="19">
        <f>'2.CAE检查表'!C4</f>
        <v>0</v>
      </c>
      <c r="D5" s="20">
        <f>'2.CAE检查表'!D4</f>
        <v>0</v>
      </c>
      <c r="E5" s="171">
        <f>'2.CAE检查表'!E4</f>
        <v>0</v>
      </c>
      <c r="F5" s="21">
        <f>'2.CAE检查表'!F4</f>
        <v>0</v>
      </c>
      <c r="G5" s="168" t="str">
        <f>'2.CAE检查表'!G4</f>
        <v>专审</v>
      </c>
      <c r="H5" s="172"/>
    </row>
    <row r="6" ht="25.5" hidden="1" customHeight="1" spans="1:8">
      <c r="A6" s="173">
        <f>'2.CAE检查表'!A5</f>
        <v>0</v>
      </c>
      <c r="B6" s="174">
        <f>'2.CAE检查表'!B5</f>
        <v>0</v>
      </c>
      <c r="C6" s="175">
        <f>'2.CAE检查表'!C5</f>
        <v>0</v>
      </c>
      <c r="D6" s="16" t="str">
        <f>'2.CAE检查表'!D5</f>
        <v>件 号</v>
      </c>
      <c r="E6" s="16">
        <f>'2.CAE检查表'!E5</f>
        <v>0</v>
      </c>
      <c r="F6" s="16">
        <f>'2.CAE检查表'!F5</f>
        <v>0</v>
      </c>
      <c r="G6" s="168" t="str">
        <f>'2.CAE检查表'!G5</f>
        <v>精算</v>
      </c>
      <c r="H6" s="169"/>
    </row>
    <row r="7" ht="25.5" hidden="1" customHeight="1" spans="1:8">
      <c r="A7" s="176">
        <f>'2.CAE检查表'!A6</f>
        <v>0</v>
      </c>
      <c r="B7" s="23">
        <f>'2.CAE检查表'!B6</f>
        <v>0</v>
      </c>
      <c r="C7" s="24">
        <f>'2.CAE检查表'!C6</f>
        <v>0</v>
      </c>
      <c r="D7" s="25">
        <f>'2.CAE检查表'!D6</f>
        <v>0</v>
      </c>
      <c r="E7" s="177">
        <f>'2.CAE检查表'!E6</f>
        <v>0</v>
      </c>
      <c r="F7" s="26">
        <f>'2.CAE检查表'!F6</f>
        <v>0</v>
      </c>
      <c r="G7" s="168" t="str">
        <f>'2.CAE检查表'!G6</f>
        <v>NC</v>
      </c>
      <c r="H7" s="169"/>
    </row>
    <row r="8" ht="25.5" customHeight="1" spans="1:8">
      <c r="A8" s="78" t="str">
        <f>'2.CAE检查表'!A7</f>
        <v>类别</v>
      </c>
      <c r="B8" s="178"/>
      <c r="C8" s="28" t="str">
        <f>'2.CAE检查表'!I7</f>
        <v>类型</v>
      </c>
      <c r="D8" s="77" t="str">
        <f>'2.CAE检查表'!J7</f>
        <v>自检</v>
      </c>
      <c r="E8" s="77" t="str">
        <f>'2.CAE检查表'!K7</f>
        <v>专审</v>
      </c>
      <c r="F8" s="77" t="str">
        <f>'2.CAE检查表'!L7</f>
        <v>精算</v>
      </c>
      <c r="G8" s="77" t="str">
        <f>'2.CAE检查表'!M7</f>
        <v>NC</v>
      </c>
      <c r="H8" s="179"/>
    </row>
    <row r="9" s="159" customFormat="1" ht="25.5" customHeight="1" spans="1:8">
      <c r="A9" s="180" t="str">
        <f>'2.CAE检查表'!A8</f>
        <v>参考数模</v>
      </c>
      <c r="B9" s="181">
        <f>'2.CAE检查表'!B8</f>
        <v>1</v>
      </c>
      <c r="C9" s="182" t="str">
        <f>'2.CAE检查表'!C8</f>
        <v>产品数模是否导入</v>
      </c>
      <c r="D9" s="182">
        <f>'2.CAE检查表'!D8</f>
        <v>0</v>
      </c>
      <c r="E9" s="182">
        <f>'2.CAE检查表'!E8</f>
        <v>0</v>
      </c>
      <c r="F9" s="182">
        <f>'2.CAE检查表'!F8</f>
        <v>0</v>
      </c>
      <c r="G9" s="182">
        <f>'2.CAE检查表'!G8</f>
        <v>0</v>
      </c>
      <c r="H9" s="183"/>
    </row>
    <row r="10" s="159" customFormat="1" ht="25.5" customHeight="1" spans="1:8">
      <c r="A10" s="180"/>
      <c r="B10" s="184"/>
      <c r="C10" s="185" t="str">
        <f>'2.CAE检查表'!I8</f>
        <v>基础设置</v>
      </c>
      <c r="D10" s="186"/>
      <c r="E10" s="186"/>
      <c r="F10" s="186"/>
      <c r="G10" s="186"/>
      <c r="H10" s="183"/>
    </row>
    <row r="11" s="159" customFormat="1" ht="25.5" customHeight="1" spans="1:8">
      <c r="A11" s="180"/>
      <c r="B11" s="184"/>
      <c r="C11" s="187"/>
      <c r="D11" s="188" t="s">
        <v>174</v>
      </c>
      <c r="E11" s="188" t="s">
        <v>174</v>
      </c>
      <c r="F11" s="188" t="s">
        <v>174</v>
      </c>
      <c r="G11" s="188" t="s">
        <v>174</v>
      </c>
      <c r="H11" s="183"/>
    </row>
    <row r="12" s="159" customFormat="1" ht="25.5" customHeight="1" spans="1:8">
      <c r="A12" s="180"/>
      <c r="B12" s="184"/>
      <c r="C12" s="187"/>
      <c r="D12" s="189"/>
      <c r="E12" s="189"/>
      <c r="F12" s="189"/>
      <c r="G12" s="189"/>
      <c r="H12" s="183"/>
    </row>
    <row r="13" s="159" customFormat="1" ht="25.5" customHeight="1" spans="1:8">
      <c r="A13" s="180"/>
      <c r="B13" s="184"/>
      <c r="C13" s="187"/>
      <c r="D13" s="189"/>
      <c r="E13" s="189"/>
      <c r="F13" s="189"/>
      <c r="G13" s="189"/>
      <c r="H13" s="183"/>
    </row>
    <row r="14" s="159" customFormat="1" ht="25.5" customHeight="1" spans="1:8">
      <c r="A14" s="180"/>
      <c r="B14" s="184"/>
      <c r="C14" s="187"/>
      <c r="D14" s="189"/>
      <c r="E14" s="189"/>
      <c r="F14" s="189"/>
      <c r="G14" s="189"/>
      <c r="H14" s="183"/>
    </row>
    <row r="15" s="159" customFormat="1" ht="25.5" customHeight="1" spans="1:8">
      <c r="A15" s="180"/>
      <c r="B15" s="184"/>
      <c r="C15" s="187"/>
      <c r="D15" s="189"/>
      <c r="E15" s="189"/>
      <c r="F15" s="189"/>
      <c r="G15" s="189"/>
      <c r="H15" s="183"/>
    </row>
    <row r="16" s="159" customFormat="1" ht="25.5" customHeight="1" spans="1:8">
      <c r="A16" s="180"/>
      <c r="B16" s="184"/>
      <c r="C16" s="187"/>
      <c r="D16" s="189"/>
      <c r="E16" s="189"/>
      <c r="F16" s="189"/>
      <c r="G16" s="189"/>
      <c r="H16" s="183"/>
    </row>
    <row r="17" s="159" customFormat="1" ht="25.5" customHeight="1" spans="1:8">
      <c r="A17" s="180"/>
      <c r="B17" s="190"/>
      <c r="C17" s="191"/>
      <c r="D17" s="192"/>
      <c r="E17" s="192"/>
      <c r="F17" s="192"/>
      <c r="G17" s="192"/>
      <c r="H17" s="183"/>
    </row>
    <row r="18" s="159" customFormat="1" ht="25.5" customHeight="1" spans="1:8">
      <c r="A18" s="180">
        <f>'2.CAE检查表'!A9</f>
        <v>0</v>
      </c>
      <c r="B18" s="181">
        <f>'2.CAE检查表'!B9</f>
        <v>2</v>
      </c>
      <c r="C18" s="182" t="str">
        <f>'2.CAE检查表'!C9</f>
        <v>外板包边类产品，翻边展开数模是否导入</v>
      </c>
      <c r="D18" s="193">
        <f>'2.CAE检查表'!D9</f>
        <v>0</v>
      </c>
      <c r="E18" s="193">
        <f>'2.CAE检查表'!E9</f>
        <v>0</v>
      </c>
      <c r="F18" s="193">
        <f>'2.CAE检查表'!F9</f>
        <v>0</v>
      </c>
      <c r="G18" s="193">
        <f>'2.CAE检查表'!G9</f>
        <v>0</v>
      </c>
      <c r="H18" s="183"/>
    </row>
    <row r="19" s="159" customFormat="1" ht="25.5" customHeight="1" spans="1:8">
      <c r="A19" s="180"/>
      <c r="B19" s="184"/>
      <c r="C19" s="185" t="str">
        <f>'2.CAE检查表'!I9</f>
        <v>基础设置</v>
      </c>
      <c r="D19" s="186"/>
      <c r="E19" s="186"/>
      <c r="F19" s="186"/>
      <c r="G19" s="186"/>
      <c r="H19" s="183"/>
    </row>
    <row r="20" s="159" customFormat="1" ht="25.5" customHeight="1" spans="1:8">
      <c r="A20" s="180"/>
      <c r="B20" s="184"/>
      <c r="C20" s="187"/>
      <c r="D20" s="188" t="s">
        <v>174</v>
      </c>
      <c r="E20" s="188" t="s">
        <v>174</v>
      </c>
      <c r="F20" s="188" t="s">
        <v>174</v>
      </c>
      <c r="G20" s="188" t="s">
        <v>174</v>
      </c>
      <c r="H20" s="183"/>
    </row>
    <row r="21" s="159" customFormat="1" ht="25.5" customHeight="1" spans="1:8">
      <c r="A21" s="180"/>
      <c r="B21" s="184"/>
      <c r="C21" s="187"/>
      <c r="D21" s="189"/>
      <c r="E21" s="189"/>
      <c r="F21" s="189"/>
      <c r="G21" s="189"/>
      <c r="H21" s="183"/>
    </row>
    <row r="22" s="159" customFormat="1" ht="25.5" customHeight="1" spans="1:8">
      <c r="A22" s="180"/>
      <c r="B22" s="184"/>
      <c r="C22" s="187"/>
      <c r="D22" s="189"/>
      <c r="E22" s="189"/>
      <c r="F22" s="189"/>
      <c r="G22" s="189"/>
      <c r="H22" s="183"/>
    </row>
    <row r="23" s="159" customFormat="1" ht="25.5" customHeight="1" spans="1:8">
      <c r="A23" s="180"/>
      <c r="B23" s="184"/>
      <c r="C23" s="187"/>
      <c r="D23" s="189"/>
      <c r="E23" s="189"/>
      <c r="F23" s="189"/>
      <c r="G23" s="189"/>
      <c r="H23" s="183"/>
    </row>
    <row r="24" s="159" customFormat="1" ht="25.5" customHeight="1" spans="1:8">
      <c r="A24" s="180"/>
      <c r="B24" s="184"/>
      <c r="C24" s="187"/>
      <c r="D24" s="189"/>
      <c r="E24" s="189"/>
      <c r="F24" s="189"/>
      <c r="G24" s="189"/>
      <c r="H24" s="183"/>
    </row>
    <row r="25" s="159" customFormat="1" ht="25.5" customHeight="1" spans="1:8">
      <c r="A25" s="180"/>
      <c r="B25" s="184"/>
      <c r="C25" s="187"/>
      <c r="D25" s="189"/>
      <c r="E25" s="189"/>
      <c r="F25" s="189"/>
      <c r="G25" s="189"/>
      <c r="H25" s="183"/>
    </row>
    <row r="26" s="159" customFormat="1" ht="25.5" customHeight="1" spans="1:8">
      <c r="A26" s="180"/>
      <c r="B26" s="190"/>
      <c r="C26" s="191"/>
      <c r="D26" s="192"/>
      <c r="E26" s="192"/>
      <c r="F26" s="192"/>
      <c r="G26" s="192"/>
      <c r="H26" s="183"/>
    </row>
    <row r="27" s="159" customFormat="1" ht="25.5" customHeight="1" spans="1:8">
      <c r="A27" s="180">
        <f>'2.CAE检查表'!A10</f>
        <v>0</v>
      </c>
      <c r="B27" s="194">
        <f>'2.CAE检查表'!B10</f>
        <v>3</v>
      </c>
      <c r="C27" s="182" t="str">
        <f>'2.CAE检查表'!C10</f>
        <v>产品数模与工具体数模基准方向是否一致（高亮面方向）</v>
      </c>
      <c r="D27" s="193">
        <f>'2.CAE检查表'!D10</f>
        <v>0</v>
      </c>
      <c r="E27" s="193">
        <f>'2.CAE检查表'!E10</f>
        <v>0</v>
      </c>
      <c r="F27" s="193">
        <f>'2.CAE检查表'!F10</f>
        <v>0</v>
      </c>
      <c r="G27" s="193">
        <f>'2.CAE检查表'!G10</f>
        <v>0</v>
      </c>
      <c r="H27" s="183"/>
    </row>
    <row r="28" s="159" customFormat="1" ht="25.5" customHeight="1" spans="1:8">
      <c r="A28" s="180"/>
      <c r="B28" s="195"/>
      <c r="C28" s="185" t="str">
        <f>'2.CAE检查表'!I10</f>
        <v>基础设置</v>
      </c>
      <c r="D28" s="186"/>
      <c r="E28" s="186"/>
      <c r="F28" s="186"/>
      <c r="G28" s="186"/>
      <c r="H28" s="183"/>
    </row>
    <row r="29" s="159" customFormat="1" ht="25.5" customHeight="1" spans="1:8">
      <c r="A29" s="180"/>
      <c r="B29" s="195"/>
      <c r="C29" s="187"/>
      <c r="D29" s="188" t="s">
        <v>174</v>
      </c>
      <c r="E29" s="188" t="s">
        <v>174</v>
      </c>
      <c r="F29" s="188" t="s">
        <v>174</v>
      </c>
      <c r="G29" s="188" t="s">
        <v>174</v>
      </c>
      <c r="H29" s="183"/>
    </row>
    <row r="30" s="159" customFormat="1" ht="25.5" customHeight="1" spans="1:8">
      <c r="A30" s="180"/>
      <c r="B30" s="195"/>
      <c r="C30" s="187"/>
      <c r="D30" s="189"/>
      <c r="E30" s="189"/>
      <c r="F30" s="189"/>
      <c r="G30" s="189"/>
      <c r="H30" s="183"/>
    </row>
    <row r="31" s="159" customFormat="1" ht="25.5" customHeight="1" spans="1:8">
      <c r="A31" s="180"/>
      <c r="B31" s="195"/>
      <c r="C31" s="187"/>
      <c r="D31" s="189"/>
      <c r="E31" s="189"/>
      <c r="F31" s="189"/>
      <c r="G31" s="189"/>
      <c r="H31" s="183"/>
    </row>
    <row r="32" s="159" customFormat="1" ht="25.5" customHeight="1" spans="1:8">
      <c r="A32" s="180"/>
      <c r="B32" s="195"/>
      <c r="C32" s="187"/>
      <c r="D32" s="189"/>
      <c r="E32" s="189"/>
      <c r="F32" s="189"/>
      <c r="G32" s="189"/>
      <c r="H32" s="183"/>
    </row>
    <row r="33" s="159" customFormat="1" ht="25.5" customHeight="1" spans="1:8">
      <c r="A33" s="180"/>
      <c r="B33" s="195"/>
      <c r="C33" s="187"/>
      <c r="D33" s="189"/>
      <c r="E33" s="189"/>
      <c r="F33" s="189"/>
      <c r="G33" s="189"/>
      <c r="H33" s="183"/>
    </row>
    <row r="34" s="159" customFormat="1" ht="25.5" customHeight="1" spans="1:8">
      <c r="A34" s="180"/>
      <c r="B34" s="195"/>
      <c r="C34" s="187"/>
      <c r="D34" s="189"/>
      <c r="E34" s="189"/>
      <c r="F34" s="189"/>
      <c r="G34" s="189"/>
      <c r="H34" s="183"/>
    </row>
    <row r="35" s="159" customFormat="1" ht="25.5" customHeight="1" spans="1:8">
      <c r="A35" s="180"/>
      <c r="B35" s="196"/>
      <c r="C35" s="191"/>
      <c r="D35" s="192"/>
      <c r="E35" s="192"/>
      <c r="F35" s="192"/>
      <c r="G35" s="192"/>
      <c r="H35" s="183"/>
    </row>
    <row r="36" s="159" customFormat="1" ht="25.5" customHeight="1" spans="1:8">
      <c r="A36" s="180">
        <f>'2.CAE检查表'!A11</f>
        <v>0</v>
      </c>
      <c r="B36" s="194">
        <f>'2.CAE检查表'!B11</f>
        <v>4</v>
      </c>
      <c r="C36" s="197" t="str">
        <f>'2.CAE检查表'!C11</f>
        <v>每序工具体有且只有一张参考面</v>
      </c>
      <c r="D36" s="198">
        <f>'2.CAE检查表'!D11</f>
        <v>0</v>
      </c>
      <c r="E36" s="198">
        <f>'2.CAE检查表'!E11</f>
        <v>0</v>
      </c>
      <c r="F36" s="198">
        <f>'2.CAE检查表'!F11</f>
        <v>0</v>
      </c>
      <c r="G36" s="198">
        <f>'2.CAE检查表'!G11</f>
        <v>0</v>
      </c>
      <c r="H36" s="183"/>
    </row>
    <row r="37" s="159" customFormat="1" ht="25.5" customHeight="1" spans="1:8">
      <c r="A37" s="180"/>
      <c r="B37" s="195"/>
      <c r="C37" s="185" t="str">
        <f>'2.CAE检查表'!I11</f>
        <v>基础设置</v>
      </c>
      <c r="D37" s="186"/>
      <c r="E37" s="186"/>
      <c r="F37" s="186"/>
      <c r="G37" s="186"/>
      <c r="H37" s="183"/>
    </row>
    <row r="38" s="159" customFormat="1" ht="25.5" customHeight="1" spans="1:8">
      <c r="A38" s="180"/>
      <c r="B38" s="195"/>
      <c r="C38" s="187"/>
      <c r="D38" s="188" t="s">
        <v>174</v>
      </c>
      <c r="E38" s="188" t="s">
        <v>174</v>
      </c>
      <c r="F38" s="188" t="s">
        <v>174</v>
      </c>
      <c r="G38" s="188" t="s">
        <v>174</v>
      </c>
      <c r="H38" s="183"/>
    </row>
    <row r="39" s="159" customFormat="1" ht="25.5" customHeight="1" spans="1:8">
      <c r="A39" s="180"/>
      <c r="B39" s="195"/>
      <c r="C39" s="187"/>
      <c r="D39" s="189"/>
      <c r="E39" s="189"/>
      <c r="F39" s="189"/>
      <c r="G39" s="189"/>
      <c r="H39" s="183"/>
    </row>
    <row r="40" s="159" customFormat="1" ht="25.5" customHeight="1" spans="1:8">
      <c r="A40" s="180"/>
      <c r="B40" s="195"/>
      <c r="C40" s="187"/>
      <c r="D40" s="189"/>
      <c r="E40" s="189"/>
      <c r="F40" s="189"/>
      <c r="G40" s="189"/>
      <c r="H40" s="183"/>
    </row>
    <row r="41" s="159" customFormat="1" ht="25.5" customHeight="1" spans="1:8">
      <c r="A41" s="180"/>
      <c r="B41" s="195"/>
      <c r="C41" s="187"/>
      <c r="D41" s="189"/>
      <c r="E41" s="189"/>
      <c r="F41" s="189"/>
      <c r="G41" s="189"/>
      <c r="H41" s="183"/>
    </row>
    <row r="42" s="159" customFormat="1" ht="25.5" customHeight="1" spans="1:8">
      <c r="A42" s="180"/>
      <c r="B42" s="195"/>
      <c r="C42" s="187"/>
      <c r="D42" s="189"/>
      <c r="E42" s="189"/>
      <c r="F42" s="189"/>
      <c r="G42" s="189"/>
      <c r="H42" s="183"/>
    </row>
    <row r="43" s="159" customFormat="1" ht="25.5" customHeight="1" spans="1:8">
      <c r="A43" s="180"/>
      <c r="B43" s="195"/>
      <c r="C43" s="187"/>
      <c r="D43" s="189"/>
      <c r="E43" s="189"/>
      <c r="F43" s="189"/>
      <c r="G43" s="189"/>
      <c r="H43" s="183"/>
    </row>
    <row r="44" s="159" customFormat="1" ht="25.5" customHeight="1" spans="1:8">
      <c r="A44" s="180"/>
      <c r="B44" s="196"/>
      <c r="C44" s="191"/>
      <c r="D44" s="192"/>
      <c r="E44" s="192"/>
      <c r="F44" s="192"/>
      <c r="G44" s="192"/>
      <c r="H44" s="183"/>
    </row>
    <row r="45" s="159" customFormat="1" ht="25.5" customHeight="1" spans="1:8">
      <c r="A45" s="180">
        <f>'2.CAE检查表'!A12</f>
        <v>0</v>
      </c>
      <c r="B45" s="194">
        <f>'2.CAE检查表'!B12</f>
        <v>5</v>
      </c>
      <c r="C45" s="197" t="str">
        <f>'2.CAE检查表'!C12</f>
        <v>产品数模及各工序数模均在原始车身坐标</v>
      </c>
      <c r="D45" s="198">
        <f>'2.CAE检查表'!D12</f>
        <v>0</v>
      </c>
      <c r="E45" s="198">
        <f>'2.CAE检查表'!E12</f>
        <v>0</v>
      </c>
      <c r="F45" s="198">
        <f>'2.CAE检查表'!F12</f>
        <v>0</v>
      </c>
      <c r="G45" s="198">
        <f>'2.CAE检查表'!G12</f>
        <v>0</v>
      </c>
      <c r="H45" s="183"/>
    </row>
    <row r="46" s="159" customFormat="1" ht="25.5" customHeight="1" spans="1:8">
      <c r="A46" s="180"/>
      <c r="B46" s="195"/>
      <c r="C46" s="185" t="str">
        <f>'2.CAE检查表'!I12</f>
        <v>基础设置</v>
      </c>
      <c r="D46" s="186"/>
      <c r="E46" s="186"/>
      <c r="F46" s="186"/>
      <c r="G46" s="186"/>
      <c r="H46" s="183"/>
    </row>
    <row r="47" s="159" customFormat="1" ht="25.5" customHeight="1" spans="1:8">
      <c r="A47" s="180"/>
      <c r="B47" s="195"/>
      <c r="C47" s="187"/>
      <c r="D47" s="188" t="s">
        <v>174</v>
      </c>
      <c r="E47" s="188" t="s">
        <v>174</v>
      </c>
      <c r="F47" s="188" t="s">
        <v>174</v>
      </c>
      <c r="G47" s="188" t="s">
        <v>174</v>
      </c>
      <c r="H47" s="183"/>
    </row>
    <row r="48" s="159" customFormat="1" ht="25.5" customHeight="1" spans="1:8">
      <c r="A48" s="180"/>
      <c r="B48" s="195"/>
      <c r="C48" s="187"/>
      <c r="D48" s="189"/>
      <c r="E48" s="189"/>
      <c r="F48" s="189"/>
      <c r="G48" s="189"/>
      <c r="H48" s="183"/>
    </row>
    <row r="49" s="159" customFormat="1" ht="25.5" customHeight="1" spans="1:8">
      <c r="A49" s="180"/>
      <c r="B49" s="195"/>
      <c r="C49" s="187"/>
      <c r="D49" s="189"/>
      <c r="E49" s="189"/>
      <c r="F49" s="189"/>
      <c r="G49" s="189"/>
      <c r="H49" s="183"/>
    </row>
    <row r="50" s="159" customFormat="1" ht="25.5" customHeight="1" spans="1:8">
      <c r="A50" s="180"/>
      <c r="B50" s="195"/>
      <c r="C50" s="187"/>
      <c r="D50" s="189"/>
      <c r="E50" s="189"/>
      <c r="F50" s="189"/>
      <c r="G50" s="189"/>
      <c r="H50" s="183"/>
    </row>
    <row r="51" s="159" customFormat="1" ht="25.5" customHeight="1" spans="1:8">
      <c r="A51" s="180"/>
      <c r="B51" s="195"/>
      <c r="C51" s="187"/>
      <c r="D51" s="189"/>
      <c r="E51" s="189"/>
      <c r="F51" s="189"/>
      <c r="G51" s="189"/>
      <c r="H51" s="183"/>
    </row>
    <row r="52" s="159" customFormat="1" ht="25.5" customHeight="1" spans="1:8">
      <c r="A52" s="180"/>
      <c r="B52" s="195"/>
      <c r="C52" s="187"/>
      <c r="D52" s="189"/>
      <c r="E52" s="189"/>
      <c r="F52" s="189"/>
      <c r="G52" s="189"/>
      <c r="H52" s="183"/>
    </row>
    <row r="53" s="159" customFormat="1" ht="25.5" customHeight="1" spans="1:8">
      <c r="A53" s="180"/>
      <c r="B53" s="196"/>
      <c r="C53" s="191"/>
      <c r="D53" s="192"/>
      <c r="E53" s="192"/>
      <c r="F53" s="192"/>
      <c r="G53" s="192"/>
      <c r="H53" s="183"/>
    </row>
    <row r="54" s="159" customFormat="1" ht="25.5" customHeight="1" spans="1:8">
      <c r="A54" s="180" t="str">
        <f>'2.CAE检查表'!A13</f>
        <v>材料参数</v>
      </c>
      <c r="B54" s="194">
        <f>'2.CAE检查表'!B13</f>
        <v>6</v>
      </c>
      <c r="C54" s="197" t="str">
        <f>'2.CAE检查表'!C13</f>
        <v>材料数据卡是否有明确依据（客户提供数据卡或者客户明确指定厂家数据卡）</v>
      </c>
      <c r="D54" s="198">
        <f>'2.CAE检查表'!D13</f>
        <v>0</v>
      </c>
      <c r="E54" s="198">
        <f>'2.CAE检查表'!E13</f>
        <v>0</v>
      </c>
      <c r="F54" s="198">
        <f>'2.CAE检查表'!F13</f>
        <v>0</v>
      </c>
      <c r="G54" s="198">
        <f>'2.CAE检查表'!G13</f>
        <v>0</v>
      </c>
      <c r="H54" s="183"/>
    </row>
    <row r="55" s="159" customFormat="1" ht="25.5" customHeight="1" spans="1:8">
      <c r="A55" s="180"/>
      <c r="B55" s="195"/>
      <c r="C55" s="185" t="str">
        <f>'2.CAE检查表'!I13</f>
        <v>基础设置</v>
      </c>
      <c r="D55" s="186"/>
      <c r="E55" s="186"/>
      <c r="F55" s="186"/>
      <c r="G55" s="186"/>
      <c r="H55" s="183"/>
    </row>
    <row r="56" s="159" customFormat="1" ht="25.5" customHeight="1" spans="1:8">
      <c r="A56" s="180"/>
      <c r="B56" s="195"/>
      <c r="C56" s="187"/>
      <c r="D56" s="188" t="s">
        <v>174</v>
      </c>
      <c r="E56" s="188" t="s">
        <v>174</v>
      </c>
      <c r="F56" s="188" t="s">
        <v>174</v>
      </c>
      <c r="G56" s="188" t="s">
        <v>174</v>
      </c>
      <c r="H56" s="183"/>
    </row>
    <row r="57" s="159" customFormat="1" ht="25.5" customHeight="1" spans="1:8">
      <c r="A57" s="180"/>
      <c r="B57" s="195"/>
      <c r="C57" s="187"/>
      <c r="D57" s="189"/>
      <c r="E57" s="189"/>
      <c r="F57" s="189"/>
      <c r="G57" s="189"/>
      <c r="H57" s="183"/>
    </row>
    <row r="58" s="159" customFormat="1" ht="25.5" customHeight="1" spans="1:8">
      <c r="A58" s="180"/>
      <c r="B58" s="195"/>
      <c r="C58" s="187"/>
      <c r="D58" s="189"/>
      <c r="E58" s="189"/>
      <c r="F58" s="189"/>
      <c r="G58" s="189"/>
      <c r="H58" s="183"/>
    </row>
    <row r="59" s="159" customFormat="1" ht="25.5" customHeight="1" spans="1:8">
      <c r="A59" s="180"/>
      <c r="B59" s="195"/>
      <c r="C59" s="187"/>
      <c r="D59" s="189"/>
      <c r="E59" s="189"/>
      <c r="F59" s="189"/>
      <c r="G59" s="189"/>
      <c r="H59" s="183"/>
    </row>
    <row r="60" s="159" customFormat="1" ht="25.5" customHeight="1" spans="1:8">
      <c r="A60" s="180"/>
      <c r="B60" s="195"/>
      <c r="C60" s="187"/>
      <c r="D60" s="189"/>
      <c r="E60" s="189"/>
      <c r="F60" s="189"/>
      <c r="G60" s="189"/>
      <c r="H60" s="183"/>
    </row>
    <row r="61" s="159" customFormat="1" ht="25.5" customHeight="1" spans="1:8">
      <c r="A61" s="180"/>
      <c r="B61" s="195"/>
      <c r="C61" s="187"/>
      <c r="D61" s="189"/>
      <c r="E61" s="189"/>
      <c r="F61" s="189"/>
      <c r="G61" s="189"/>
      <c r="H61" s="183"/>
    </row>
    <row r="62" s="159" customFormat="1" ht="25.5" customHeight="1" spans="1:8">
      <c r="A62" s="180"/>
      <c r="B62" s="196"/>
      <c r="C62" s="191"/>
      <c r="D62" s="192"/>
      <c r="E62" s="192"/>
      <c r="F62" s="192"/>
      <c r="G62" s="192"/>
      <c r="H62" s="183"/>
    </row>
    <row r="63" s="159" customFormat="1" ht="25.5" customHeight="1" spans="1:8">
      <c r="A63" s="180">
        <f>'2.CAE检查表'!A14</f>
        <v>0</v>
      </c>
      <c r="B63" s="194">
        <f>'2.CAE检查表'!B14</f>
        <v>7</v>
      </c>
      <c r="C63" s="197" t="str">
        <f>'2.CAE检查表'!C14</f>
        <v>材料数据卡参考料厚是否与产品料厚一致</v>
      </c>
      <c r="D63" s="198">
        <f>'2.CAE检查表'!D14</f>
        <v>0</v>
      </c>
      <c r="E63" s="198">
        <f>'2.CAE检查表'!E14</f>
        <v>0</v>
      </c>
      <c r="F63" s="198">
        <f>'2.CAE检查表'!F14</f>
        <v>0</v>
      </c>
      <c r="G63" s="198">
        <f>'2.CAE检查表'!G14</f>
        <v>0</v>
      </c>
      <c r="H63" s="183"/>
    </row>
    <row r="64" s="159" customFormat="1" ht="25.5" customHeight="1" spans="1:8">
      <c r="A64" s="180"/>
      <c r="B64" s="195"/>
      <c r="C64" s="185" t="str">
        <f>'2.CAE检查表'!I14</f>
        <v>基础设置</v>
      </c>
      <c r="D64" s="186"/>
      <c r="E64" s="186"/>
      <c r="F64" s="186"/>
      <c r="G64" s="186"/>
      <c r="H64" s="183"/>
    </row>
    <row r="65" s="159" customFormat="1" ht="25.5" customHeight="1" spans="1:8">
      <c r="A65" s="180"/>
      <c r="B65" s="195"/>
      <c r="C65" s="187"/>
      <c r="D65" s="188" t="s">
        <v>174</v>
      </c>
      <c r="E65" s="188" t="s">
        <v>174</v>
      </c>
      <c r="F65" s="188" t="s">
        <v>174</v>
      </c>
      <c r="G65" s="188" t="s">
        <v>174</v>
      </c>
      <c r="H65" s="183"/>
    </row>
    <row r="66" s="159" customFormat="1" ht="25.5" customHeight="1" spans="1:8">
      <c r="A66" s="180"/>
      <c r="B66" s="195"/>
      <c r="C66" s="187"/>
      <c r="D66" s="189"/>
      <c r="E66" s="189"/>
      <c r="F66" s="189"/>
      <c r="G66" s="189"/>
      <c r="H66" s="183"/>
    </row>
    <row r="67" s="159" customFormat="1" ht="25.5" customHeight="1" spans="1:8">
      <c r="A67" s="180"/>
      <c r="B67" s="195"/>
      <c r="C67" s="187"/>
      <c r="D67" s="189"/>
      <c r="E67" s="189"/>
      <c r="F67" s="189"/>
      <c r="G67" s="189"/>
      <c r="H67" s="183"/>
    </row>
    <row r="68" s="159" customFormat="1" ht="25.5" customHeight="1" spans="1:8">
      <c r="A68" s="180"/>
      <c r="B68" s="195"/>
      <c r="C68" s="187"/>
      <c r="D68" s="189"/>
      <c r="E68" s="189"/>
      <c r="F68" s="189"/>
      <c r="G68" s="189"/>
      <c r="H68" s="183"/>
    </row>
    <row r="69" s="159" customFormat="1" ht="25.5" customHeight="1" spans="1:8">
      <c r="A69" s="180"/>
      <c r="B69" s="195"/>
      <c r="C69" s="187"/>
      <c r="D69" s="189"/>
      <c r="E69" s="189"/>
      <c r="F69" s="189"/>
      <c r="G69" s="189"/>
      <c r="H69" s="183"/>
    </row>
    <row r="70" s="159" customFormat="1" ht="25.5" customHeight="1" spans="1:8">
      <c r="A70" s="180"/>
      <c r="B70" s="195"/>
      <c r="C70" s="187"/>
      <c r="D70" s="189"/>
      <c r="E70" s="189"/>
      <c r="F70" s="189"/>
      <c r="G70" s="189"/>
      <c r="H70" s="183"/>
    </row>
    <row r="71" s="159" customFormat="1" ht="25.5" customHeight="1" spans="1:8">
      <c r="A71" s="180"/>
      <c r="B71" s="196"/>
      <c r="C71" s="191"/>
      <c r="D71" s="192"/>
      <c r="E71" s="192"/>
      <c r="F71" s="192"/>
      <c r="G71" s="192"/>
      <c r="H71" s="183"/>
    </row>
    <row r="72" s="159" customFormat="1" ht="25.5" customHeight="1" spans="1:8">
      <c r="A72" s="180" t="str">
        <f>'2.CAE检查表'!A15</f>
        <v>工艺规划模块</v>
      </c>
      <c r="B72" s="194">
        <f>'2.CAE检查表'!B15</f>
        <v>8</v>
      </c>
      <c r="C72" s="197" t="str">
        <f>'2.CAE检查表'!C15</f>
        <v>各序工序内容是否与工法一致</v>
      </c>
      <c r="D72" s="198">
        <f>'2.CAE检查表'!D15</f>
        <v>0</v>
      </c>
      <c r="E72" s="198">
        <f>'2.CAE检查表'!E15</f>
        <v>0</v>
      </c>
      <c r="F72" s="198">
        <f>'2.CAE检查表'!F15</f>
        <v>0</v>
      </c>
      <c r="G72" s="198">
        <f>'2.CAE检查表'!G15</f>
        <v>0</v>
      </c>
      <c r="H72" s="183"/>
    </row>
    <row r="73" s="159" customFormat="1" ht="25.5" customHeight="1" spans="1:8">
      <c r="A73" s="180"/>
      <c r="B73" s="195"/>
      <c r="C73" s="185" t="str">
        <f>'2.CAE检查表'!I15</f>
        <v>基础设置</v>
      </c>
      <c r="D73" s="186"/>
      <c r="E73" s="186"/>
      <c r="F73" s="186"/>
      <c r="G73" s="186"/>
      <c r="H73" s="183"/>
    </row>
    <row r="74" s="159" customFormat="1" ht="25.5" customHeight="1" spans="1:8">
      <c r="A74" s="180"/>
      <c r="B74" s="195"/>
      <c r="C74" s="187"/>
      <c r="D74" s="188" t="s">
        <v>174</v>
      </c>
      <c r="E74" s="188" t="s">
        <v>174</v>
      </c>
      <c r="F74" s="188" t="s">
        <v>174</v>
      </c>
      <c r="G74" s="188" t="s">
        <v>174</v>
      </c>
      <c r="H74" s="183"/>
    </row>
    <row r="75" s="159" customFormat="1" ht="25.5" customHeight="1" spans="1:8">
      <c r="A75" s="180"/>
      <c r="B75" s="195"/>
      <c r="C75" s="187"/>
      <c r="D75" s="189"/>
      <c r="E75" s="189"/>
      <c r="F75" s="189"/>
      <c r="G75" s="189"/>
      <c r="H75" s="183"/>
    </row>
    <row r="76" s="159" customFormat="1" ht="25.5" customHeight="1" spans="1:8">
      <c r="A76" s="180"/>
      <c r="B76" s="195"/>
      <c r="C76" s="187"/>
      <c r="D76" s="189"/>
      <c r="E76" s="189"/>
      <c r="F76" s="189"/>
      <c r="G76" s="189"/>
      <c r="H76" s="183"/>
    </row>
    <row r="77" s="159" customFormat="1" ht="25.5" customHeight="1" spans="1:8">
      <c r="A77" s="180"/>
      <c r="B77" s="195"/>
      <c r="C77" s="187"/>
      <c r="D77" s="189"/>
      <c r="E77" s="189"/>
      <c r="F77" s="189"/>
      <c r="G77" s="189"/>
      <c r="H77" s="183"/>
    </row>
    <row r="78" s="159" customFormat="1" ht="25.5" customHeight="1" spans="1:8">
      <c r="A78" s="180"/>
      <c r="B78" s="195"/>
      <c r="C78" s="187"/>
      <c r="D78" s="189"/>
      <c r="E78" s="189"/>
      <c r="F78" s="189"/>
      <c r="G78" s="189"/>
      <c r="H78" s="183"/>
    </row>
    <row r="79" s="159" customFormat="1" ht="25.5" customHeight="1" spans="1:8">
      <c r="A79" s="180"/>
      <c r="B79" s="195"/>
      <c r="C79" s="187"/>
      <c r="D79" s="189"/>
      <c r="E79" s="189"/>
      <c r="F79" s="189"/>
      <c r="G79" s="189"/>
      <c r="H79" s="183"/>
    </row>
    <row r="80" s="159" customFormat="1" ht="25.5" customHeight="1" spans="1:8">
      <c r="A80" s="180"/>
      <c r="B80" s="196"/>
      <c r="C80" s="191"/>
      <c r="D80" s="192"/>
      <c r="E80" s="192"/>
      <c r="F80" s="192"/>
      <c r="G80" s="192"/>
      <c r="H80" s="183"/>
    </row>
    <row r="81" s="159" customFormat="1" ht="25.5" customHeight="1" spans="1:8">
      <c r="A81" s="180">
        <f>'2.CAE检查表'!A16</f>
        <v>0</v>
      </c>
      <c r="B81" s="194">
        <f>'2.CAE检查表'!B16</f>
        <v>9</v>
      </c>
      <c r="C81" s="197" t="str">
        <f>'2.CAE检查表'!C16</f>
        <v>各序冲压方向是否按照工法设置</v>
      </c>
      <c r="D81" s="199">
        <f>'2.CAE检查表'!D16</f>
        <v>0</v>
      </c>
      <c r="E81" s="199">
        <f>'2.CAE检查表'!E16</f>
        <v>0</v>
      </c>
      <c r="F81" s="199">
        <f>'2.CAE检查表'!F16</f>
        <v>0</v>
      </c>
      <c r="G81" s="199">
        <f>'2.CAE检查表'!G16</f>
        <v>0</v>
      </c>
      <c r="H81" s="183"/>
    </row>
    <row r="82" s="159" customFormat="1" ht="25.5" customHeight="1" spans="1:8">
      <c r="A82" s="180"/>
      <c r="B82" s="195"/>
      <c r="C82" s="185" t="str">
        <f>'2.CAE检查表'!I16</f>
        <v>基础设置</v>
      </c>
      <c r="D82" s="186"/>
      <c r="E82" s="186"/>
      <c r="F82" s="186"/>
      <c r="G82" s="186"/>
      <c r="H82" s="183"/>
    </row>
    <row r="83" s="159" customFormat="1" ht="25.5" customHeight="1" spans="1:8">
      <c r="A83" s="180"/>
      <c r="B83" s="195"/>
      <c r="C83" s="187"/>
      <c r="D83" s="188" t="s">
        <v>174</v>
      </c>
      <c r="E83" s="188" t="s">
        <v>174</v>
      </c>
      <c r="F83" s="188" t="s">
        <v>174</v>
      </c>
      <c r="G83" s="188" t="s">
        <v>174</v>
      </c>
      <c r="H83" s="183"/>
    </row>
    <row r="84" s="159" customFormat="1" ht="25.5" customHeight="1" spans="1:8">
      <c r="A84" s="180"/>
      <c r="B84" s="195"/>
      <c r="C84" s="187"/>
      <c r="D84" s="189"/>
      <c r="E84" s="189"/>
      <c r="F84" s="189"/>
      <c r="G84" s="189"/>
      <c r="H84" s="183"/>
    </row>
    <row r="85" s="159" customFormat="1" ht="25.5" customHeight="1" spans="1:8">
      <c r="A85" s="180"/>
      <c r="B85" s="195"/>
      <c r="C85" s="187"/>
      <c r="D85" s="189"/>
      <c r="E85" s="189"/>
      <c r="F85" s="189"/>
      <c r="G85" s="189"/>
      <c r="H85" s="183"/>
    </row>
    <row r="86" s="159" customFormat="1" ht="25.5" customHeight="1" spans="1:8">
      <c r="A86" s="180"/>
      <c r="B86" s="195"/>
      <c r="C86" s="187"/>
      <c r="D86" s="189"/>
      <c r="E86" s="189"/>
      <c r="F86" s="189"/>
      <c r="G86" s="189"/>
      <c r="H86" s="183"/>
    </row>
    <row r="87" s="159" customFormat="1" ht="25.5" customHeight="1" spans="1:8">
      <c r="A87" s="180"/>
      <c r="B87" s="195"/>
      <c r="C87" s="187"/>
      <c r="D87" s="189"/>
      <c r="E87" s="189"/>
      <c r="F87" s="189"/>
      <c r="G87" s="189"/>
      <c r="H87" s="183"/>
    </row>
    <row r="88" s="159" customFormat="1" ht="25.5" customHeight="1" spans="1:8">
      <c r="A88" s="180"/>
      <c r="B88" s="195"/>
      <c r="C88" s="187"/>
      <c r="D88" s="189"/>
      <c r="E88" s="189"/>
      <c r="F88" s="189"/>
      <c r="G88" s="189"/>
      <c r="H88" s="183"/>
    </row>
    <row r="89" s="159" customFormat="1" ht="25.5" customHeight="1" spans="1:8">
      <c r="A89" s="180"/>
      <c r="B89" s="195"/>
      <c r="C89" s="191"/>
      <c r="D89" s="192"/>
      <c r="E89" s="192"/>
      <c r="F89" s="192"/>
      <c r="G89" s="192"/>
      <c r="H89" s="183"/>
    </row>
    <row r="90" s="159" customFormat="1" ht="25.5" customHeight="1" spans="1:8">
      <c r="A90" s="180">
        <f>'2.CAE检查表'!A17</f>
        <v>0</v>
      </c>
      <c r="B90" s="194">
        <f>'2.CAE检查表'!B17</f>
        <v>10</v>
      </c>
      <c r="C90" s="182" t="str">
        <f>'2.CAE检查表'!C17</f>
        <v>回弹检测状态是否与客户提供检具状态一致（方向、夹持点等）</v>
      </c>
      <c r="D90" s="193">
        <f>'2.CAE检查表'!D17</f>
        <v>0</v>
      </c>
      <c r="E90" s="193">
        <f>'2.CAE检查表'!E17</f>
        <v>0</v>
      </c>
      <c r="F90" s="193">
        <f>'2.CAE检查表'!F17</f>
        <v>0</v>
      </c>
      <c r="G90" s="193">
        <f>'2.CAE检查表'!G17</f>
        <v>0</v>
      </c>
      <c r="H90" s="183"/>
    </row>
    <row r="91" s="159" customFormat="1" ht="25.5" customHeight="1" spans="1:8">
      <c r="A91" s="180"/>
      <c r="B91" s="195"/>
      <c r="C91" s="185" t="str">
        <f>'2.CAE检查表'!I17</f>
        <v>基础设置</v>
      </c>
      <c r="D91" s="186"/>
      <c r="E91" s="186"/>
      <c r="F91" s="186"/>
      <c r="G91" s="186"/>
      <c r="H91" s="183"/>
    </row>
    <row r="92" s="159" customFormat="1" ht="25.5" customHeight="1" spans="1:8">
      <c r="A92" s="180"/>
      <c r="B92" s="195"/>
      <c r="C92" s="187"/>
      <c r="D92" s="188" t="s">
        <v>174</v>
      </c>
      <c r="E92" s="188" t="s">
        <v>174</v>
      </c>
      <c r="F92" s="188" t="s">
        <v>174</v>
      </c>
      <c r="G92" s="188" t="s">
        <v>174</v>
      </c>
      <c r="H92" s="183"/>
    </row>
    <row r="93" s="159" customFormat="1" ht="25.5" customHeight="1" spans="1:8">
      <c r="A93" s="180"/>
      <c r="B93" s="195"/>
      <c r="C93" s="187"/>
      <c r="D93" s="189"/>
      <c r="E93" s="189"/>
      <c r="F93" s="189"/>
      <c r="G93" s="189"/>
      <c r="H93" s="183"/>
    </row>
    <row r="94" s="159" customFormat="1" ht="25.5" customHeight="1" spans="1:8">
      <c r="A94" s="180"/>
      <c r="B94" s="195"/>
      <c r="C94" s="187"/>
      <c r="D94" s="189"/>
      <c r="E94" s="189"/>
      <c r="F94" s="189"/>
      <c r="G94" s="189"/>
      <c r="H94" s="183"/>
    </row>
    <row r="95" s="159" customFormat="1" ht="25.5" customHeight="1" spans="1:8">
      <c r="A95" s="180"/>
      <c r="B95" s="195"/>
      <c r="C95" s="187"/>
      <c r="D95" s="189"/>
      <c r="E95" s="189"/>
      <c r="F95" s="189"/>
      <c r="G95" s="189"/>
      <c r="H95" s="183"/>
    </row>
    <row r="96" s="159" customFormat="1" ht="25.5" customHeight="1" spans="1:8">
      <c r="A96" s="180"/>
      <c r="B96" s="195"/>
      <c r="C96" s="187"/>
      <c r="D96" s="189"/>
      <c r="E96" s="189"/>
      <c r="F96" s="189"/>
      <c r="G96" s="189"/>
      <c r="H96" s="183"/>
    </row>
    <row r="97" s="159" customFormat="1" ht="25.5" customHeight="1" spans="1:8">
      <c r="A97" s="180"/>
      <c r="B97" s="195"/>
      <c r="C97" s="187"/>
      <c r="D97" s="189"/>
      <c r="E97" s="189"/>
      <c r="F97" s="189"/>
      <c r="G97" s="189"/>
      <c r="H97" s="183"/>
    </row>
    <row r="98" s="159" customFormat="1" ht="25.5" customHeight="1" spans="1:8">
      <c r="A98" s="180"/>
      <c r="B98" s="196"/>
      <c r="C98" s="191"/>
      <c r="D98" s="192"/>
      <c r="E98" s="192"/>
      <c r="F98" s="192"/>
      <c r="G98" s="192"/>
      <c r="H98" s="183"/>
    </row>
    <row r="99" s="159" customFormat="1" ht="25.5" customHeight="1" spans="1:9">
      <c r="A99" s="180" t="str">
        <f>'2.CAE检查表'!A18</f>
        <v>坯料设置</v>
      </c>
      <c r="B99" s="194">
        <f>'2.CAE检查表'!B18</f>
        <v>11</v>
      </c>
      <c r="C99" s="182" t="str">
        <f>'2.CAE检查表'!C18</f>
        <v>投料位置是否高于压边圈初始位置</v>
      </c>
      <c r="D99" s="193">
        <f>'2.CAE检查表'!D18</f>
        <v>0</v>
      </c>
      <c r="E99" s="193">
        <f>'2.CAE检查表'!E18</f>
        <v>0</v>
      </c>
      <c r="F99" s="193">
        <f>'2.CAE检查表'!F18</f>
        <v>0</v>
      </c>
      <c r="G99" s="193">
        <f>'2.CAE检查表'!G18</f>
        <v>0</v>
      </c>
      <c r="H99" s="183"/>
      <c r="I99" s="200"/>
    </row>
    <row r="100" s="159" customFormat="1" ht="25.5" customHeight="1" spans="1:9">
      <c r="A100" s="180"/>
      <c r="B100" s="195"/>
      <c r="C100" s="185" t="str">
        <f>'2.CAE检查表'!I18</f>
        <v>基础设置</v>
      </c>
      <c r="D100" s="186"/>
      <c r="E100" s="186"/>
      <c r="F100" s="186"/>
      <c r="G100" s="186"/>
      <c r="H100" s="183"/>
      <c r="I100" s="201"/>
    </row>
    <row r="101" s="159" customFormat="1" ht="25.5" customHeight="1" spans="1:9">
      <c r="A101" s="180"/>
      <c r="B101" s="195"/>
      <c r="C101" s="187"/>
      <c r="D101" s="188" t="s">
        <v>174</v>
      </c>
      <c r="E101" s="188" t="s">
        <v>174</v>
      </c>
      <c r="F101" s="188" t="s">
        <v>174</v>
      </c>
      <c r="G101" s="188" t="s">
        <v>174</v>
      </c>
      <c r="H101" s="183"/>
      <c r="I101" s="201"/>
    </row>
    <row r="102" s="159" customFormat="1" ht="25.5" customHeight="1" spans="1:9">
      <c r="A102" s="180"/>
      <c r="B102" s="195"/>
      <c r="C102" s="187"/>
      <c r="D102" s="189"/>
      <c r="E102" s="189"/>
      <c r="F102" s="189"/>
      <c r="G102" s="189"/>
      <c r="H102" s="183"/>
      <c r="I102" s="201"/>
    </row>
    <row r="103" s="159" customFormat="1" ht="25.5" customHeight="1" spans="1:9">
      <c r="A103" s="180"/>
      <c r="B103" s="195"/>
      <c r="C103" s="187"/>
      <c r="D103" s="189"/>
      <c r="E103" s="189"/>
      <c r="F103" s="189"/>
      <c r="G103" s="189"/>
      <c r="H103" s="183"/>
      <c r="I103" s="201"/>
    </row>
    <row r="104" s="159" customFormat="1" ht="25.5" customHeight="1" spans="1:9">
      <c r="A104" s="180"/>
      <c r="B104" s="195"/>
      <c r="C104" s="187"/>
      <c r="D104" s="189"/>
      <c r="E104" s="189"/>
      <c r="F104" s="189"/>
      <c r="G104" s="189"/>
      <c r="H104" s="183"/>
      <c r="I104" s="201"/>
    </row>
    <row r="105" s="159" customFormat="1" ht="25.5" customHeight="1" spans="1:9">
      <c r="A105" s="180"/>
      <c r="B105" s="195"/>
      <c r="C105" s="187"/>
      <c r="D105" s="189"/>
      <c r="E105" s="189"/>
      <c r="F105" s="189"/>
      <c r="G105" s="189"/>
      <c r="H105" s="183"/>
      <c r="I105" s="201"/>
    </row>
    <row r="106" s="159" customFormat="1" ht="25.5" customHeight="1" spans="1:9">
      <c r="A106" s="180"/>
      <c r="B106" s="195"/>
      <c r="C106" s="187"/>
      <c r="D106" s="189"/>
      <c r="E106" s="189"/>
      <c r="F106" s="189"/>
      <c r="G106" s="189"/>
      <c r="H106" s="183"/>
      <c r="I106" s="201"/>
    </row>
    <row r="107" s="159" customFormat="1" ht="25.5" customHeight="1" spans="1:9">
      <c r="A107" s="180"/>
      <c r="B107" s="196"/>
      <c r="C107" s="191"/>
      <c r="D107" s="192"/>
      <c r="E107" s="192"/>
      <c r="F107" s="192"/>
      <c r="G107" s="192"/>
      <c r="H107" s="183"/>
      <c r="I107" s="201"/>
    </row>
    <row r="108" s="159" customFormat="1" ht="25.5" customHeight="1" spans="1:8">
      <c r="A108" s="180">
        <f>'2.CAE检查表'!A19</f>
        <v>0</v>
      </c>
      <c r="B108" s="194">
        <f>'2.CAE检查表'!B19</f>
        <v>12</v>
      </c>
      <c r="C108" s="197" t="str">
        <f>'2.CAE检查表'!C19</f>
        <v>坯料轧制方向是否与实际一致</v>
      </c>
      <c r="D108" s="198">
        <f>'2.CAE检查表'!D19</f>
        <v>0</v>
      </c>
      <c r="E108" s="198">
        <f>'2.CAE检查表'!E19</f>
        <v>0</v>
      </c>
      <c r="F108" s="198">
        <f>'2.CAE检查表'!F19</f>
        <v>0</v>
      </c>
      <c r="G108" s="198">
        <f>'2.CAE检查表'!G19</f>
        <v>0</v>
      </c>
      <c r="H108" s="183"/>
    </row>
    <row r="109" s="159" customFormat="1" ht="25.5" customHeight="1" spans="1:8">
      <c r="A109" s="180"/>
      <c r="B109" s="195"/>
      <c r="C109" s="185" t="str">
        <f>'2.CAE检查表'!I19</f>
        <v>基础设置</v>
      </c>
      <c r="D109" s="186"/>
      <c r="E109" s="186"/>
      <c r="F109" s="186"/>
      <c r="G109" s="186"/>
      <c r="H109" s="183"/>
    </row>
    <row r="110" s="159" customFormat="1" ht="25.5" customHeight="1" spans="1:8">
      <c r="A110" s="180"/>
      <c r="B110" s="195"/>
      <c r="C110" s="187"/>
      <c r="D110" s="188" t="s">
        <v>174</v>
      </c>
      <c r="E110" s="188" t="s">
        <v>174</v>
      </c>
      <c r="F110" s="188" t="s">
        <v>174</v>
      </c>
      <c r="G110" s="188" t="s">
        <v>174</v>
      </c>
      <c r="H110" s="183"/>
    </row>
    <row r="111" s="159" customFormat="1" ht="25.5" customHeight="1" spans="1:8">
      <c r="A111" s="180"/>
      <c r="B111" s="195"/>
      <c r="C111" s="187"/>
      <c r="D111" s="189"/>
      <c r="E111" s="189"/>
      <c r="F111" s="189"/>
      <c r="G111" s="189"/>
      <c r="H111" s="183"/>
    </row>
    <row r="112" s="159" customFormat="1" ht="25.5" customHeight="1" spans="1:8">
      <c r="A112" s="180"/>
      <c r="B112" s="195"/>
      <c r="C112" s="187"/>
      <c r="D112" s="189"/>
      <c r="E112" s="189"/>
      <c r="F112" s="189"/>
      <c r="G112" s="189"/>
      <c r="H112" s="183"/>
    </row>
    <row r="113" s="159" customFormat="1" ht="25.5" customHeight="1" spans="1:8">
      <c r="A113" s="180"/>
      <c r="B113" s="195"/>
      <c r="C113" s="187"/>
      <c r="D113" s="189"/>
      <c r="E113" s="189"/>
      <c r="F113" s="189"/>
      <c r="G113" s="189"/>
      <c r="H113" s="183"/>
    </row>
    <row r="114" s="159" customFormat="1" ht="25.5" customHeight="1" spans="1:8">
      <c r="A114" s="180"/>
      <c r="B114" s="195"/>
      <c r="C114" s="187"/>
      <c r="D114" s="189"/>
      <c r="E114" s="189"/>
      <c r="F114" s="189"/>
      <c r="G114" s="189"/>
      <c r="H114" s="183"/>
    </row>
    <row r="115" s="159" customFormat="1" ht="25.5" customHeight="1" spans="1:8">
      <c r="A115" s="180"/>
      <c r="B115" s="195"/>
      <c r="C115" s="187"/>
      <c r="D115" s="189"/>
      <c r="E115" s="189"/>
      <c r="F115" s="189"/>
      <c r="G115" s="189"/>
      <c r="H115" s="183"/>
    </row>
    <row r="116" s="159" customFormat="1" ht="25.5" customHeight="1" spans="1:8">
      <c r="A116" s="180"/>
      <c r="B116" s="196"/>
      <c r="C116" s="191"/>
      <c r="D116" s="192"/>
      <c r="E116" s="192"/>
      <c r="F116" s="192"/>
      <c r="G116" s="192"/>
      <c r="H116" s="183"/>
    </row>
    <row r="117" s="159" customFormat="1" ht="25.5" customHeight="1" spans="1:8">
      <c r="A117" s="180" t="str">
        <f>'2.CAE检查表'!A20</f>
        <v>工序内容设置</v>
      </c>
      <c r="B117" s="194">
        <f>'2.CAE检查表'!B20</f>
        <v>13</v>
      </c>
      <c r="C117" s="197" t="str">
        <f>'2.CAE检查表'!C20</f>
        <v>料厚方向是否与工法一致</v>
      </c>
      <c r="D117" s="198">
        <f>'2.CAE检查表'!D20</f>
        <v>0</v>
      </c>
      <c r="E117" s="198">
        <f>'2.CAE检查表'!E20</f>
        <v>0</v>
      </c>
      <c r="F117" s="198">
        <f>'2.CAE检查表'!F20</f>
        <v>0</v>
      </c>
      <c r="G117" s="198">
        <f>'2.CAE检查表'!G20</f>
        <v>0</v>
      </c>
      <c r="H117" s="183"/>
    </row>
    <row r="118" s="159" customFormat="1" ht="25.5" customHeight="1" spans="1:8">
      <c r="A118" s="180"/>
      <c r="B118" s="195"/>
      <c r="C118" s="185" t="str">
        <f>'2.CAE检查表'!I20</f>
        <v>基础设置</v>
      </c>
      <c r="D118" s="186"/>
      <c r="E118" s="186"/>
      <c r="F118" s="186"/>
      <c r="G118" s="186"/>
      <c r="H118" s="183"/>
    </row>
    <row r="119" s="159" customFormat="1" ht="25.5" customHeight="1" spans="1:8">
      <c r="A119" s="180"/>
      <c r="B119" s="195"/>
      <c r="C119" s="187"/>
      <c r="D119" s="188" t="s">
        <v>174</v>
      </c>
      <c r="E119" s="188" t="s">
        <v>174</v>
      </c>
      <c r="F119" s="188" t="s">
        <v>174</v>
      </c>
      <c r="G119" s="188" t="s">
        <v>174</v>
      </c>
      <c r="H119" s="183"/>
    </row>
    <row r="120" s="159" customFormat="1" ht="25.5" customHeight="1" spans="1:8">
      <c r="A120" s="180"/>
      <c r="B120" s="195"/>
      <c r="C120" s="187"/>
      <c r="D120" s="189"/>
      <c r="E120" s="189"/>
      <c r="F120" s="189"/>
      <c r="G120" s="189"/>
      <c r="H120" s="183"/>
    </row>
    <row r="121" s="159" customFormat="1" ht="25.5" customHeight="1" spans="1:8">
      <c r="A121" s="180"/>
      <c r="B121" s="195"/>
      <c r="C121" s="187"/>
      <c r="D121" s="189"/>
      <c r="E121" s="189"/>
      <c r="F121" s="189"/>
      <c r="G121" s="189"/>
      <c r="H121" s="183"/>
    </row>
    <row r="122" s="159" customFormat="1" ht="25.5" customHeight="1" spans="1:8">
      <c r="A122" s="180"/>
      <c r="B122" s="195"/>
      <c r="C122" s="187"/>
      <c r="D122" s="189"/>
      <c r="E122" s="189"/>
      <c r="F122" s="189"/>
      <c r="G122" s="189"/>
      <c r="H122" s="183"/>
    </row>
    <row r="123" s="159" customFormat="1" ht="25.5" customHeight="1" spans="1:8">
      <c r="A123" s="180"/>
      <c r="B123" s="195"/>
      <c r="C123" s="187"/>
      <c r="D123" s="189"/>
      <c r="E123" s="189"/>
      <c r="F123" s="189"/>
      <c r="G123" s="189"/>
      <c r="H123" s="183"/>
    </row>
    <row r="124" s="159" customFormat="1" ht="25.5" customHeight="1" spans="1:8">
      <c r="A124" s="180"/>
      <c r="B124" s="195"/>
      <c r="C124" s="187"/>
      <c r="D124" s="189"/>
      <c r="E124" s="189"/>
      <c r="F124" s="189"/>
      <c r="G124" s="189"/>
      <c r="H124" s="183"/>
    </row>
    <row r="125" s="159" customFormat="1" ht="25.5" customHeight="1" spans="1:8">
      <c r="A125" s="180"/>
      <c r="B125" s="196"/>
      <c r="C125" s="191"/>
      <c r="D125" s="192"/>
      <c r="E125" s="192"/>
      <c r="F125" s="192"/>
      <c r="G125" s="192"/>
      <c r="H125" s="183"/>
    </row>
    <row r="126" s="159" customFormat="1" ht="25.5" customHeight="1" spans="1:8">
      <c r="A126" s="180">
        <f>'2.CAE检查表'!A21</f>
        <v>0</v>
      </c>
      <c r="B126" s="194">
        <f>'2.CAE检查表'!B21</f>
        <v>14</v>
      </c>
      <c r="C126" s="182" t="str">
        <f>'2.CAE检查表'!C21</f>
        <v>拉延缩放是否打开（小于自动计算的缩放值并取整，一般普板0.05%~0.07%；铝板0.11%~0.15%）</v>
      </c>
      <c r="D126" s="193">
        <f>'2.CAE检查表'!D21</f>
        <v>0</v>
      </c>
      <c r="E126" s="193">
        <f>'2.CAE检查表'!E21</f>
        <v>0</v>
      </c>
      <c r="F126" s="193">
        <f>'2.CAE检查表'!F21</f>
        <v>0</v>
      </c>
      <c r="G126" s="193">
        <f>'2.CAE检查表'!G21</f>
        <v>0</v>
      </c>
      <c r="H126" s="183"/>
    </row>
    <row r="127" s="159" customFormat="1" ht="25.5" customHeight="1" spans="1:8">
      <c r="A127" s="180"/>
      <c r="B127" s="195"/>
      <c r="C127" s="185" t="str">
        <f>'2.CAE检查表'!I21</f>
        <v>基础设置</v>
      </c>
      <c r="D127" s="186"/>
      <c r="E127" s="186"/>
      <c r="F127" s="186"/>
      <c r="G127" s="186"/>
      <c r="H127" s="183"/>
    </row>
    <row r="128" s="159" customFormat="1" ht="25.5" customHeight="1" spans="1:8">
      <c r="A128" s="180"/>
      <c r="B128" s="195"/>
      <c r="C128" s="187"/>
      <c r="D128" s="188" t="s">
        <v>174</v>
      </c>
      <c r="E128" s="188" t="s">
        <v>174</v>
      </c>
      <c r="F128" s="188" t="s">
        <v>174</v>
      </c>
      <c r="G128" s="188" t="s">
        <v>174</v>
      </c>
      <c r="H128" s="183"/>
    </row>
    <row r="129" s="159" customFormat="1" ht="25.5" customHeight="1" spans="1:8">
      <c r="A129" s="180"/>
      <c r="B129" s="195"/>
      <c r="C129" s="187"/>
      <c r="D129" s="189"/>
      <c r="E129" s="189"/>
      <c r="F129" s="189"/>
      <c r="G129" s="189"/>
      <c r="H129" s="183"/>
    </row>
    <row r="130" s="159" customFormat="1" ht="25.5" customHeight="1" spans="1:8">
      <c r="A130" s="180"/>
      <c r="B130" s="195"/>
      <c r="C130" s="187"/>
      <c r="D130" s="189"/>
      <c r="E130" s="189"/>
      <c r="F130" s="189"/>
      <c r="G130" s="189"/>
      <c r="H130" s="183"/>
    </row>
    <row r="131" s="159" customFormat="1" ht="25.5" customHeight="1" spans="1:8">
      <c r="A131" s="180"/>
      <c r="B131" s="195"/>
      <c r="C131" s="187"/>
      <c r="D131" s="189"/>
      <c r="E131" s="189"/>
      <c r="F131" s="189"/>
      <c r="G131" s="189"/>
      <c r="H131" s="183"/>
    </row>
    <row r="132" s="159" customFormat="1" ht="25.5" customHeight="1" spans="1:8">
      <c r="A132" s="180"/>
      <c r="B132" s="195"/>
      <c r="C132" s="187"/>
      <c r="D132" s="189"/>
      <c r="E132" s="189"/>
      <c r="F132" s="189"/>
      <c r="G132" s="189"/>
      <c r="H132" s="183"/>
    </row>
    <row r="133" s="159" customFormat="1" ht="25.5" customHeight="1" spans="1:8">
      <c r="A133" s="180"/>
      <c r="B133" s="195"/>
      <c r="C133" s="187"/>
      <c r="D133" s="189"/>
      <c r="E133" s="189"/>
      <c r="F133" s="189"/>
      <c r="G133" s="189"/>
      <c r="H133" s="183"/>
    </row>
    <row r="134" s="159" customFormat="1" ht="25.5" customHeight="1" spans="1:8">
      <c r="A134" s="180"/>
      <c r="B134" s="196"/>
      <c r="C134" s="191"/>
      <c r="D134" s="192"/>
      <c r="E134" s="192"/>
      <c r="F134" s="192"/>
      <c r="G134" s="192"/>
      <c r="H134" s="183"/>
    </row>
    <row r="135" s="159" customFormat="1" ht="25.5" customHeight="1" spans="1:8">
      <c r="A135" s="180">
        <f>'2.CAE检查表'!A22</f>
        <v>0</v>
      </c>
      <c r="B135" s="194">
        <f>'2.CAE检查表'!B22</f>
        <v>15</v>
      </c>
      <c r="C135" s="197" t="str">
        <f>'2.CAE检查表'!C22</f>
        <v>各序工具体参考面是否来自同一张面</v>
      </c>
      <c r="D135" s="199">
        <f>'2.CAE检查表'!D22</f>
        <v>0</v>
      </c>
      <c r="E135" s="199">
        <f>'2.CAE检查表'!E22</f>
        <v>0</v>
      </c>
      <c r="F135" s="199">
        <f>'2.CAE检查表'!F22</f>
        <v>0</v>
      </c>
      <c r="G135" s="199">
        <f>'2.CAE检查表'!G22</f>
        <v>0</v>
      </c>
      <c r="H135" s="183"/>
    </row>
    <row r="136" s="159" customFormat="1" ht="25.5" customHeight="1" spans="1:8">
      <c r="A136" s="180"/>
      <c r="B136" s="195"/>
      <c r="C136" s="185" t="str">
        <f>'2.CAE检查表'!I22</f>
        <v>基础设置</v>
      </c>
      <c r="D136" s="186"/>
      <c r="E136" s="186"/>
      <c r="F136" s="186"/>
      <c r="G136" s="186"/>
      <c r="H136" s="183"/>
    </row>
    <row r="137" s="159" customFormat="1" ht="25.5" customHeight="1" spans="1:8">
      <c r="A137" s="180"/>
      <c r="B137" s="195"/>
      <c r="C137" s="187"/>
      <c r="D137" s="188" t="s">
        <v>174</v>
      </c>
      <c r="E137" s="188" t="s">
        <v>174</v>
      </c>
      <c r="F137" s="188" t="s">
        <v>174</v>
      </c>
      <c r="G137" s="188" t="s">
        <v>174</v>
      </c>
      <c r="H137" s="183"/>
    </row>
    <row r="138" s="159" customFormat="1" ht="25.5" customHeight="1" spans="1:8">
      <c r="A138" s="180"/>
      <c r="B138" s="195"/>
      <c r="C138" s="187"/>
      <c r="D138" s="189"/>
      <c r="E138" s="189"/>
      <c r="F138" s="189"/>
      <c r="G138" s="189"/>
      <c r="H138" s="183"/>
    </row>
    <row r="139" s="159" customFormat="1" ht="25.5" customHeight="1" spans="1:8">
      <c r="A139" s="180"/>
      <c r="B139" s="195"/>
      <c r="C139" s="187"/>
      <c r="D139" s="189"/>
      <c r="E139" s="189"/>
      <c r="F139" s="189"/>
      <c r="G139" s="189"/>
      <c r="H139" s="183"/>
    </row>
    <row r="140" s="159" customFormat="1" ht="25.5" customHeight="1" spans="1:8">
      <c r="A140" s="180"/>
      <c r="B140" s="195"/>
      <c r="C140" s="187"/>
      <c r="D140" s="189"/>
      <c r="E140" s="189"/>
      <c r="F140" s="189"/>
      <c r="G140" s="189"/>
      <c r="H140" s="183"/>
    </row>
    <row r="141" s="159" customFormat="1" ht="25.5" customHeight="1" spans="1:8">
      <c r="A141" s="180"/>
      <c r="B141" s="195"/>
      <c r="C141" s="187"/>
      <c r="D141" s="189"/>
      <c r="E141" s="189"/>
      <c r="F141" s="189"/>
      <c r="G141" s="189"/>
      <c r="H141" s="183"/>
    </row>
    <row r="142" s="159" customFormat="1" ht="25.5" customHeight="1" spans="1:8">
      <c r="A142" s="180"/>
      <c r="B142" s="195"/>
      <c r="C142" s="187"/>
      <c r="D142" s="189"/>
      <c r="E142" s="189"/>
      <c r="F142" s="189"/>
      <c r="G142" s="189"/>
      <c r="H142" s="183"/>
    </row>
    <row r="143" s="159" customFormat="1" ht="25.5" customHeight="1" spans="1:8">
      <c r="A143" s="180"/>
      <c r="B143" s="196"/>
      <c r="C143" s="191"/>
      <c r="D143" s="192"/>
      <c r="E143" s="192"/>
      <c r="F143" s="192"/>
      <c r="G143" s="192"/>
      <c r="H143" s="183"/>
    </row>
    <row r="144" s="159" customFormat="1" ht="25.5" customHeight="1" spans="1:8">
      <c r="A144" s="180">
        <f>'2.CAE检查表'!A23</f>
        <v>0</v>
      </c>
      <c r="B144" s="194">
        <f>'2.CAE检查表'!B23</f>
        <v>16</v>
      </c>
      <c r="C144" s="182" t="str">
        <f>'2.CAE检查表'!C23</f>
        <v>各序参考面必须保留全部的型面，工具体可以局部选择进行避让，避免非工作区域的塑性应变</v>
      </c>
      <c r="D144" s="193">
        <f>'2.CAE检查表'!D23</f>
        <v>0</v>
      </c>
      <c r="E144" s="193">
        <f>'2.CAE检查表'!E23</f>
        <v>0</v>
      </c>
      <c r="F144" s="193">
        <f>'2.CAE检查表'!F23</f>
        <v>0</v>
      </c>
      <c r="G144" s="193">
        <f>'2.CAE检查表'!G23</f>
        <v>0</v>
      </c>
      <c r="H144" s="183"/>
    </row>
    <row r="145" s="159" customFormat="1" ht="25.5" customHeight="1" spans="1:8">
      <c r="A145" s="180"/>
      <c r="B145" s="195"/>
      <c r="C145" s="185" t="str">
        <f>'2.CAE检查表'!I23</f>
        <v>基础设置</v>
      </c>
      <c r="D145" s="186"/>
      <c r="E145" s="186"/>
      <c r="F145" s="186"/>
      <c r="G145" s="186"/>
      <c r="H145" s="183"/>
    </row>
    <row r="146" s="159" customFormat="1" ht="25.5" customHeight="1" spans="1:8">
      <c r="A146" s="180"/>
      <c r="B146" s="195"/>
      <c r="C146" s="187"/>
      <c r="D146" s="188" t="s">
        <v>174</v>
      </c>
      <c r="E146" s="188" t="s">
        <v>174</v>
      </c>
      <c r="F146" s="188" t="s">
        <v>174</v>
      </c>
      <c r="G146" s="188" t="s">
        <v>174</v>
      </c>
      <c r="H146" s="183"/>
    </row>
    <row r="147" s="159" customFormat="1" ht="25.5" customHeight="1" spans="1:8">
      <c r="A147" s="180"/>
      <c r="B147" s="195"/>
      <c r="C147" s="187"/>
      <c r="D147" s="189"/>
      <c r="E147" s="189"/>
      <c r="F147" s="189"/>
      <c r="G147" s="189"/>
      <c r="H147" s="183"/>
    </row>
    <row r="148" s="159" customFormat="1" ht="25.5" customHeight="1" spans="1:8">
      <c r="A148" s="180"/>
      <c r="B148" s="195"/>
      <c r="C148" s="187"/>
      <c r="D148" s="189"/>
      <c r="E148" s="189"/>
      <c r="F148" s="189"/>
      <c r="G148" s="189"/>
      <c r="H148" s="183"/>
    </row>
    <row r="149" s="159" customFormat="1" ht="25.5" customHeight="1" spans="1:8">
      <c r="A149" s="180"/>
      <c r="B149" s="195"/>
      <c r="C149" s="187"/>
      <c r="D149" s="189"/>
      <c r="E149" s="189"/>
      <c r="F149" s="189"/>
      <c r="G149" s="189"/>
      <c r="H149" s="183"/>
    </row>
    <row r="150" s="159" customFormat="1" ht="25.5" customHeight="1" spans="1:8">
      <c r="A150" s="180"/>
      <c r="B150" s="195"/>
      <c r="C150" s="187"/>
      <c r="D150" s="189"/>
      <c r="E150" s="189"/>
      <c r="F150" s="189"/>
      <c r="G150" s="189"/>
      <c r="H150" s="183"/>
    </row>
    <row r="151" s="159" customFormat="1" ht="25.5" customHeight="1" spans="1:8">
      <c r="A151" s="180"/>
      <c r="B151" s="195"/>
      <c r="C151" s="187"/>
      <c r="D151" s="189"/>
      <c r="E151" s="189"/>
      <c r="F151" s="189"/>
      <c r="G151" s="189"/>
      <c r="H151" s="183"/>
    </row>
    <row r="152" s="159" customFormat="1" ht="25.5" customHeight="1" spans="1:8">
      <c r="A152" s="180"/>
      <c r="B152" s="196"/>
      <c r="C152" s="191"/>
      <c r="D152" s="192"/>
      <c r="E152" s="192"/>
      <c r="F152" s="192"/>
      <c r="G152" s="192"/>
      <c r="H152" s="183"/>
    </row>
    <row r="153" s="159" customFormat="1" ht="25.5" customHeight="1" spans="1:8">
      <c r="A153" s="180">
        <f>'2.CAE检查表'!A24</f>
        <v>0</v>
      </c>
      <c r="B153" s="194">
        <f>'2.CAE检查表'!B24</f>
        <v>17</v>
      </c>
      <c r="C153" s="197" t="str">
        <f>'2.CAE检查表'!C24</f>
        <v>拉延筋形式是否为虚实筋</v>
      </c>
      <c r="D153" s="199">
        <f>'2.CAE检查表'!D24</f>
        <v>0</v>
      </c>
      <c r="E153" s="199">
        <f>'2.CAE检查表'!E24</f>
        <v>0</v>
      </c>
      <c r="F153" s="199">
        <f>'2.CAE检查表'!F24</f>
        <v>0</v>
      </c>
      <c r="G153" s="199">
        <f>'2.CAE检查表'!G24</f>
        <v>0</v>
      </c>
      <c r="H153" s="183"/>
    </row>
    <row r="154" s="159" customFormat="1" ht="25.5" customHeight="1" spans="1:8">
      <c r="A154" s="180"/>
      <c r="B154" s="195"/>
      <c r="C154" s="185" t="str">
        <f>'2.CAE检查表'!I24</f>
        <v>基础设置</v>
      </c>
      <c r="D154" s="186"/>
      <c r="E154" s="186"/>
      <c r="F154" s="186"/>
      <c r="G154" s="186"/>
      <c r="H154" s="183"/>
    </row>
    <row r="155" s="159" customFormat="1" ht="25.5" customHeight="1" spans="1:8">
      <c r="A155" s="180"/>
      <c r="B155" s="195"/>
      <c r="C155" s="187"/>
      <c r="D155" s="188" t="s">
        <v>174</v>
      </c>
      <c r="E155" s="188" t="s">
        <v>174</v>
      </c>
      <c r="F155" s="188" t="s">
        <v>174</v>
      </c>
      <c r="G155" s="188" t="s">
        <v>174</v>
      </c>
      <c r="H155" s="183"/>
    </row>
    <row r="156" s="159" customFormat="1" ht="25.5" customHeight="1" spans="1:8">
      <c r="A156" s="180"/>
      <c r="B156" s="195"/>
      <c r="C156" s="187"/>
      <c r="D156" s="189"/>
      <c r="E156" s="189"/>
      <c r="F156" s="189"/>
      <c r="G156" s="189"/>
      <c r="H156" s="183"/>
    </row>
    <row r="157" s="159" customFormat="1" ht="25.5" customHeight="1" spans="1:8">
      <c r="A157" s="180"/>
      <c r="B157" s="195"/>
      <c r="C157" s="187"/>
      <c r="D157" s="189"/>
      <c r="E157" s="189"/>
      <c r="F157" s="189"/>
      <c r="G157" s="189"/>
      <c r="H157" s="183"/>
    </row>
    <row r="158" s="159" customFormat="1" ht="25.5" customHeight="1" spans="1:8">
      <c r="A158" s="180"/>
      <c r="B158" s="195"/>
      <c r="C158" s="187"/>
      <c r="D158" s="189"/>
      <c r="E158" s="189"/>
      <c r="F158" s="189"/>
      <c r="G158" s="189"/>
      <c r="H158" s="183"/>
    </row>
    <row r="159" s="159" customFormat="1" ht="25.5" customHeight="1" spans="1:8">
      <c r="A159" s="180"/>
      <c r="B159" s="195"/>
      <c r="C159" s="187"/>
      <c r="D159" s="189"/>
      <c r="E159" s="189"/>
      <c r="F159" s="189"/>
      <c r="G159" s="189"/>
      <c r="H159" s="183"/>
    </row>
    <row r="160" s="159" customFormat="1" ht="25.5" customHeight="1" spans="1:8">
      <c r="A160" s="180"/>
      <c r="B160" s="195"/>
      <c r="C160" s="187"/>
      <c r="D160" s="189"/>
      <c r="E160" s="189"/>
      <c r="F160" s="189"/>
      <c r="G160" s="189"/>
      <c r="H160" s="183"/>
    </row>
    <row r="161" s="159" customFormat="1" ht="25.5" customHeight="1" spans="1:8">
      <c r="A161" s="180"/>
      <c r="B161" s="196"/>
      <c r="C161" s="191"/>
      <c r="D161" s="192"/>
      <c r="E161" s="192"/>
      <c r="F161" s="192"/>
      <c r="G161" s="192"/>
      <c r="H161" s="183"/>
    </row>
    <row r="162" s="159" customFormat="1" ht="25.5" customHeight="1" spans="1:8">
      <c r="A162" s="180">
        <f>'2.CAE检查表'!A25</f>
        <v>0</v>
      </c>
      <c r="B162" s="194">
        <f>'2.CAE检查表'!B25</f>
        <v>18</v>
      </c>
      <c r="C162" s="182" t="str">
        <f>'2.CAE检查表'!C25</f>
        <v>工序间回弹参考体是否单独指定未参与补偿的原始数模</v>
      </c>
      <c r="D162" s="193">
        <f>'2.CAE检查表'!D25</f>
        <v>0</v>
      </c>
      <c r="E162" s="193">
        <f>'2.CAE检查表'!E25</f>
        <v>0</v>
      </c>
      <c r="F162" s="193">
        <f>'2.CAE检查表'!F25</f>
        <v>0</v>
      </c>
      <c r="G162" s="193">
        <f>'2.CAE检查表'!G25</f>
        <v>0</v>
      </c>
      <c r="H162" s="183"/>
    </row>
    <row r="163" s="159" customFormat="1" ht="25.5" customHeight="1" spans="1:8">
      <c r="A163" s="180"/>
      <c r="B163" s="195"/>
      <c r="C163" s="185" t="str">
        <f>'2.CAE检查表'!I25</f>
        <v>基础设置</v>
      </c>
      <c r="D163" s="186"/>
      <c r="E163" s="186"/>
      <c r="F163" s="186"/>
      <c r="G163" s="186"/>
      <c r="H163" s="183"/>
    </row>
    <row r="164" s="159" customFormat="1" ht="25.5" customHeight="1" spans="1:8">
      <c r="A164" s="180"/>
      <c r="B164" s="195"/>
      <c r="C164" s="187"/>
      <c r="D164" s="188" t="s">
        <v>174</v>
      </c>
      <c r="E164" s="188" t="s">
        <v>174</v>
      </c>
      <c r="F164" s="188" t="s">
        <v>174</v>
      </c>
      <c r="G164" s="188" t="s">
        <v>174</v>
      </c>
      <c r="H164" s="183"/>
    </row>
    <row r="165" s="159" customFormat="1" ht="25.5" customHeight="1" spans="1:8">
      <c r="A165" s="180"/>
      <c r="B165" s="195"/>
      <c r="C165" s="187"/>
      <c r="D165" s="189"/>
      <c r="E165" s="189"/>
      <c r="F165" s="189"/>
      <c r="G165" s="189"/>
      <c r="H165" s="183"/>
    </row>
    <row r="166" s="159" customFormat="1" ht="25.5" customHeight="1" spans="1:8">
      <c r="A166" s="180"/>
      <c r="B166" s="195"/>
      <c r="C166" s="187"/>
      <c r="D166" s="189"/>
      <c r="E166" s="189"/>
      <c r="F166" s="189"/>
      <c r="G166" s="189"/>
      <c r="H166" s="183"/>
    </row>
    <row r="167" s="159" customFormat="1" ht="25.5" customHeight="1" spans="1:8">
      <c r="A167" s="180"/>
      <c r="B167" s="195"/>
      <c r="C167" s="187"/>
      <c r="D167" s="189"/>
      <c r="E167" s="189"/>
      <c r="F167" s="189"/>
      <c r="G167" s="189"/>
      <c r="H167" s="183"/>
    </row>
    <row r="168" s="159" customFormat="1" ht="25.5" customHeight="1" spans="1:8">
      <c r="A168" s="180"/>
      <c r="B168" s="195"/>
      <c r="C168" s="187"/>
      <c r="D168" s="189"/>
      <c r="E168" s="189"/>
      <c r="F168" s="189"/>
      <c r="G168" s="189"/>
      <c r="H168" s="183"/>
    </row>
    <row r="169" s="159" customFormat="1" ht="25.5" customHeight="1" spans="1:8">
      <c r="A169" s="180"/>
      <c r="B169" s="195"/>
      <c r="C169" s="187"/>
      <c r="D169" s="189"/>
      <c r="E169" s="189"/>
      <c r="F169" s="189"/>
      <c r="G169" s="189"/>
      <c r="H169" s="183"/>
    </row>
    <row r="170" s="159" customFormat="1" ht="25.5" customHeight="1" spans="1:8">
      <c r="A170" s="180"/>
      <c r="B170" s="196"/>
      <c r="C170" s="191"/>
      <c r="D170" s="192"/>
      <c r="E170" s="192"/>
      <c r="F170" s="192"/>
      <c r="G170" s="192"/>
      <c r="H170" s="183"/>
    </row>
    <row r="171" s="159" customFormat="1" ht="25.5" customHeight="1" spans="1:8">
      <c r="A171" s="180">
        <f>'2.CAE检查表'!A26</f>
        <v>0</v>
      </c>
      <c r="B171" s="194">
        <f>'2.CAE检查表'!B26</f>
        <v>19</v>
      </c>
      <c r="C171" s="182" t="str">
        <f>'2.CAE检查表'!C26</f>
        <v>工序间坐标转换是否设置为自动</v>
      </c>
      <c r="D171" s="193">
        <f>'2.CAE检查表'!D26</f>
        <v>0</v>
      </c>
      <c r="E171" s="193">
        <f>'2.CAE检查表'!E26</f>
        <v>0</v>
      </c>
      <c r="F171" s="193">
        <f>'2.CAE检查表'!F26</f>
        <v>0</v>
      </c>
      <c r="G171" s="193">
        <f>'2.CAE检查表'!G26</f>
        <v>0</v>
      </c>
      <c r="H171" s="183"/>
    </row>
    <row r="172" s="159" customFormat="1" ht="25.5" customHeight="1" spans="1:8">
      <c r="A172" s="180"/>
      <c r="B172" s="195"/>
      <c r="C172" s="185" t="str">
        <f>'2.CAE检查表'!I26</f>
        <v>基础设置</v>
      </c>
      <c r="D172" s="186"/>
      <c r="E172" s="186"/>
      <c r="F172" s="186"/>
      <c r="G172" s="186"/>
      <c r="H172" s="183"/>
    </row>
    <row r="173" s="159" customFormat="1" ht="25.5" customHeight="1" spans="1:8">
      <c r="A173" s="180"/>
      <c r="B173" s="195"/>
      <c r="C173" s="187"/>
      <c r="D173" s="188" t="s">
        <v>174</v>
      </c>
      <c r="E173" s="188" t="s">
        <v>174</v>
      </c>
      <c r="F173" s="188" t="s">
        <v>174</v>
      </c>
      <c r="G173" s="188" t="s">
        <v>174</v>
      </c>
      <c r="H173" s="183"/>
    </row>
    <row r="174" s="159" customFormat="1" ht="25.5" customHeight="1" spans="1:8">
      <c r="A174" s="180"/>
      <c r="B174" s="195"/>
      <c r="C174" s="187"/>
      <c r="D174" s="189"/>
      <c r="E174" s="189"/>
      <c r="F174" s="189"/>
      <c r="G174" s="189"/>
      <c r="H174" s="183"/>
    </row>
    <row r="175" s="159" customFormat="1" ht="25.5" customHeight="1" spans="1:8">
      <c r="A175" s="180"/>
      <c r="B175" s="195"/>
      <c r="C175" s="187"/>
      <c r="D175" s="189"/>
      <c r="E175" s="189"/>
      <c r="F175" s="189"/>
      <c r="G175" s="189"/>
      <c r="H175" s="183"/>
    </row>
    <row r="176" s="159" customFormat="1" ht="25.5" customHeight="1" spans="1:8">
      <c r="A176" s="180"/>
      <c r="B176" s="195"/>
      <c r="C176" s="187"/>
      <c r="D176" s="189"/>
      <c r="E176" s="189"/>
      <c r="F176" s="189"/>
      <c r="G176" s="189"/>
      <c r="H176" s="183"/>
    </row>
    <row r="177" s="159" customFormat="1" ht="25.5" customHeight="1" spans="1:8">
      <c r="A177" s="180"/>
      <c r="B177" s="195"/>
      <c r="C177" s="187"/>
      <c r="D177" s="189"/>
      <c r="E177" s="189"/>
      <c r="F177" s="189"/>
      <c r="G177" s="189"/>
      <c r="H177" s="183"/>
    </row>
    <row r="178" s="159" customFormat="1" ht="25.5" customHeight="1" spans="1:8">
      <c r="A178" s="180"/>
      <c r="B178" s="195"/>
      <c r="C178" s="187"/>
      <c r="D178" s="189"/>
      <c r="E178" s="189"/>
      <c r="F178" s="189"/>
      <c r="G178" s="189"/>
      <c r="H178" s="183"/>
    </row>
    <row r="179" s="159" customFormat="1" ht="25.5" customHeight="1" spans="1:8">
      <c r="A179" s="180"/>
      <c r="B179" s="196"/>
      <c r="C179" s="191"/>
      <c r="D179" s="192"/>
      <c r="E179" s="192"/>
      <c r="F179" s="192"/>
      <c r="G179" s="192"/>
      <c r="H179" s="183"/>
    </row>
    <row r="180" s="159" customFormat="1" ht="25.5" customHeight="1" spans="1:8">
      <c r="A180" s="180">
        <f>'2.CAE检查表'!A27</f>
        <v>0</v>
      </c>
      <c r="B180" s="194">
        <f>'2.CAE检查表'!B27</f>
        <v>20</v>
      </c>
      <c r="C180" s="197" t="str">
        <f>'2.CAE检查表'!C27</f>
        <v>后工序重力重定位是否打开</v>
      </c>
      <c r="D180" s="199">
        <f>'2.CAE检查表'!D27</f>
        <v>0</v>
      </c>
      <c r="E180" s="199">
        <f>'2.CAE检查表'!E27</f>
        <v>0</v>
      </c>
      <c r="F180" s="199">
        <f>'2.CAE检查表'!F27</f>
        <v>0</v>
      </c>
      <c r="G180" s="199">
        <f>'2.CAE检查表'!G27</f>
        <v>0</v>
      </c>
      <c r="H180" s="183"/>
    </row>
    <row r="181" s="159" customFormat="1" ht="25.5" customHeight="1" spans="1:8">
      <c r="A181" s="180"/>
      <c r="B181" s="195"/>
      <c r="C181" s="185" t="str">
        <f>'2.CAE检查表'!I27</f>
        <v>基础设置</v>
      </c>
      <c r="D181" s="202"/>
      <c r="E181" s="202"/>
      <c r="F181" s="202"/>
      <c r="G181" s="202"/>
      <c r="H181" s="183"/>
    </row>
    <row r="182" s="159" customFormat="1" ht="25.5" customHeight="1" spans="1:8">
      <c r="A182" s="180"/>
      <c r="B182" s="195"/>
      <c r="C182" s="187"/>
      <c r="D182" s="188" t="s">
        <v>174</v>
      </c>
      <c r="E182" s="188" t="s">
        <v>174</v>
      </c>
      <c r="F182" s="188" t="s">
        <v>174</v>
      </c>
      <c r="G182" s="188" t="s">
        <v>174</v>
      </c>
      <c r="H182" s="183"/>
    </row>
    <row r="183" s="159" customFormat="1" ht="25.5" customHeight="1" spans="1:8">
      <c r="A183" s="180"/>
      <c r="B183" s="195"/>
      <c r="C183" s="187"/>
      <c r="D183" s="189"/>
      <c r="E183" s="189"/>
      <c r="F183" s="189"/>
      <c r="G183" s="189"/>
      <c r="H183" s="183"/>
    </row>
    <row r="184" s="159" customFormat="1" ht="25.5" customHeight="1" spans="1:8">
      <c r="A184" s="180"/>
      <c r="B184" s="195"/>
      <c r="C184" s="187"/>
      <c r="D184" s="189"/>
      <c r="E184" s="189"/>
      <c r="F184" s="189"/>
      <c r="G184" s="189"/>
      <c r="H184" s="183"/>
    </row>
    <row r="185" s="159" customFormat="1" ht="25.5" customHeight="1" spans="1:8">
      <c r="A185" s="180"/>
      <c r="B185" s="195"/>
      <c r="C185" s="187"/>
      <c r="D185" s="189"/>
      <c r="E185" s="189"/>
      <c r="F185" s="189"/>
      <c r="G185" s="189"/>
      <c r="H185" s="183"/>
    </row>
    <row r="186" s="159" customFormat="1" ht="25.5" customHeight="1" spans="1:8">
      <c r="A186" s="180"/>
      <c r="B186" s="195"/>
      <c r="C186" s="187"/>
      <c r="D186" s="189"/>
      <c r="E186" s="189"/>
      <c r="F186" s="189"/>
      <c r="G186" s="189"/>
      <c r="H186" s="183"/>
    </row>
    <row r="187" s="159" customFormat="1" ht="25.5" customHeight="1" spans="1:8">
      <c r="A187" s="180"/>
      <c r="B187" s="195"/>
      <c r="C187" s="187"/>
      <c r="D187" s="189"/>
      <c r="E187" s="189"/>
      <c r="F187" s="189"/>
      <c r="G187" s="189"/>
      <c r="H187" s="183"/>
    </row>
    <row r="188" s="159" customFormat="1" ht="25.5" customHeight="1" spans="1:8">
      <c r="A188" s="180"/>
      <c r="B188" s="196"/>
      <c r="C188" s="191"/>
      <c r="D188" s="192"/>
      <c r="E188" s="192"/>
      <c r="F188" s="192"/>
      <c r="G188" s="192"/>
      <c r="H188" s="183"/>
    </row>
    <row r="189" s="159" customFormat="1" ht="25.5" customHeight="1" spans="1:8">
      <c r="A189" s="180" t="str">
        <f>'2.CAE检查表'!A28</f>
        <v>分析参数设置</v>
      </c>
      <c r="B189" s="194">
        <f>'2.CAE检查表'!B28</f>
        <v>21</v>
      </c>
      <c r="C189" s="197" t="str">
        <f>'2.CAE检查表'!C28</f>
        <v>计算精度是否设置为FV或自定义同等精度</v>
      </c>
      <c r="D189" s="199">
        <f>'2.CAE检查表'!D28</f>
        <v>0</v>
      </c>
      <c r="E189" s="199">
        <f>'2.CAE检查表'!E28</f>
        <v>0</v>
      </c>
      <c r="F189" s="199">
        <f>'2.CAE检查表'!F28</f>
        <v>0</v>
      </c>
      <c r="G189" s="199">
        <f>'2.CAE检查表'!G28</f>
        <v>0</v>
      </c>
      <c r="H189" s="183"/>
    </row>
    <row r="190" s="159" customFormat="1" ht="25.5" customHeight="1" spans="1:8">
      <c r="A190" s="180"/>
      <c r="B190" s="195"/>
      <c r="C190" s="185" t="str">
        <f>'2.CAE检查表'!I28</f>
        <v>分析精度</v>
      </c>
      <c r="D190" s="202"/>
      <c r="E190" s="202"/>
      <c r="F190" s="202"/>
      <c r="G190" s="202"/>
      <c r="H190" s="183"/>
    </row>
    <row r="191" s="159" customFormat="1" ht="25.5" customHeight="1" spans="1:8">
      <c r="A191" s="180"/>
      <c r="B191" s="195"/>
      <c r="C191" s="187"/>
      <c r="D191" s="188" t="s">
        <v>174</v>
      </c>
      <c r="E191" s="188" t="s">
        <v>174</v>
      </c>
      <c r="F191" s="188" t="s">
        <v>174</v>
      </c>
      <c r="G191" s="188" t="s">
        <v>174</v>
      </c>
      <c r="H191" s="183"/>
    </row>
    <row r="192" s="159" customFormat="1" ht="25.5" customHeight="1" spans="1:8">
      <c r="A192" s="180"/>
      <c r="B192" s="195"/>
      <c r="C192" s="187"/>
      <c r="D192" s="189"/>
      <c r="E192" s="189"/>
      <c r="F192" s="189"/>
      <c r="G192" s="189"/>
      <c r="H192" s="183"/>
    </row>
    <row r="193" s="159" customFormat="1" ht="25.5" customHeight="1" spans="1:8">
      <c r="A193" s="180"/>
      <c r="B193" s="195"/>
      <c r="C193" s="187"/>
      <c r="D193" s="189"/>
      <c r="E193" s="189"/>
      <c r="F193" s="189"/>
      <c r="G193" s="189"/>
      <c r="H193" s="183"/>
    </row>
    <row r="194" s="159" customFormat="1" ht="25.5" customHeight="1" spans="1:8">
      <c r="A194" s="180"/>
      <c r="B194" s="195"/>
      <c r="C194" s="187"/>
      <c r="D194" s="189"/>
      <c r="E194" s="189"/>
      <c r="F194" s="189"/>
      <c r="G194" s="189"/>
      <c r="H194" s="183"/>
    </row>
    <row r="195" s="159" customFormat="1" ht="25.5" customHeight="1" spans="1:8">
      <c r="A195" s="180"/>
      <c r="B195" s="195"/>
      <c r="C195" s="187"/>
      <c r="D195" s="189"/>
      <c r="E195" s="189"/>
      <c r="F195" s="189"/>
      <c r="G195" s="189"/>
      <c r="H195" s="183"/>
    </row>
    <row r="196" s="159" customFormat="1" ht="25.5" customHeight="1" spans="1:8">
      <c r="A196" s="180"/>
      <c r="B196" s="195"/>
      <c r="C196" s="187"/>
      <c r="D196" s="189"/>
      <c r="E196" s="189"/>
      <c r="F196" s="189"/>
      <c r="G196" s="189"/>
      <c r="H196" s="183"/>
    </row>
    <row r="197" s="159" customFormat="1" ht="25.5" customHeight="1" spans="1:8">
      <c r="A197" s="180"/>
      <c r="B197" s="196"/>
      <c r="C197" s="191"/>
      <c r="D197" s="192"/>
      <c r="E197" s="192"/>
      <c r="F197" s="192"/>
      <c r="G197" s="192"/>
      <c r="H197" s="183"/>
    </row>
    <row r="198" s="159" customFormat="1" ht="25.5" customHeight="1" spans="1:8">
      <c r="A198" s="180"/>
      <c r="B198" s="194">
        <f>'2.CAE检查表'!B29</f>
        <v>22</v>
      </c>
      <c r="C198" s="182" t="str">
        <f>'2.CAE检查表'!C29</f>
        <v>最小网格单元尺寸是否小于料厚且大于料厚一半</v>
      </c>
      <c r="D198" s="193">
        <f>'2.CAE检查表'!D29</f>
        <v>0</v>
      </c>
      <c r="E198" s="193">
        <f>'2.CAE检查表'!E29</f>
        <v>0</v>
      </c>
      <c r="F198" s="193">
        <f>'2.CAE检查表'!F29</f>
        <v>0</v>
      </c>
      <c r="G198" s="193">
        <f>'2.CAE检查表'!G29</f>
        <v>0</v>
      </c>
      <c r="H198" s="183"/>
    </row>
    <row r="199" s="159" customFormat="1" ht="25.5" customHeight="1" spans="1:8">
      <c r="A199" s="180"/>
      <c r="B199" s="195"/>
      <c r="C199" s="185" t="str">
        <f>'2.CAE检查表'!I29</f>
        <v>分析精度</v>
      </c>
      <c r="D199" s="202"/>
      <c r="E199" s="202"/>
      <c r="F199" s="202"/>
      <c r="G199" s="202"/>
      <c r="H199" s="183"/>
    </row>
    <row r="200" s="159" customFormat="1" ht="25.5" customHeight="1" spans="1:8">
      <c r="A200" s="180"/>
      <c r="B200" s="195"/>
      <c r="C200" s="187"/>
      <c r="D200" s="188" t="s">
        <v>174</v>
      </c>
      <c r="E200" s="188" t="s">
        <v>174</v>
      </c>
      <c r="F200" s="188" t="s">
        <v>174</v>
      </c>
      <c r="G200" s="188" t="s">
        <v>174</v>
      </c>
      <c r="H200" s="183"/>
    </row>
    <row r="201" s="159" customFormat="1" ht="25.5" customHeight="1" spans="1:8">
      <c r="A201" s="180"/>
      <c r="B201" s="195"/>
      <c r="C201" s="187"/>
      <c r="D201" s="189"/>
      <c r="E201" s="189"/>
      <c r="F201" s="189"/>
      <c r="G201" s="189"/>
      <c r="H201" s="183"/>
    </row>
    <row r="202" s="159" customFormat="1" ht="25.5" customHeight="1" spans="1:8">
      <c r="A202" s="180"/>
      <c r="B202" s="195"/>
      <c r="C202" s="187"/>
      <c r="D202" s="189"/>
      <c r="E202" s="189"/>
      <c r="F202" s="189"/>
      <c r="G202" s="189"/>
      <c r="H202" s="183"/>
    </row>
    <row r="203" s="159" customFormat="1" ht="25.5" customHeight="1" spans="1:8">
      <c r="A203" s="180"/>
      <c r="B203" s="195"/>
      <c r="C203" s="187"/>
      <c r="D203" s="189"/>
      <c r="E203" s="189"/>
      <c r="F203" s="189"/>
      <c r="G203" s="189"/>
      <c r="H203" s="183"/>
    </row>
    <row r="204" s="159" customFormat="1" ht="25.5" customHeight="1" spans="1:8">
      <c r="A204" s="180"/>
      <c r="B204" s="195"/>
      <c r="C204" s="187"/>
      <c r="D204" s="189"/>
      <c r="E204" s="189"/>
      <c r="F204" s="189"/>
      <c r="G204" s="189"/>
      <c r="H204" s="183"/>
    </row>
    <row r="205" s="159" customFormat="1" ht="25.5" customHeight="1" spans="1:8">
      <c r="A205" s="180"/>
      <c r="B205" s="195"/>
      <c r="C205" s="187"/>
      <c r="D205" s="189"/>
      <c r="E205" s="189"/>
      <c r="F205" s="189"/>
      <c r="G205" s="189"/>
      <c r="H205" s="183"/>
    </row>
    <row r="206" s="159" customFormat="1" ht="25.5" customHeight="1" spans="1:8">
      <c r="A206" s="180"/>
      <c r="B206" s="196"/>
      <c r="C206" s="191"/>
      <c r="D206" s="192"/>
      <c r="E206" s="192"/>
      <c r="F206" s="192"/>
      <c r="G206" s="192"/>
      <c r="H206" s="183"/>
    </row>
    <row r="207" s="159" customFormat="1" ht="25.5" customHeight="1" spans="1:8">
      <c r="A207" s="180"/>
      <c r="B207" s="194">
        <f>'2.CAE检查表'!B30</f>
        <v>23</v>
      </c>
      <c r="C207" s="197" t="str">
        <f>'2.CAE检查表'!C30</f>
        <v>应力应变是否全打开且输出3层</v>
      </c>
      <c r="D207" s="199">
        <f>'2.CAE检查表'!D30</f>
        <v>0</v>
      </c>
      <c r="E207" s="199">
        <f>'2.CAE检查表'!E30</f>
        <v>0</v>
      </c>
      <c r="F207" s="199">
        <f>'2.CAE检查表'!F30</f>
        <v>0</v>
      </c>
      <c r="G207" s="199">
        <f>'2.CAE检查表'!G30</f>
        <v>0</v>
      </c>
      <c r="H207" s="183"/>
    </row>
    <row r="208" s="159" customFormat="1" ht="25.5" customHeight="1" spans="1:8">
      <c r="A208" s="180"/>
      <c r="B208" s="195"/>
      <c r="C208" s="185" t="str">
        <f>'2.CAE检查表'!I30</f>
        <v>分析精度</v>
      </c>
      <c r="D208" s="202"/>
      <c r="E208" s="202"/>
      <c r="F208" s="202"/>
      <c r="G208" s="202"/>
      <c r="H208" s="183"/>
    </row>
    <row r="209" s="159" customFormat="1" ht="25.5" customHeight="1" spans="1:8">
      <c r="A209" s="180"/>
      <c r="B209" s="195"/>
      <c r="C209" s="187"/>
      <c r="D209" s="188" t="s">
        <v>174</v>
      </c>
      <c r="E209" s="188" t="s">
        <v>174</v>
      </c>
      <c r="F209" s="188" t="s">
        <v>174</v>
      </c>
      <c r="G209" s="188" t="s">
        <v>174</v>
      </c>
      <c r="H209" s="183"/>
    </row>
    <row r="210" s="159" customFormat="1" ht="25.5" customHeight="1" spans="1:8">
      <c r="A210" s="180"/>
      <c r="B210" s="195"/>
      <c r="C210" s="187"/>
      <c r="D210" s="189"/>
      <c r="E210" s="189"/>
      <c r="F210" s="189"/>
      <c r="G210" s="189"/>
      <c r="H210" s="183"/>
    </row>
    <row r="211" s="159" customFormat="1" ht="25.5" customHeight="1" spans="1:8">
      <c r="A211" s="180"/>
      <c r="B211" s="195"/>
      <c r="C211" s="187"/>
      <c r="D211" s="189"/>
      <c r="E211" s="189"/>
      <c r="F211" s="189"/>
      <c r="G211" s="189"/>
      <c r="H211" s="183"/>
    </row>
    <row r="212" s="159" customFormat="1" ht="25.5" customHeight="1" spans="1:8">
      <c r="A212" s="180"/>
      <c r="B212" s="195"/>
      <c r="C212" s="187"/>
      <c r="D212" s="189"/>
      <c r="E212" s="189"/>
      <c r="F212" s="189"/>
      <c r="G212" s="189"/>
      <c r="H212" s="183"/>
    </row>
    <row r="213" s="159" customFormat="1" ht="25.5" customHeight="1" spans="1:8">
      <c r="A213" s="180"/>
      <c r="B213" s="195"/>
      <c r="C213" s="187"/>
      <c r="D213" s="189"/>
      <c r="E213" s="189"/>
      <c r="F213" s="189"/>
      <c r="G213" s="189"/>
      <c r="H213" s="183"/>
    </row>
    <row r="214" s="159" customFormat="1" ht="25.5" customHeight="1" spans="1:8">
      <c r="A214" s="180"/>
      <c r="B214" s="195"/>
      <c r="C214" s="187"/>
      <c r="D214" s="189"/>
      <c r="E214" s="189"/>
      <c r="F214" s="189"/>
      <c r="G214" s="189"/>
      <c r="H214" s="183"/>
    </row>
    <row r="215" s="159" customFormat="1" ht="25.5" customHeight="1" spans="1:8">
      <c r="A215" s="180"/>
      <c r="B215" s="196"/>
      <c r="C215" s="191"/>
      <c r="D215" s="192"/>
      <c r="E215" s="192"/>
      <c r="F215" s="192"/>
      <c r="G215" s="192"/>
      <c r="H215" s="183"/>
    </row>
    <row r="216" s="159" customFormat="1" ht="25.5" customHeight="1" spans="1:8">
      <c r="A216" s="180"/>
      <c r="B216" s="194">
        <f>'2.CAE检查表'!B31</f>
        <v>24</v>
      </c>
      <c r="C216" s="197" t="str">
        <f>'2.CAE检查表'!C31</f>
        <v>料厚超1.2mm或压机敏感工艺，是否采用TS-11单元验证成型力</v>
      </c>
      <c r="D216" s="199">
        <f>'2.CAE检查表'!D23</f>
        <v>0</v>
      </c>
      <c r="E216" s="199">
        <f>'2.CAE检查表'!E23</f>
        <v>0</v>
      </c>
      <c r="F216" s="199">
        <f>'2.CAE检查表'!F23</f>
        <v>0</v>
      </c>
      <c r="G216" s="199">
        <f>'2.CAE检查表'!G23</f>
        <v>0</v>
      </c>
      <c r="H216" s="183"/>
    </row>
    <row r="217" s="159" customFormat="1" ht="25.5" customHeight="1" spans="1:8">
      <c r="A217" s="180"/>
      <c r="B217" s="195"/>
      <c r="C217" s="185" t="str">
        <f>'2.CAE检查表'!I23</f>
        <v>基础设置</v>
      </c>
      <c r="D217" s="202"/>
      <c r="E217" s="202"/>
      <c r="F217" s="202"/>
      <c r="G217" s="202"/>
      <c r="H217" s="183"/>
    </row>
    <row r="218" s="159" customFormat="1" ht="25.5" customHeight="1" spans="1:8">
      <c r="A218" s="180"/>
      <c r="B218" s="195"/>
      <c r="C218" s="187"/>
      <c r="D218" s="188" t="s">
        <v>174</v>
      </c>
      <c r="E218" s="188" t="s">
        <v>174</v>
      </c>
      <c r="F218" s="188" t="s">
        <v>174</v>
      </c>
      <c r="G218" s="188" t="s">
        <v>174</v>
      </c>
      <c r="H218" s="183"/>
    </row>
    <row r="219" s="159" customFormat="1" ht="25.5" customHeight="1" spans="1:8">
      <c r="A219" s="180"/>
      <c r="B219" s="195"/>
      <c r="C219" s="187"/>
      <c r="D219" s="189"/>
      <c r="E219" s="189"/>
      <c r="F219" s="189"/>
      <c r="G219" s="189"/>
      <c r="H219" s="183"/>
    </row>
    <row r="220" s="159" customFormat="1" ht="25.5" customHeight="1" spans="1:8">
      <c r="A220" s="180"/>
      <c r="B220" s="195"/>
      <c r="C220" s="187"/>
      <c r="D220" s="189"/>
      <c r="E220" s="189"/>
      <c r="F220" s="189"/>
      <c r="G220" s="189"/>
      <c r="H220" s="183"/>
    </row>
    <row r="221" s="159" customFormat="1" ht="25.5" customHeight="1" spans="1:8">
      <c r="A221" s="180"/>
      <c r="B221" s="195"/>
      <c r="C221" s="187"/>
      <c r="D221" s="189"/>
      <c r="E221" s="189"/>
      <c r="F221" s="189"/>
      <c r="G221" s="189"/>
      <c r="H221" s="183"/>
    </row>
    <row r="222" s="159" customFormat="1" ht="25.5" customHeight="1" spans="1:8">
      <c r="A222" s="180"/>
      <c r="B222" s="195"/>
      <c r="C222" s="187"/>
      <c r="D222" s="189"/>
      <c r="E222" s="189"/>
      <c r="F222" s="189"/>
      <c r="G222" s="189"/>
      <c r="H222" s="183"/>
    </row>
    <row r="223" s="159" customFormat="1" ht="25.5" customHeight="1" spans="1:8">
      <c r="A223" s="180"/>
      <c r="B223" s="195"/>
      <c r="C223" s="187"/>
      <c r="D223" s="189"/>
      <c r="E223" s="189"/>
      <c r="F223" s="189"/>
      <c r="G223" s="189"/>
      <c r="H223" s="183"/>
    </row>
    <row r="224" s="159" customFormat="1" ht="25.5" customHeight="1" spans="1:8">
      <c r="A224" s="180"/>
      <c r="B224" s="196"/>
      <c r="C224" s="191"/>
      <c r="D224" s="192"/>
      <c r="E224" s="192"/>
      <c r="F224" s="192"/>
      <c r="G224" s="192"/>
      <c r="H224" s="183"/>
    </row>
    <row r="225" s="159" customFormat="1" ht="25.5" customHeight="1" spans="1:8">
      <c r="A225" s="180"/>
      <c r="B225" s="194">
        <f>'2.CAE检查表'!B32</f>
        <v>25</v>
      </c>
      <c r="C225" s="197" t="str">
        <f>'2.CAE检查表'!C32</f>
        <v>各序重启动文件是否打开</v>
      </c>
      <c r="D225" s="199">
        <f>'2.CAE检查表'!D32</f>
        <v>0</v>
      </c>
      <c r="E225" s="199">
        <f>'2.CAE检查表'!E32</f>
        <v>0</v>
      </c>
      <c r="F225" s="199">
        <f>'2.CAE检查表'!F32</f>
        <v>0</v>
      </c>
      <c r="G225" s="199">
        <f>'2.CAE检查表'!G32</f>
        <v>0</v>
      </c>
      <c r="H225" s="183"/>
    </row>
    <row r="226" s="159" customFormat="1" ht="25.5" customHeight="1" spans="1:8">
      <c r="A226" s="180"/>
      <c r="B226" s="195"/>
      <c r="C226" s="185" t="str">
        <f>'2.CAE检查表'!I32</f>
        <v>分析精度</v>
      </c>
      <c r="D226" s="202"/>
      <c r="E226" s="202"/>
      <c r="F226" s="202"/>
      <c r="G226" s="202"/>
      <c r="H226" s="183"/>
    </row>
    <row r="227" s="159" customFormat="1" ht="25.5" customHeight="1" spans="1:8">
      <c r="A227" s="180"/>
      <c r="B227" s="195"/>
      <c r="C227" s="187"/>
      <c r="D227" s="188" t="s">
        <v>174</v>
      </c>
      <c r="E227" s="188" t="s">
        <v>174</v>
      </c>
      <c r="F227" s="188" t="s">
        <v>174</v>
      </c>
      <c r="G227" s="188" t="s">
        <v>174</v>
      </c>
      <c r="H227" s="183"/>
    </row>
    <row r="228" s="159" customFormat="1" ht="25.5" customHeight="1" spans="1:8">
      <c r="A228" s="180"/>
      <c r="B228" s="195"/>
      <c r="C228" s="187"/>
      <c r="D228" s="189"/>
      <c r="E228" s="189"/>
      <c r="F228" s="189"/>
      <c r="G228" s="189"/>
      <c r="H228" s="183"/>
    </row>
    <row r="229" s="159" customFormat="1" ht="25.5" customHeight="1" spans="1:8">
      <c r="A229" s="180"/>
      <c r="B229" s="195"/>
      <c r="C229" s="187"/>
      <c r="D229" s="189"/>
      <c r="E229" s="189"/>
      <c r="F229" s="189"/>
      <c r="G229" s="189"/>
      <c r="H229" s="183"/>
    </row>
    <row r="230" s="159" customFormat="1" ht="25.5" customHeight="1" spans="1:8">
      <c r="A230" s="180"/>
      <c r="B230" s="195"/>
      <c r="C230" s="187"/>
      <c r="D230" s="189"/>
      <c r="E230" s="189"/>
      <c r="F230" s="189"/>
      <c r="G230" s="189"/>
      <c r="H230" s="183"/>
    </row>
    <row r="231" s="159" customFormat="1" ht="25.5" customHeight="1" spans="1:8">
      <c r="A231" s="180"/>
      <c r="B231" s="195"/>
      <c r="C231" s="187"/>
      <c r="D231" s="189"/>
      <c r="E231" s="189"/>
      <c r="F231" s="189"/>
      <c r="G231" s="189"/>
      <c r="H231" s="183"/>
    </row>
    <row r="232" s="159" customFormat="1" ht="25.5" customHeight="1" spans="1:8">
      <c r="A232" s="180"/>
      <c r="B232" s="195"/>
      <c r="C232" s="187"/>
      <c r="D232" s="189"/>
      <c r="E232" s="189"/>
      <c r="F232" s="189"/>
      <c r="G232" s="189"/>
      <c r="H232" s="183"/>
    </row>
    <row r="233" s="159" customFormat="1" ht="25.5" customHeight="1" spans="1:8">
      <c r="A233" s="180"/>
      <c r="B233" s="196"/>
      <c r="C233" s="191"/>
      <c r="D233" s="192"/>
      <c r="E233" s="192"/>
      <c r="F233" s="192"/>
      <c r="G233" s="192"/>
      <c r="H233" s="183"/>
    </row>
    <row r="234" s="159" customFormat="1" ht="25.5" customHeight="1" spans="1:8">
      <c r="A234" s="203" t="str">
        <f>'2.CAE检查表'!A33</f>
        <v>结果检查</v>
      </c>
      <c r="B234" s="194">
        <f>'2.CAE检查表'!B33</f>
        <v>26</v>
      </c>
      <c r="C234" s="182" t="str">
        <f>'2.CAE检查表'!C33</f>
        <v>计算过程是否有警报（不收敛、压力不足等警报）</v>
      </c>
      <c r="D234" s="193">
        <f>'2.CAE检查表'!D33</f>
        <v>0</v>
      </c>
      <c r="E234" s="193">
        <f>'2.CAE检查表'!E33</f>
        <v>0</v>
      </c>
      <c r="F234" s="193">
        <f>'2.CAE检查表'!F33</f>
        <v>0</v>
      </c>
      <c r="G234" s="193">
        <f>'2.CAE检查表'!G33</f>
        <v>0</v>
      </c>
      <c r="H234" s="183"/>
    </row>
    <row r="235" s="159" customFormat="1" ht="25.5" customHeight="1" spans="1:8">
      <c r="A235" s="203"/>
      <c r="B235" s="195"/>
      <c r="C235" s="185" t="str">
        <f>'2.CAE检查表'!I33</f>
        <v>结果判定</v>
      </c>
      <c r="D235" s="202"/>
      <c r="E235" s="202"/>
      <c r="F235" s="202"/>
      <c r="G235" s="202"/>
      <c r="H235" s="183"/>
    </row>
    <row r="236" s="159" customFormat="1" ht="25.5" customHeight="1" spans="1:8">
      <c r="A236" s="203"/>
      <c r="B236" s="195"/>
      <c r="C236" s="187"/>
      <c r="D236" s="188" t="s">
        <v>174</v>
      </c>
      <c r="E236" s="188" t="s">
        <v>174</v>
      </c>
      <c r="F236" s="188" t="s">
        <v>174</v>
      </c>
      <c r="G236" s="188" t="s">
        <v>174</v>
      </c>
      <c r="H236" s="183"/>
    </row>
    <row r="237" s="159" customFormat="1" ht="25.5" customHeight="1" spans="1:8">
      <c r="A237" s="203"/>
      <c r="B237" s="195"/>
      <c r="C237" s="187"/>
      <c r="D237" s="189"/>
      <c r="E237" s="189"/>
      <c r="F237" s="189"/>
      <c r="G237" s="189"/>
      <c r="H237" s="183"/>
    </row>
    <row r="238" s="159" customFormat="1" ht="25.5" customHeight="1" spans="1:8">
      <c r="A238" s="203"/>
      <c r="B238" s="195"/>
      <c r="C238" s="187"/>
      <c r="D238" s="189"/>
      <c r="E238" s="189"/>
      <c r="F238" s="189"/>
      <c r="G238" s="189"/>
      <c r="H238" s="183"/>
    </row>
    <row r="239" s="159" customFormat="1" ht="25.5" customHeight="1" spans="1:8">
      <c r="A239" s="203"/>
      <c r="B239" s="195"/>
      <c r="C239" s="187"/>
      <c r="D239" s="189"/>
      <c r="E239" s="189"/>
      <c r="F239" s="189"/>
      <c r="G239" s="189"/>
      <c r="H239" s="183"/>
    </row>
    <row r="240" s="159" customFormat="1" ht="25.5" customHeight="1" spans="1:8">
      <c r="A240" s="203"/>
      <c r="B240" s="195"/>
      <c r="C240" s="187"/>
      <c r="D240" s="189"/>
      <c r="E240" s="189"/>
      <c r="F240" s="189"/>
      <c r="G240" s="189"/>
      <c r="H240" s="183"/>
    </row>
    <row r="241" s="159" customFormat="1" ht="25.5" customHeight="1" spans="1:8">
      <c r="A241" s="203"/>
      <c r="B241" s="195"/>
      <c r="C241" s="187"/>
      <c r="D241" s="189"/>
      <c r="E241" s="189"/>
      <c r="F241" s="189"/>
      <c r="G241" s="189"/>
      <c r="H241" s="183"/>
    </row>
    <row r="242" s="159" customFormat="1" ht="25.5" customHeight="1" spans="1:8">
      <c r="A242" s="203"/>
      <c r="B242" s="196"/>
      <c r="C242" s="191"/>
      <c r="D242" s="192"/>
      <c r="E242" s="192"/>
      <c r="F242" s="192"/>
      <c r="G242" s="192"/>
      <c r="H242" s="183"/>
    </row>
    <row r="243" s="159" customFormat="1" ht="25.5" customHeight="1" spans="1:8">
      <c r="A243" s="203"/>
      <c r="B243" s="194">
        <f>'2.CAE检查表'!B34</f>
        <v>27</v>
      </c>
      <c r="C243" s="182" t="str">
        <f>'2.CAE检查表'!C34</f>
        <v>开裂项是否通过</v>
      </c>
      <c r="D243" s="193">
        <f>'2.CAE检查表'!D34</f>
        <v>0</v>
      </c>
      <c r="E243" s="193">
        <f>'2.CAE检查表'!E34</f>
        <v>0</v>
      </c>
      <c r="F243" s="193">
        <f>'2.CAE检查表'!F34</f>
        <v>0</v>
      </c>
      <c r="G243" s="193">
        <f>'2.CAE检查表'!G34</f>
        <v>0</v>
      </c>
      <c r="H243" s="183"/>
    </row>
    <row r="244" s="159" customFormat="1" ht="25.5" customHeight="1" spans="1:8">
      <c r="A244" s="203"/>
      <c r="B244" s="195"/>
      <c r="C244" s="185" t="str">
        <f>'2.CAE检查表'!I34</f>
        <v>结果判定</v>
      </c>
      <c r="D244" s="202"/>
      <c r="E244" s="202"/>
      <c r="F244" s="202"/>
      <c r="G244" s="202"/>
      <c r="H244" s="183"/>
    </row>
    <row r="245" s="159" customFormat="1" ht="25.5" customHeight="1" spans="1:8">
      <c r="A245" s="203"/>
      <c r="B245" s="195"/>
      <c r="C245" s="187"/>
      <c r="D245" s="188" t="s">
        <v>174</v>
      </c>
      <c r="E245" s="188" t="s">
        <v>174</v>
      </c>
      <c r="F245" s="188" t="s">
        <v>174</v>
      </c>
      <c r="G245" s="188" t="s">
        <v>174</v>
      </c>
      <c r="H245" s="183"/>
    </row>
    <row r="246" s="159" customFormat="1" ht="25.5" customHeight="1" spans="1:8">
      <c r="A246" s="203"/>
      <c r="B246" s="195"/>
      <c r="C246" s="187"/>
      <c r="D246" s="189"/>
      <c r="E246" s="189"/>
      <c r="F246" s="189"/>
      <c r="G246" s="189"/>
      <c r="H246" s="183"/>
    </row>
    <row r="247" s="159" customFormat="1" ht="25.5" customHeight="1" spans="1:8">
      <c r="A247" s="203"/>
      <c r="B247" s="195"/>
      <c r="C247" s="187"/>
      <c r="D247" s="189"/>
      <c r="E247" s="189"/>
      <c r="F247" s="189"/>
      <c r="G247" s="189"/>
      <c r="H247" s="183"/>
    </row>
    <row r="248" s="159" customFormat="1" ht="25.5" customHeight="1" spans="1:8">
      <c r="A248" s="203"/>
      <c r="B248" s="195"/>
      <c r="C248" s="187"/>
      <c r="D248" s="189"/>
      <c r="E248" s="189"/>
      <c r="F248" s="189"/>
      <c r="G248" s="189"/>
      <c r="H248" s="183"/>
    </row>
    <row r="249" s="159" customFormat="1" ht="25.5" customHeight="1" spans="1:8">
      <c r="A249" s="203"/>
      <c r="B249" s="195"/>
      <c r="C249" s="187"/>
      <c r="D249" s="189"/>
      <c r="E249" s="189"/>
      <c r="F249" s="189"/>
      <c r="G249" s="189"/>
      <c r="H249" s="183"/>
    </row>
    <row r="250" s="159" customFormat="1" ht="25.5" customHeight="1" spans="1:8">
      <c r="A250" s="203"/>
      <c r="B250" s="195"/>
      <c r="C250" s="187"/>
      <c r="D250" s="189"/>
      <c r="E250" s="189"/>
      <c r="F250" s="189"/>
      <c r="G250" s="189"/>
      <c r="H250" s="183"/>
    </row>
    <row r="251" s="159" customFormat="1" ht="25.5" customHeight="1" spans="1:8">
      <c r="A251" s="203"/>
      <c r="B251" s="196"/>
      <c r="C251" s="191"/>
      <c r="D251" s="192"/>
      <c r="E251" s="192"/>
      <c r="F251" s="192"/>
      <c r="G251" s="192"/>
      <c r="H251" s="183"/>
    </row>
    <row r="252" s="159" customFormat="1" ht="25.5" customHeight="1" spans="1:8">
      <c r="A252" s="203"/>
      <c r="B252" s="194">
        <f>'2.CAE检查表'!B35</f>
        <v>28</v>
      </c>
      <c r="C252" s="182" t="str">
        <f>'2.CAE检查表'!C35</f>
        <v>起皱项是否通过</v>
      </c>
      <c r="D252" s="193">
        <f>'2.CAE检查表'!D35</f>
        <v>0</v>
      </c>
      <c r="E252" s="193">
        <f>'2.CAE检查表'!E35</f>
        <v>0</v>
      </c>
      <c r="F252" s="193">
        <f>'2.CAE检查表'!F35</f>
        <v>0</v>
      </c>
      <c r="G252" s="193">
        <f>'2.CAE检查表'!G35</f>
        <v>0</v>
      </c>
      <c r="H252" s="183"/>
    </row>
    <row r="253" s="159" customFormat="1" ht="25.5" customHeight="1" spans="1:8">
      <c r="A253" s="203"/>
      <c r="B253" s="195"/>
      <c r="C253" s="185" t="str">
        <f>'2.CAE检查表'!I35</f>
        <v>结果判定</v>
      </c>
      <c r="D253" s="202"/>
      <c r="E253" s="202"/>
      <c r="F253" s="202"/>
      <c r="G253" s="202"/>
      <c r="H253" s="183"/>
    </row>
    <row r="254" s="159" customFormat="1" ht="25.5" customHeight="1" spans="1:8">
      <c r="A254" s="203"/>
      <c r="B254" s="195"/>
      <c r="C254" s="187"/>
      <c r="D254" s="188" t="s">
        <v>174</v>
      </c>
      <c r="E254" s="188" t="s">
        <v>174</v>
      </c>
      <c r="F254" s="188" t="s">
        <v>174</v>
      </c>
      <c r="G254" s="188" t="s">
        <v>174</v>
      </c>
      <c r="H254" s="183"/>
    </row>
    <row r="255" s="159" customFormat="1" ht="25.5" customHeight="1" spans="1:8">
      <c r="A255" s="203"/>
      <c r="B255" s="195"/>
      <c r="C255" s="187"/>
      <c r="D255" s="189"/>
      <c r="E255" s="189"/>
      <c r="F255" s="189"/>
      <c r="G255" s="189"/>
      <c r="H255" s="183"/>
    </row>
    <row r="256" s="159" customFormat="1" ht="25.5" customHeight="1" spans="1:8">
      <c r="A256" s="203"/>
      <c r="B256" s="195"/>
      <c r="C256" s="187"/>
      <c r="D256" s="189"/>
      <c r="E256" s="189"/>
      <c r="F256" s="189"/>
      <c r="G256" s="189"/>
      <c r="H256" s="183"/>
    </row>
    <row r="257" s="159" customFormat="1" ht="25.5" customHeight="1" spans="1:8">
      <c r="A257" s="203"/>
      <c r="B257" s="195"/>
      <c r="C257" s="187"/>
      <c r="D257" s="189"/>
      <c r="E257" s="189"/>
      <c r="F257" s="189"/>
      <c r="G257" s="189"/>
      <c r="H257" s="183"/>
    </row>
    <row r="258" s="159" customFormat="1" ht="25.5" customHeight="1" spans="1:8">
      <c r="A258" s="203"/>
      <c r="B258" s="195"/>
      <c r="C258" s="187"/>
      <c r="D258" s="189"/>
      <c r="E258" s="189"/>
      <c r="F258" s="189"/>
      <c r="G258" s="189"/>
      <c r="H258" s="183"/>
    </row>
    <row r="259" s="159" customFormat="1" ht="25.5" customHeight="1" spans="1:8">
      <c r="A259" s="203"/>
      <c r="B259" s="195"/>
      <c r="C259" s="187"/>
      <c r="D259" s="189"/>
      <c r="E259" s="189"/>
      <c r="F259" s="189"/>
      <c r="G259" s="189"/>
      <c r="H259" s="183"/>
    </row>
    <row r="260" s="159" customFormat="1" ht="25.5" customHeight="1" spans="1:8">
      <c r="A260" s="203"/>
      <c r="B260" s="196"/>
      <c r="C260" s="191"/>
      <c r="D260" s="192"/>
      <c r="E260" s="192"/>
      <c r="F260" s="192"/>
      <c r="G260" s="192"/>
      <c r="H260" s="183"/>
    </row>
    <row r="261" s="159" customFormat="1" ht="25.5" customHeight="1" spans="1:8">
      <c r="A261" s="203"/>
      <c r="B261" s="194">
        <f>'2.CAE检查表'!B36</f>
        <v>29</v>
      </c>
      <c r="C261" s="182" t="str">
        <f>'2.CAE检查表'!C36</f>
        <v>修边线是否反算合格</v>
      </c>
      <c r="D261" s="193">
        <f>'2.CAE检查表'!D36</f>
        <v>0</v>
      </c>
      <c r="E261" s="193">
        <f>'2.CAE检查表'!E36</f>
        <v>0</v>
      </c>
      <c r="F261" s="193">
        <f>'2.CAE检查表'!F36</f>
        <v>0</v>
      </c>
      <c r="G261" s="193">
        <f>'2.CAE检查表'!G36</f>
        <v>0</v>
      </c>
      <c r="H261" s="183"/>
    </row>
    <row r="262" s="159" customFormat="1" ht="25.5" customHeight="1" spans="1:8">
      <c r="A262" s="203"/>
      <c r="B262" s="195"/>
      <c r="C262" s="185" t="str">
        <f>'2.CAE检查表'!I36</f>
        <v>结果判定</v>
      </c>
      <c r="D262" s="202"/>
      <c r="E262" s="202"/>
      <c r="F262" s="202"/>
      <c r="G262" s="202"/>
      <c r="H262" s="183"/>
    </row>
    <row r="263" s="159" customFormat="1" ht="25.5" customHeight="1" spans="1:8">
      <c r="A263" s="203"/>
      <c r="B263" s="195"/>
      <c r="C263" s="187"/>
      <c r="D263" s="188" t="s">
        <v>174</v>
      </c>
      <c r="E263" s="188" t="s">
        <v>174</v>
      </c>
      <c r="F263" s="188" t="s">
        <v>174</v>
      </c>
      <c r="G263" s="188" t="s">
        <v>174</v>
      </c>
      <c r="H263" s="183"/>
    </row>
    <row r="264" s="159" customFormat="1" ht="25.5" customHeight="1" spans="1:8">
      <c r="A264" s="203"/>
      <c r="B264" s="195"/>
      <c r="C264" s="187"/>
      <c r="D264" s="189"/>
      <c r="E264" s="189"/>
      <c r="F264" s="189"/>
      <c r="G264" s="189"/>
      <c r="H264" s="183"/>
    </row>
    <row r="265" s="159" customFormat="1" ht="25.5" customHeight="1" spans="1:8">
      <c r="A265" s="203"/>
      <c r="B265" s="195"/>
      <c r="C265" s="187"/>
      <c r="D265" s="189"/>
      <c r="E265" s="189"/>
      <c r="F265" s="189"/>
      <c r="G265" s="189"/>
      <c r="H265" s="183"/>
    </row>
    <row r="266" s="159" customFormat="1" ht="25.5" customHeight="1" spans="1:8">
      <c r="A266" s="203"/>
      <c r="B266" s="195"/>
      <c r="C266" s="187"/>
      <c r="D266" s="189"/>
      <c r="E266" s="189"/>
      <c r="F266" s="189"/>
      <c r="G266" s="189"/>
      <c r="H266" s="183"/>
    </row>
    <row r="267" s="159" customFormat="1" ht="25.5" customHeight="1" spans="1:8">
      <c r="A267" s="203"/>
      <c r="B267" s="195"/>
      <c r="C267" s="187"/>
      <c r="D267" s="189"/>
      <c r="E267" s="189"/>
      <c r="F267" s="189"/>
      <c r="G267" s="189"/>
      <c r="H267" s="183"/>
    </row>
    <row r="268" s="159" customFormat="1" ht="25.5" customHeight="1" spans="1:8">
      <c r="A268" s="203"/>
      <c r="B268" s="195"/>
      <c r="C268" s="187"/>
      <c r="D268" s="189"/>
      <c r="E268" s="189"/>
      <c r="F268" s="189"/>
      <c r="G268" s="189"/>
      <c r="H268" s="183"/>
    </row>
    <row r="269" s="159" customFormat="1" ht="25.5" customHeight="1" spans="1:8">
      <c r="A269" s="203"/>
      <c r="B269" s="196"/>
      <c r="C269" s="191"/>
      <c r="D269" s="192"/>
      <c r="E269" s="192"/>
      <c r="F269" s="192"/>
      <c r="G269" s="192"/>
      <c r="H269" s="183"/>
    </row>
    <row r="270" s="159" customFormat="1" ht="25.5" customHeight="1" spans="1:8">
      <c r="A270" s="203"/>
      <c r="B270" s="194">
        <f>'2.CAE检查表'!B37</f>
        <v>30</v>
      </c>
      <c r="C270" s="182" t="str">
        <f>'2.CAE检查表'!C37</f>
        <v>不合格项是否得到客户认可并有解决预案</v>
      </c>
      <c r="D270" s="193">
        <f>'2.CAE检查表'!D37</f>
        <v>0</v>
      </c>
      <c r="E270" s="193">
        <f>'2.CAE检查表'!E37</f>
        <v>0</v>
      </c>
      <c r="F270" s="193">
        <f>'2.CAE检查表'!F37</f>
        <v>0</v>
      </c>
      <c r="G270" s="193">
        <f>'2.CAE检查表'!G37</f>
        <v>0</v>
      </c>
      <c r="H270" s="183"/>
    </row>
    <row r="271" s="159" customFormat="1" ht="25.5" customHeight="1" spans="1:8">
      <c r="A271" s="203"/>
      <c r="B271" s="195"/>
      <c r="C271" s="185" t="str">
        <f>'2.CAE检查表'!I37</f>
        <v>结果判定</v>
      </c>
      <c r="D271" s="202"/>
      <c r="E271" s="202"/>
      <c r="F271" s="202"/>
      <c r="G271" s="202"/>
      <c r="H271" s="183"/>
    </row>
    <row r="272" s="159" customFormat="1" ht="25.5" customHeight="1" spans="1:8">
      <c r="A272" s="203"/>
      <c r="B272" s="195"/>
      <c r="C272" s="187"/>
      <c r="D272" s="188" t="s">
        <v>174</v>
      </c>
      <c r="E272" s="188" t="s">
        <v>174</v>
      </c>
      <c r="F272" s="188" t="s">
        <v>174</v>
      </c>
      <c r="G272" s="188" t="s">
        <v>174</v>
      </c>
      <c r="H272" s="183"/>
    </row>
    <row r="273" s="159" customFormat="1" ht="25.5" customHeight="1" spans="1:8">
      <c r="A273" s="203"/>
      <c r="B273" s="195"/>
      <c r="C273" s="187"/>
      <c r="D273" s="189"/>
      <c r="E273" s="189"/>
      <c r="F273" s="189"/>
      <c r="G273" s="189"/>
      <c r="H273" s="183"/>
    </row>
    <row r="274" s="159" customFormat="1" ht="25.5" customHeight="1" spans="1:8">
      <c r="A274" s="203"/>
      <c r="B274" s="195"/>
      <c r="C274" s="187"/>
      <c r="D274" s="189"/>
      <c r="E274" s="189"/>
      <c r="F274" s="189"/>
      <c r="G274" s="189"/>
      <c r="H274" s="183"/>
    </row>
    <row r="275" s="159" customFormat="1" ht="25.5" customHeight="1" spans="1:8">
      <c r="A275" s="203"/>
      <c r="B275" s="195"/>
      <c r="C275" s="187"/>
      <c r="D275" s="189"/>
      <c r="E275" s="189"/>
      <c r="F275" s="189"/>
      <c r="G275" s="189"/>
      <c r="H275" s="183"/>
    </row>
    <row r="276" s="159" customFormat="1" ht="25.5" customHeight="1" spans="1:8">
      <c r="A276" s="203"/>
      <c r="B276" s="195"/>
      <c r="C276" s="187"/>
      <c r="D276" s="189"/>
      <c r="E276" s="189"/>
      <c r="F276" s="189"/>
      <c r="G276" s="189"/>
      <c r="H276" s="183"/>
    </row>
    <row r="277" s="159" customFormat="1" ht="25.5" customHeight="1" spans="1:8">
      <c r="A277" s="203"/>
      <c r="B277" s="195"/>
      <c r="C277" s="187"/>
      <c r="D277" s="189"/>
      <c r="E277" s="189"/>
      <c r="F277" s="189"/>
      <c r="G277" s="189"/>
      <c r="H277" s="183"/>
    </row>
    <row r="278" s="159" customFormat="1" ht="25.5" customHeight="1" spans="1:8">
      <c r="A278" s="203"/>
      <c r="B278" s="196"/>
      <c r="C278" s="191"/>
      <c r="D278" s="192"/>
      <c r="E278" s="192"/>
      <c r="F278" s="192"/>
      <c r="G278" s="192"/>
      <c r="H278" s="183"/>
    </row>
    <row r="279" s="159" customFormat="1" ht="25.5" customHeight="1" spans="1:8">
      <c r="A279" s="203"/>
      <c r="B279" s="194">
        <f>'2.CAE检查表'!B38</f>
        <v>31</v>
      </c>
      <c r="C279" s="182" t="str">
        <f>'2.CAE检查表'!C38</f>
        <v>首次修边序是否采用实筋验证，符合要求</v>
      </c>
      <c r="D279" s="204">
        <f>'2.CAE检查表'!D38</f>
        <v>0</v>
      </c>
      <c r="E279" s="204">
        <f>'2.CAE检查表'!E38</f>
        <v>0</v>
      </c>
      <c r="F279" s="204">
        <f>'2.CAE检查表'!F38</f>
        <v>0</v>
      </c>
      <c r="G279" s="204">
        <f>'2.CAE检查表'!G38</f>
        <v>0</v>
      </c>
      <c r="H279" s="183"/>
    </row>
    <row r="280" s="159" customFormat="1" ht="25.5" customHeight="1" spans="1:8">
      <c r="A280" s="203"/>
      <c r="B280" s="195"/>
      <c r="C280" s="185" t="str">
        <f>'2.CAE检查表'!I38</f>
        <v>结果判定</v>
      </c>
      <c r="D280" s="202"/>
      <c r="E280" s="202"/>
      <c r="F280" s="202"/>
      <c r="G280" s="202"/>
      <c r="H280" s="183"/>
    </row>
    <row r="281" s="159" customFormat="1" ht="25.5" customHeight="1" spans="1:8">
      <c r="A281" s="203"/>
      <c r="B281" s="195"/>
      <c r="C281" s="187"/>
      <c r="D281" s="188" t="s">
        <v>174</v>
      </c>
      <c r="E281" s="188" t="s">
        <v>174</v>
      </c>
      <c r="F281" s="188" t="s">
        <v>174</v>
      </c>
      <c r="G281" s="188" t="s">
        <v>174</v>
      </c>
      <c r="H281" s="183"/>
    </row>
    <row r="282" s="159" customFormat="1" ht="25.5" customHeight="1" spans="1:8">
      <c r="A282" s="203"/>
      <c r="B282" s="195"/>
      <c r="C282" s="187"/>
      <c r="D282" s="189"/>
      <c r="E282" s="189"/>
      <c r="F282" s="189"/>
      <c r="G282" s="189"/>
      <c r="H282" s="183"/>
    </row>
    <row r="283" s="159" customFormat="1" ht="25.5" customHeight="1" spans="1:8">
      <c r="A283" s="203"/>
      <c r="B283" s="195"/>
      <c r="C283" s="187"/>
      <c r="D283" s="189"/>
      <c r="E283" s="189"/>
      <c r="F283" s="189"/>
      <c r="G283" s="189"/>
      <c r="H283" s="183"/>
    </row>
    <row r="284" s="159" customFormat="1" ht="25.5" customHeight="1" spans="1:8">
      <c r="A284" s="203"/>
      <c r="B284" s="195"/>
      <c r="C284" s="187"/>
      <c r="D284" s="189"/>
      <c r="E284" s="189"/>
      <c r="F284" s="189"/>
      <c r="G284" s="189"/>
      <c r="H284" s="183"/>
    </row>
    <row r="285" s="159" customFormat="1" ht="25.5" customHeight="1" spans="1:8">
      <c r="A285" s="203"/>
      <c r="B285" s="195"/>
      <c r="C285" s="187"/>
      <c r="D285" s="189"/>
      <c r="E285" s="189"/>
      <c r="F285" s="189"/>
      <c r="G285" s="189"/>
      <c r="H285" s="183"/>
    </row>
    <row r="286" s="159" customFormat="1" ht="25.5" customHeight="1" spans="1:8">
      <c r="A286" s="203"/>
      <c r="B286" s="195"/>
      <c r="C286" s="187"/>
      <c r="D286" s="189"/>
      <c r="E286" s="189"/>
      <c r="F286" s="189"/>
      <c r="G286" s="189"/>
      <c r="H286" s="183"/>
    </row>
    <row r="287" s="159" customFormat="1" ht="25.5" customHeight="1" spans="1:8">
      <c r="A287" s="203"/>
      <c r="B287" s="196"/>
      <c r="C287" s="191"/>
      <c r="D287" s="192"/>
      <c r="E287" s="192"/>
      <c r="F287" s="192"/>
      <c r="G287" s="192"/>
      <c r="H287" s="183"/>
    </row>
    <row r="288" s="159" customFormat="1" ht="25.5" customHeight="1" spans="1:8">
      <c r="A288" s="203"/>
      <c r="B288" s="205">
        <f>'2.CAE检查表'!B39</f>
        <v>32</v>
      </c>
      <c r="C288" s="182" t="str">
        <f>'2.CAE检查表'!C39</f>
        <v>回弹补偿理论结果合格率是否达到90%以上</v>
      </c>
      <c r="D288" s="204">
        <f>'2.CAE检查表'!D39</f>
        <v>0</v>
      </c>
      <c r="E288" s="204">
        <f>'2.CAE检查表'!E39</f>
        <v>0</v>
      </c>
      <c r="F288" s="204">
        <f>'2.CAE检查表'!F39</f>
        <v>0</v>
      </c>
      <c r="G288" s="204">
        <f>'2.CAE检查表'!G39</f>
        <v>0</v>
      </c>
      <c r="H288" s="206"/>
    </row>
    <row r="289" s="79" customFormat="1" ht="25.5" customHeight="1" spans="1:8">
      <c r="A289" s="203"/>
      <c r="B289" s="207"/>
      <c r="C289" s="208" t="str">
        <f>'2.CAE检查表'!I39</f>
        <v>结果判定</v>
      </c>
      <c r="D289" s="209"/>
      <c r="E289" s="209"/>
      <c r="F289" s="209"/>
      <c r="G289" s="209"/>
      <c r="H289" s="210"/>
    </row>
    <row r="290" s="79" customFormat="1" ht="25.5" customHeight="1" spans="1:8">
      <c r="A290" s="203"/>
      <c r="B290" s="207"/>
      <c r="C290" s="211"/>
      <c r="D290" s="188" t="s">
        <v>174</v>
      </c>
      <c r="E290" s="188" t="s">
        <v>174</v>
      </c>
      <c r="F290" s="188" t="s">
        <v>174</v>
      </c>
      <c r="G290" s="188" t="s">
        <v>174</v>
      </c>
      <c r="H290" s="210"/>
    </row>
    <row r="291" s="79" customFormat="1" ht="25.5" customHeight="1" spans="1:8">
      <c r="A291" s="203"/>
      <c r="B291" s="207"/>
      <c r="C291" s="211"/>
      <c r="D291" s="189"/>
      <c r="E291" s="189"/>
      <c r="F291" s="189"/>
      <c r="G291" s="189"/>
      <c r="H291" s="210"/>
    </row>
    <row r="292" s="79" customFormat="1" ht="25.5" customHeight="1" spans="1:8">
      <c r="A292" s="203"/>
      <c r="B292" s="207"/>
      <c r="C292" s="211"/>
      <c r="D292" s="189"/>
      <c r="E292" s="189"/>
      <c r="F292" s="189"/>
      <c r="G292" s="189"/>
      <c r="H292" s="210"/>
    </row>
    <row r="293" s="79" customFormat="1" ht="25.5" customHeight="1" spans="1:8">
      <c r="A293" s="203"/>
      <c r="B293" s="207"/>
      <c r="C293" s="211"/>
      <c r="D293" s="189"/>
      <c r="E293" s="189"/>
      <c r="F293" s="189"/>
      <c r="G293" s="189"/>
      <c r="H293" s="210"/>
    </row>
    <row r="294" s="79" customFormat="1" ht="25.5" customHeight="1" spans="1:8">
      <c r="A294" s="203"/>
      <c r="B294" s="207"/>
      <c r="C294" s="211"/>
      <c r="D294" s="189"/>
      <c r="E294" s="189"/>
      <c r="F294" s="189"/>
      <c r="G294" s="189"/>
      <c r="H294" s="210"/>
    </row>
    <row r="295" s="79" customFormat="1" ht="25.5" customHeight="1" spans="1:8">
      <c r="A295" s="203"/>
      <c r="B295" s="207"/>
      <c r="C295" s="211"/>
      <c r="D295" s="189"/>
      <c r="E295" s="189"/>
      <c r="F295" s="189"/>
      <c r="G295" s="189"/>
      <c r="H295" s="210"/>
    </row>
    <row r="296" s="79" customFormat="1" ht="25.5" customHeight="1" spans="1:8">
      <c r="A296" s="203"/>
      <c r="B296" s="212"/>
      <c r="C296" s="213"/>
      <c r="D296" s="192"/>
      <c r="E296" s="192"/>
      <c r="F296" s="192"/>
      <c r="G296" s="192"/>
      <c r="H296" s="210"/>
    </row>
    <row r="297" s="79" customFormat="1" ht="25.5" customHeight="1" spans="1:14">
      <c r="A297" s="33" t="str">
        <f>'2.CAE检查表'!A40</f>
        <v>1、○: OK              2、 ×: NG   　      3、 －:不涉及      4、交底        5、CAE报告指示调整建议         6、（     ）内需要单独确认</v>
      </c>
      <c r="B297" s="33">
        <f>'2.CAE检查表'!B40</f>
        <v>0</v>
      </c>
      <c r="C297" s="33">
        <f>'2.CAE检查表'!C40</f>
        <v>0</v>
      </c>
      <c r="D297" s="33">
        <f>'2.CAE检查表'!D40</f>
        <v>0</v>
      </c>
      <c r="E297" s="33">
        <f>'2.CAE检查表'!E40</f>
        <v>0</v>
      </c>
      <c r="F297" s="33">
        <f>'2.CAE检查表'!F40</f>
        <v>0</v>
      </c>
      <c r="G297" s="33">
        <f>'2.CAE检查表'!G40</f>
        <v>0</v>
      </c>
      <c r="H297" s="214"/>
      <c r="K297" s="215"/>
      <c r="L297" s="215"/>
      <c r="M297" s="215"/>
      <c r="N297" s="215"/>
    </row>
    <row r="298" ht="25.5" customHeight="1" spans="11:14">
      <c r="K298" s="96"/>
      <c r="L298" s="96"/>
      <c r="M298" s="96"/>
      <c r="N298" s="96"/>
    </row>
    <row r="299" ht="25.5" customHeight="1" spans="11:14">
      <c r="K299" s="96"/>
      <c r="L299" s="96"/>
      <c r="M299" s="96"/>
      <c r="N299" s="96"/>
    </row>
    <row r="300" ht="25.5" customHeight="1" spans="11:14">
      <c r="K300" s="96"/>
      <c r="L300" s="96"/>
      <c r="M300" s="96"/>
      <c r="N300" s="96"/>
    </row>
    <row r="301" ht="25.5" customHeight="1" spans="11:14">
      <c r="K301" s="96"/>
      <c r="L301" s="96"/>
      <c r="M301" s="96"/>
      <c r="N301" s="96"/>
    </row>
    <row r="302" ht="25.5" customHeight="1" spans="11:14">
      <c r="K302" s="96"/>
      <c r="L302" s="96"/>
      <c r="M302" s="96"/>
      <c r="N302" s="96"/>
    </row>
    <row r="303" ht="25.5" customHeight="1" spans="11:14">
      <c r="K303" s="96"/>
      <c r="L303" s="96"/>
      <c r="M303" s="96"/>
      <c r="N303" s="96"/>
    </row>
    <row r="304" ht="25.5" customHeight="1" spans="11:14">
      <c r="K304" s="96"/>
      <c r="L304" s="96"/>
      <c r="M304" s="96"/>
      <c r="N304" s="96"/>
    </row>
    <row r="305" ht="25.5" customHeight="1" spans="11:14">
      <c r="K305" s="96"/>
      <c r="L305" s="96"/>
      <c r="M305" s="96"/>
      <c r="N305" s="96"/>
    </row>
    <row r="306" ht="25.5" customHeight="1" spans="11:14">
      <c r="K306" s="96"/>
      <c r="L306" s="96"/>
      <c r="M306" s="96"/>
      <c r="N306" s="96"/>
    </row>
    <row r="307" ht="25.5" customHeight="1" spans="11:14">
      <c r="K307" s="96"/>
      <c r="L307" s="96"/>
      <c r="M307" s="96"/>
      <c r="N307" s="96"/>
    </row>
    <row r="308" ht="25.5" customHeight="1" spans="11:14">
      <c r="K308" s="96"/>
      <c r="L308" s="96"/>
      <c r="M308" s="96"/>
      <c r="N308" s="96"/>
    </row>
    <row r="309" ht="25.5" customHeight="1" spans="11:14">
      <c r="K309" s="96"/>
      <c r="L309" s="96"/>
      <c r="M309" s="96"/>
      <c r="N309" s="96"/>
    </row>
    <row r="310" ht="25.5" customHeight="1" spans="11:14">
      <c r="K310" s="96"/>
      <c r="L310" s="96"/>
      <c r="M310" s="96"/>
      <c r="N310" s="96"/>
    </row>
    <row r="311" ht="25.5" customHeight="1" spans="11:14">
      <c r="K311" s="96"/>
      <c r="L311" s="96"/>
      <c r="M311" s="96"/>
      <c r="N311" s="96"/>
    </row>
    <row r="312" ht="25.5" customHeight="1" spans="11:14">
      <c r="K312" s="96"/>
      <c r="L312" s="96"/>
      <c r="M312" s="96"/>
      <c r="N312" s="96"/>
    </row>
    <row r="313" ht="25.5" customHeight="1" spans="11:14">
      <c r="K313" s="96"/>
      <c r="L313" s="96"/>
      <c r="M313" s="96"/>
      <c r="N313" s="96"/>
    </row>
    <row r="314" ht="25.5" customHeight="1" spans="11:14">
      <c r="K314" s="96"/>
      <c r="L314" s="96"/>
      <c r="M314" s="96"/>
      <c r="N314" s="96"/>
    </row>
    <row r="315" ht="25.5" customHeight="1" spans="11:14">
      <c r="K315" s="96"/>
      <c r="L315" s="96"/>
      <c r="M315" s="96"/>
      <c r="N315" s="96"/>
    </row>
    <row r="316" ht="25.5" customHeight="1" spans="11:14">
      <c r="K316" s="96"/>
      <c r="L316" s="96"/>
      <c r="M316" s="96"/>
      <c r="N316" s="96"/>
    </row>
    <row r="317" ht="25.5" customHeight="1" spans="11:14">
      <c r="K317" s="96"/>
      <c r="L317" s="96"/>
      <c r="M317" s="96"/>
      <c r="N317" s="96"/>
    </row>
    <row r="318" ht="25.5" customHeight="1" spans="11:14">
      <c r="K318" s="96"/>
      <c r="L318" s="96"/>
      <c r="M318" s="96"/>
      <c r="N318" s="96"/>
    </row>
    <row r="319" ht="25.5" customHeight="1" spans="11:14">
      <c r="K319" s="96"/>
      <c r="L319" s="96"/>
      <c r="M319" s="96"/>
      <c r="N319" s="96"/>
    </row>
    <row r="320" ht="25.5" customHeight="1" spans="11:14">
      <c r="K320" s="96"/>
      <c r="L320" s="96"/>
      <c r="M320" s="96"/>
      <c r="N320" s="96"/>
    </row>
    <row r="321" ht="25.5" customHeight="1" spans="11:14">
      <c r="K321" s="96"/>
      <c r="L321" s="96"/>
      <c r="M321" s="96"/>
      <c r="N321" s="96"/>
    </row>
    <row r="322" ht="25.5" customHeight="1" spans="11:14">
      <c r="K322" s="96"/>
      <c r="L322" s="96"/>
      <c r="M322" s="96"/>
      <c r="N322" s="96"/>
    </row>
    <row r="323" ht="25.5" customHeight="1" spans="11:14">
      <c r="K323" s="96"/>
      <c r="L323" s="96"/>
      <c r="M323" s="96"/>
      <c r="N323" s="96"/>
    </row>
    <row r="324" ht="25.5" customHeight="1" spans="11:14">
      <c r="K324" s="96"/>
      <c r="L324" s="96"/>
      <c r="M324" s="96"/>
      <c r="N324" s="96"/>
    </row>
    <row r="325" ht="25.5" customHeight="1" spans="11:14">
      <c r="K325" s="96"/>
      <c r="L325" s="96"/>
      <c r="M325" s="96"/>
      <c r="N325" s="96"/>
    </row>
    <row r="326" ht="25.5" customHeight="1" spans="11:14">
      <c r="K326" s="96"/>
      <c r="L326" s="96"/>
      <c r="M326" s="96"/>
      <c r="N326" s="96"/>
    </row>
    <row r="327" ht="25.5" customHeight="1" spans="11:14">
      <c r="K327" s="96"/>
      <c r="L327" s="96"/>
      <c r="M327" s="96"/>
      <c r="N327" s="96"/>
    </row>
    <row r="328" ht="25.5" customHeight="1" spans="11:14">
      <c r="K328" s="96"/>
      <c r="L328" s="96"/>
      <c r="M328" s="96"/>
      <c r="N328" s="96"/>
    </row>
    <row r="329" ht="25.5" customHeight="1" spans="11:14">
      <c r="K329" s="96"/>
      <c r="L329" s="96"/>
      <c r="M329" s="96"/>
      <c r="N329" s="96"/>
    </row>
    <row r="330" ht="25.5" customHeight="1" spans="11:14">
      <c r="K330" s="96"/>
      <c r="L330" s="96"/>
      <c r="M330" s="96"/>
      <c r="N330" s="96"/>
    </row>
    <row r="331" ht="25.5" customHeight="1" spans="11:14">
      <c r="K331" s="96"/>
      <c r="L331" s="96"/>
      <c r="M331" s="96"/>
      <c r="N331" s="96"/>
    </row>
    <row r="332" ht="25.5" customHeight="1" spans="11:14">
      <c r="K332" s="96"/>
      <c r="L332" s="96"/>
      <c r="M332" s="96"/>
      <c r="N332" s="96"/>
    </row>
    <row r="333" ht="25.5" customHeight="1" spans="11:14">
      <c r="K333" s="96"/>
      <c r="L333" s="96"/>
      <c r="M333" s="96"/>
      <c r="N333" s="96"/>
    </row>
    <row r="334" ht="25.5" customHeight="1" spans="11:14">
      <c r="K334" s="96"/>
      <c r="L334" s="96"/>
      <c r="M334" s="96"/>
      <c r="N334" s="96"/>
    </row>
    <row r="335" ht="25.5" customHeight="1" spans="11:14">
      <c r="K335" s="96"/>
      <c r="L335" s="96"/>
      <c r="M335" s="96"/>
      <c r="N335" s="96"/>
    </row>
  </sheetData>
  <mergeCells count="242">
    <mergeCell ref="C1:G1"/>
    <mergeCell ref="C2:G2"/>
    <mergeCell ref="B4:C4"/>
    <mergeCell ref="D4:F4"/>
    <mergeCell ref="D5:F5"/>
    <mergeCell ref="D6:F6"/>
    <mergeCell ref="D7:F7"/>
    <mergeCell ref="C9:G9"/>
    <mergeCell ref="C18:G18"/>
    <mergeCell ref="C27:G27"/>
    <mergeCell ref="C36:G36"/>
    <mergeCell ref="C45:G45"/>
    <mergeCell ref="C54:G54"/>
    <mergeCell ref="C63:G63"/>
    <mergeCell ref="C72:G72"/>
    <mergeCell ref="C81:G81"/>
    <mergeCell ref="C90:G90"/>
    <mergeCell ref="C99:G99"/>
    <mergeCell ref="C108:G108"/>
    <mergeCell ref="C117:G117"/>
    <mergeCell ref="C126:G126"/>
    <mergeCell ref="C135:G135"/>
    <mergeCell ref="C144:G144"/>
    <mergeCell ref="C153:G153"/>
    <mergeCell ref="C162:G162"/>
    <mergeCell ref="C171:G171"/>
    <mergeCell ref="C180:G180"/>
    <mergeCell ref="C189:G189"/>
    <mergeCell ref="C198:G198"/>
    <mergeCell ref="C207:G207"/>
    <mergeCell ref="C216:G216"/>
    <mergeCell ref="C225:G225"/>
    <mergeCell ref="C234:G234"/>
    <mergeCell ref="C243:G243"/>
    <mergeCell ref="C252:G252"/>
    <mergeCell ref="C261:G261"/>
    <mergeCell ref="C270:G270"/>
    <mergeCell ref="C279:G279"/>
    <mergeCell ref="C288:G288"/>
    <mergeCell ref="A297:G297"/>
    <mergeCell ref="A5:A7"/>
    <mergeCell ref="A9:A53"/>
    <mergeCell ref="A54:A71"/>
    <mergeCell ref="A72:A98"/>
    <mergeCell ref="A99:A116"/>
    <mergeCell ref="A117:A188"/>
    <mergeCell ref="A189:A233"/>
    <mergeCell ref="A234:A296"/>
    <mergeCell ref="B9:B17"/>
    <mergeCell ref="B18:B26"/>
    <mergeCell ref="B27:B35"/>
    <mergeCell ref="B36:B44"/>
    <mergeCell ref="B45:B53"/>
    <mergeCell ref="B54:B62"/>
    <mergeCell ref="B63:B71"/>
    <mergeCell ref="B72:B80"/>
    <mergeCell ref="B81:B89"/>
    <mergeCell ref="B90:B98"/>
    <mergeCell ref="B99:B107"/>
    <mergeCell ref="B108:B116"/>
    <mergeCell ref="B117:B125"/>
    <mergeCell ref="B126:B134"/>
    <mergeCell ref="B135:B143"/>
    <mergeCell ref="B144:B152"/>
    <mergeCell ref="B153:B161"/>
    <mergeCell ref="B162:B170"/>
    <mergeCell ref="B171:B179"/>
    <mergeCell ref="B180:B188"/>
    <mergeCell ref="B189:B197"/>
    <mergeCell ref="B198:B206"/>
    <mergeCell ref="B207:B215"/>
    <mergeCell ref="B216:B224"/>
    <mergeCell ref="B225:B233"/>
    <mergeCell ref="B234:B242"/>
    <mergeCell ref="B243:B251"/>
    <mergeCell ref="B252:B260"/>
    <mergeCell ref="B261:B269"/>
    <mergeCell ref="B270:B278"/>
    <mergeCell ref="B279:B287"/>
    <mergeCell ref="B288:B296"/>
    <mergeCell ref="C10:C17"/>
    <mergeCell ref="C19:C26"/>
    <mergeCell ref="C28:C35"/>
    <mergeCell ref="C37:C44"/>
    <mergeCell ref="C46:C53"/>
    <mergeCell ref="C55:C62"/>
    <mergeCell ref="C64:C71"/>
    <mergeCell ref="C73:C80"/>
    <mergeCell ref="C82:C89"/>
    <mergeCell ref="C91:C98"/>
    <mergeCell ref="C100:C107"/>
    <mergeCell ref="C109:C116"/>
    <mergeCell ref="C118:C125"/>
    <mergeCell ref="C127:C134"/>
    <mergeCell ref="C136:C143"/>
    <mergeCell ref="C145:C152"/>
    <mergeCell ref="C154:C161"/>
    <mergeCell ref="C163:C170"/>
    <mergeCell ref="C172:C179"/>
    <mergeCell ref="C181:C188"/>
    <mergeCell ref="C190:C197"/>
    <mergeCell ref="C199:C206"/>
    <mergeCell ref="C208:C215"/>
    <mergeCell ref="C217:C224"/>
    <mergeCell ref="C226:C233"/>
    <mergeCell ref="C235:C242"/>
    <mergeCell ref="C244:C251"/>
    <mergeCell ref="C253:C260"/>
    <mergeCell ref="C262:C269"/>
    <mergeCell ref="C271:C278"/>
    <mergeCell ref="C280:C287"/>
    <mergeCell ref="C289:C296"/>
    <mergeCell ref="D11:D17"/>
    <mergeCell ref="D20:D26"/>
    <mergeCell ref="D29:D35"/>
    <mergeCell ref="D38:D44"/>
    <mergeCell ref="D47:D53"/>
    <mergeCell ref="D56:D62"/>
    <mergeCell ref="D65:D71"/>
    <mergeCell ref="D74:D80"/>
    <mergeCell ref="D83:D89"/>
    <mergeCell ref="D92:D98"/>
    <mergeCell ref="D101:D107"/>
    <mergeCell ref="D110:D116"/>
    <mergeCell ref="D119:D125"/>
    <mergeCell ref="D128:D134"/>
    <mergeCell ref="D137:D143"/>
    <mergeCell ref="D146:D152"/>
    <mergeCell ref="D155:D161"/>
    <mergeCell ref="D164:D170"/>
    <mergeCell ref="D173:D179"/>
    <mergeCell ref="D182:D188"/>
    <mergeCell ref="D191:D197"/>
    <mergeCell ref="D200:D206"/>
    <mergeCell ref="D209:D215"/>
    <mergeCell ref="D218:D224"/>
    <mergeCell ref="D227:D233"/>
    <mergeCell ref="D236:D242"/>
    <mergeCell ref="D245:D251"/>
    <mergeCell ref="D254:D260"/>
    <mergeCell ref="D263:D269"/>
    <mergeCell ref="D272:D278"/>
    <mergeCell ref="D281:D287"/>
    <mergeCell ref="D290:D296"/>
    <mergeCell ref="E11:E17"/>
    <mergeCell ref="E20:E26"/>
    <mergeCell ref="E29:E35"/>
    <mergeCell ref="E38:E44"/>
    <mergeCell ref="E47:E53"/>
    <mergeCell ref="E56:E62"/>
    <mergeCell ref="E65:E71"/>
    <mergeCell ref="E74:E80"/>
    <mergeCell ref="E83:E89"/>
    <mergeCell ref="E92:E98"/>
    <mergeCell ref="E101:E107"/>
    <mergeCell ref="E110:E116"/>
    <mergeCell ref="E119:E125"/>
    <mergeCell ref="E128:E134"/>
    <mergeCell ref="E137:E143"/>
    <mergeCell ref="E146:E152"/>
    <mergeCell ref="E155:E161"/>
    <mergeCell ref="E164:E170"/>
    <mergeCell ref="E173:E179"/>
    <mergeCell ref="E182:E188"/>
    <mergeCell ref="E191:E197"/>
    <mergeCell ref="E200:E206"/>
    <mergeCell ref="E209:E215"/>
    <mergeCell ref="E218:E224"/>
    <mergeCell ref="E227:E233"/>
    <mergeCell ref="E236:E242"/>
    <mergeCell ref="E245:E251"/>
    <mergeCell ref="E254:E260"/>
    <mergeCell ref="E263:E269"/>
    <mergeCell ref="E272:E278"/>
    <mergeCell ref="E281:E287"/>
    <mergeCell ref="E290:E296"/>
    <mergeCell ref="F11:F17"/>
    <mergeCell ref="F20:F26"/>
    <mergeCell ref="F29:F35"/>
    <mergeCell ref="F38:F44"/>
    <mergeCell ref="F47:F53"/>
    <mergeCell ref="F56:F62"/>
    <mergeCell ref="F65:F71"/>
    <mergeCell ref="F74:F80"/>
    <mergeCell ref="F83:F89"/>
    <mergeCell ref="F92:F98"/>
    <mergeCell ref="F101:F107"/>
    <mergeCell ref="F110:F116"/>
    <mergeCell ref="F119:F125"/>
    <mergeCell ref="F128:F134"/>
    <mergeCell ref="F137:F143"/>
    <mergeCell ref="F146:F152"/>
    <mergeCell ref="F155:F161"/>
    <mergeCell ref="F164:F170"/>
    <mergeCell ref="F173:F179"/>
    <mergeCell ref="F182:F188"/>
    <mergeCell ref="F191:F197"/>
    <mergeCell ref="F200:F206"/>
    <mergeCell ref="F209:F215"/>
    <mergeCell ref="F218:F224"/>
    <mergeCell ref="F227:F233"/>
    <mergeCell ref="F236:F242"/>
    <mergeCell ref="F245:F251"/>
    <mergeCell ref="F254:F260"/>
    <mergeCell ref="F263:F269"/>
    <mergeCell ref="F272:F278"/>
    <mergeCell ref="F281:F287"/>
    <mergeCell ref="F290:F296"/>
    <mergeCell ref="G11:G17"/>
    <mergeCell ref="G20:G26"/>
    <mergeCell ref="G29:G35"/>
    <mergeCell ref="G38:G44"/>
    <mergeCell ref="G47:G53"/>
    <mergeCell ref="G56:G62"/>
    <mergeCell ref="G65:G71"/>
    <mergeCell ref="G74:G80"/>
    <mergeCell ref="G83:G89"/>
    <mergeCell ref="G92:G98"/>
    <mergeCell ref="G101:G107"/>
    <mergeCell ref="G110:G116"/>
    <mergeCell ref="G119:G125"/>
    <mergeCell ref="G128:G134"/>
    <mergeCell ref="G137:G143"/>
    <mergeCell ref="G146:G152"/>
    <mergeCell ref="G155:G161"/>
    <mergeCell ref="G164:G170"/>
    <mergeCell ref="G173:G179"/>
    <mergeCell ref="G182:G188"/>
    <mergeCell ref="G191:G197"/>
    <mergeCell ref="G200:G206"/>
    <mergeCell ref="G209:G215"/>
    <mergeCell ref="G218:G224"/>
    <mergeCell ref="G227:G233"/>
    <mergeCell ref="G236:G242"/>
    <mergeCell ref="G245:G251"/>
    <mergeCell ref="G254:G260"/>
    <mergeCell ref="G263:G269"/>
    <mergeCell ref="G272:G278"/>
    <mergeCell ref="G281:G287"/>
    <mergeCell ref="G290:G296"/>
    <mergeCell ref="B5:C7"/>
    <mergeCell ref="A1:B2"/>
  </mergeCells>
  <conditionalFormatting sqref="D3:G3">
    <cfRule type="cellIs" dxfId="0" priority="5" operator="between">
      <formula>0.95</formula>
      <formula>1</formula>
    </cfRule>
    <cfRule type="cellIs" dxfId="1" priority="6" operator="lessThan">
      <formula>0.85</formula>
    </cfRule>
    <cfRule type="cellIs" dxfId="2" priority="7" operator="between">
      <formula>0.85</formula>
      <formula>0.95</formula>
    </cfRule>
  </conditionalFormatting>
  <conditionalFormatting sqref="D10:G11 D19:G20 D28:G29 D37:G38 D46:G47 D55:G56 D64:G65 D73:G74 D82:G83 D91:G92 D100:G101 D109:G110 D118:G119 D127:G128 D136:G137 D145:G146 D154:G155 D163:G164 D172:G173 D181:G182 D190:G191 D199:G200 D208:G209 D226:G227 D235:G236 D244:G245 D253:G254 D262:G263 D271:G272 D280:G281 D289:G290 H9:H296 D217:G218">
    <cfRule type="cellIs" dxfId="3" priority="8" operator="equal">
      <formula>"-"</formula>
    </cfRule>
    <cfRule type="cellIs" dxfId="1" priority="9" operator="equal">
      <formula>"NG"</formula>
    </cfRule>
    <cfRule type="cellIs" dxfId="0" priority="10" operator="equal">
      <formula>"OK"</formula>
    </cfRule>
    <cfRule type="cellIs" dxfId="2" priority="11" operator="equal">
      <formula>"保留"</formula>
    </cfRule>
  </conditionalFormatting>
  <dataValidations count="3">
    <dataValidation type="list" allowBlank="1" showInputMessage="1" sqref="D10:G10 D19:G19 D28:G28 D37:G37 D46:G46 D55:G55 D64:G64 D73:G73 D82:G82 D91:G91 D100:G100 D109:G109 D118:G118 D127:G127 D136:G136 D145:G145 D154:G154 D163:G163 D172:G172">
      <formula1>"OK,NG,-,保留"</formula1>
    </dataValidation>
    <dataValidation allowBlank="1" showInputMessage="1" sqref="D11:G17 D74:G80 D137:G143 D200:G206 D263:G269 D20:G26 D83:G89 D146:G152 D209:G215 D272:G278 D29:G35 D92:G98 D155:G161 D218:G224 D281:G287 D38:G44 D101:G107 D164:G170 D227:G233 D290:G296 D47:G53 D110:G116 D173:G179 D236:G242 D56:G62 D119:G125 D182:G188 D245:G251 D65:G71 D128:G134 D191:G197 D254:G260"/>
    <dataValidation type="list" allowBlank="1" showInputMessage="1" showErrorMessage="1" sqref="D181:G181 D190:G190 D199:G199 D208:G208 D217:G217 D226:G226 D235:G235 D244:G244 D253:G253 D262:G262 D271:G271 D280:G280 D289:G289">
      <formula1>"OK,NG,-,保留"</formula1>
    </dataValidation>
  </dataValidations>
  <pageMargins left="0.7" right="0.7" top="0.75" bottom="0.75" header="0.3" footer="0.3"/>
  <headerFooter/>
  <ignoredErrors>
    <ignoredError sqref="B288:G288 A297 A45:G45 A27:G27 A8:G9 A36:G36 A18:G18 B279:G279 B261:G261 B243:G243 B225:G225 B198:G198 A180:G180 A162:G162 A144:G144 A126:G126 A108:G108 A90:G90 A72:G72 A54:G54 B270:G270 B252:G252 A234:G234 B207:G207 A189:G189 A171:G171 A153:G153 A135:G135 A117:G117 A99:G99 A81:G81 A63:G63" unlockedFormula="1"/>
  </ignoredError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4">
    <tabColor theme="0"/>
  </sheetPr>
  <dimension ref="A1:T409"/>
  <sheetViews>
    <sheetView view="pageBreakPreview" zoomScale="85" zoomScaleNormal="80" workbookViewId="0">
      <selection activeCell="Q24" sqref="Q24"/>
    </sheetView>
  </sheetViews>
  <sheetFormatPr defaultColWidth="9" defaultRowHeight="20.25"/>
  <cols>
    <col min="1" max="1" width="8.375" style="105" customWidth="1"/>
    <col min="2" max="2" width="8.375" style="106" customWidth="1"/>
    <col min="3" max="3" width="7.25833333333333" style="107" customWidth="1"/>
    <col min="4" max="4" width="34.875" style="108" customWidth="1"/>
    <col min="5" max="5" width="15.625" style="108" customWidth="1"/>
    <col min="6" max="6" width="26.7583333333333" style="108" customWidth="1"/>
    <col min="7" max="7" width="15.625" style="108" customWidth="1"/>
    <col min="8" max="9" width="14" style="108" customWidth="1"/>
    <col min="10" max="247" width="9" style="108"/>
    <col min="248" max="248" width="9" style="109"/>
    <col min="249" max="16377" width="9" style="108"/>
  </cols>
  <sheetData>
    <row r="1" ht="26.1" customHeight="1" spans="1:9">
      <c r="A1" s="110" t="s">
        <v>224</v>
      </c>
      <c r="B1" s="111"/>
      <c r="C1" s="110"/>
      <c r="D1" s="110"/>
      <c r="E1" s="110"/>
      <c r="F1" s="110"/>
      <c r="G1" s="110"/>
      <c r="H1" s="110"/>
      <c r="I1" s="110"/>
    </row>
    <row r="2" ht="11.1" customHeight="1" spans="1:9">
      <c r="A2" s="110"/>
      <c r="B2" s="111"/>
      <c r="C2" s="110"/>
      <c r="D2" s="110"/>
      <c r="E2" s="110"/>
      <c r="F2" s="110"/>
      <c r="G2" s="110"/>
      <c r="H2" s="110"/>
      <c r="I2" s="110"/>
    </row>
    <row r="3" ht="26.1" customHeight="1" spans="1:9">
      <c r="A3" s="112" t="s">
        <v>17</v>
      </c>
      <c r="B3" s="113"/>
      <c r="C3" s="114"/>
      <c r="D3" s="115">
        <f>'1.工法检查表(设计-校对-专审）'!A4</f>
        <v>0</v>
      </c>
      <c r="E3" s="116" t="s">
        <v>225</v>
      </c>
      <c r="F3" s="117">
        <f>'1.工法检查表(设计-校对-专审）'!D4</f>
        <v>0</v>
      </c>
      <c r="G3" s="116" t="s">
        <v>226</v>
      </c>
      <c r="H3" s="117">
        <f>'1.工法检查表(设计-校对-专审）'!D6</f>
        <v>0</v>
      </c>
      <c r="I3" s="142"/>
    </row>
    <row r="4" ht="26.1" customHeight="1" spans="1:15">
      <c r="A4" s="118" t="s">
        <v>227</v>
      </c>
      <c r="B4" s="119" t="s">
        <v>228</v>
      </c>
      <c r="C4" s="120" t="s">
        <v>229</v>
      </c>
      <c r="D4" s="121"/>
      <c r="E4" s="122"/>
      <c r="F4" s="123" t="s">
        <v>230</v>
      </c>
      <c r="G4" s="124"/>
      <c r="H4" s="124"/>
      <c r="I4" s="143"/>
      <c r="K4" s="144"/>
      <c r="L4" s="144" t="s">
        <v>231</v>
      </c>
      <c r="M4" s="144">
        <f>COUNT(A5:A409)</f>
        <v>40</v>
      </c>
      <c r="N4" s="144"/>
      <c r="O4" s="144"/>
    </row>
    <row r="5" ht="35.1" customHeight="1" spans="1:20">
      <c r="A5" s="118">
        <v>1</v>
      </c>
      <c r="B5" s="119"/>
      <c r="C5" s="125" t="s">
        <v>232</v>
      </c>
      <c r="D5" s="126"/>
      <c r="E5" s="127"/>
      <c r="F5" s="128"/>
      <c r="G5" s="129"/>
      <c r="H5" s="130"/>
      <c r="I5" s="145" t="s">
        <v>233</v>
      </c>
      <c r="J5" s="146"/>
      <c r="K5" s="147" t="s">
        <v>8</v>
      </c>
      <c r="L5" s="144" t="s">
        <v>9</v>
      </c>
      <c r="M5" s="148">
        <f ca="1">COUNTIF(I6:I409,"ok")</f>
        <v>0</v>
      </c>
      <c r="N5" s="149">
        <f ca="1">M5/M4</f>
        <v>0</v>
      </c>
      <c r="O5" s="148"/>
      <c r="P5" s="146"/>
      <c r="Q5" s="146"/>
      <c r="R5" s="146"/>
      <c r="S5" s="146"/>
      <c r="T5" s="146"/>
    </row>
    <row r="6" ht="26.1" customHeight="1" spans="1:20">
      <c r="A6" s="118"/>
      <c r="B6" s="119"/>
      <c r="C6" s="131"/>
      <c r="D6" s="132"/>
      <c r="E6" s="133"/>
      <c r="F6" s="131"/>
      <c r="G6" s="132"/>
      <c r="H6" s="133"/>
      <c r="I6" s="150"/>
      <c r="J6" s="146"/>
      <c r="K6" s="151"/>
      <c r="L6" s="148" t="s">
        <v>10</v>
      </c>
      <c r="M6" s="148">
        <f ca="1">COUNTIF(I6:I409,"NG")</f>
        <v>0</v>
      </c>
      <c r="N6" s="149">
        <f ca="1">M6/M4</f>
        <v>0</v>
      </c>
      <c r="O6" s="148"/>
      <c r="P6" s="146"/>
      <c r="Q6" s="146"/>
      <c r="R6" s="146"/>
      <c r="S6" s="146"/>
      <c r="T6" s="146"/>
    </row>
    <row r="7" ht="26.1" customHeight="1" spans="1:20">
      <c r="A7" s="118"/>
      <c r="B7" s="119"/>
      <c r="C7" s="134"/>
      <c r="D7" s="135"/>
      <c r="E7" s="136"/>
      <c r="F7" s="134"/>
      <c r="G7" s="135"/>
      <c r="H7" s="136"/>
      <c r="I7" s="152"/>
      <c r="J7" s="146"/>
      <c r="K7" s="153"/>
      <c r="L7" s="148" t="s">
        <v>11</v>
      </c>
      <c r="M7" s="148">
        <f ca="1">COUNTIF(I6:I409,"固化保留")</f>
        <v>0</v>
      </c>
      <c r="N7" s="149">
        <f ca="1">M7/M4</f>
        <v>0</v>
      </c>
      <c r="O7" s="148"/>
      <c r="P7" s="146"/>
      <c r="Q7" s="146"/>
      <c r="R7" s="146"/>
      <c r="S7" s="146"/>
      <c r="T7" s="146"/>
    </row>
    <row r="8" ht="26.1" customHeight="1" spans="1:20">
      <c r="A8" s="118"/>
      <c r="B8" s="119"/>
      <c r="C8" s="134"/>
      <c r="D8" s="135"/>
      <c r="E8" s="136"/>
      <c r="F8" s="134"/>
      <c r="G8" s="135"/>
      <c r="H8" s="136"/>
      <c r="I8" s="152"/>
      <c r="J8" s="146"/>
      <c r="K8" s="148"/>
      <c r="L8" s="148"/>
      <c r="M8" s="149"/>
      <c r="N8" s="148"/>
      <c r="O8" s="148"/>
      <c r="P8" s="146"/>
      <c r="Q8" s="146"/>
      <c r="R8" s="146"/>
      <c r="S8" s="146"/>
      <c r="T8" s="146"/>
    </row>
    <row r="9" ht="26.1" customHeight="1" spans="1:20">
      <c r="A9" s="118"/>
      <c r="B9" s="119"/>
      <c r="C9" s="134"/>
      <c r="D9" s="135"/>
      <c r="E9" s="136"/>
      <c r="F9" s="134"/>
      <c r="G9" s="135"/>
      <c r="H9" s="136"/>
      <c r="I9" s="154"/>
      <c r="J9" s="146"/>
      <c r="K9" s="146"/>
      <c r="L9" s="146"/>
      <c r="M9" s="146"/>
      <c r="N9" s="146"/>
      <c r="O9" s="146"/>
      <c r="P9" s="146"/>
      <c r="Q9" s="146"/>
      <c r="R9" s="146"/>
      <c r="S9" s="146"/>
      <c r="T9" s="146"/>
    </row>
    <row r="10" ht="26.1" customHeight="1" spans="1:20">
      <c r="A10" s="118"/>
      <c r="B10" s="119"/>
      <c r="C10" s="134"/>
      <c r="D10" s="135"/>
      <c r="E10" s="136"/>
      <c r="F10" s="134"/>
      <c r="G10" s="135"/>
      <c r="H10" s="136"/>
      <c r="I10" s="118" t="s">
        <v>234</v>
      </c>
      <c r="J10" s="146"/>
      <c r="K10" s="146"/>
      <c r="L10" s="146"/>
      <c r="M10" s="146"/>
      <c r="N10" s="146"/>
      <c r="O10" s="146"/>
      <c r="P10" s="146"/>
      <c r="Q10" s="146"/>
      <c r="R10" s="146"/>
      <c r="S10" s="146"/>
      <c r="T10" s="146"/>
    </row>
    <row r="11" ht="26.1" customHeight="1" spans="1:20">
      <c r="A11" s="118"/>
      <c r="B11" s="119"/>
      <c r="C11" s="134"/>
      <c r="D11" s="135"/>
      <c r="E11" s="136"/>
      <c r="F11" s="134"/>
      <c r="G11" s="135"/>
      <c r="H11" s="136"/>
      <c r="I11" s="155"/>
      <c r="J11" s="146"/>
      <c r="K11" s="146"/>
      <c r="L11" s="146"/>
      <c r="M11" s="146"/>
      <c r="N11" s="146"/>
      <c r="O11" s="146"/>
      <c r="P11" s="146"/>
      <c r="Q11" s="146"/>
      <c r="R11" s="146"/>
      <c r="S11" s="146"/>
      <c r="T11" s="146"/>
    </row>
    <row r="12" ht="26.1" customHeight="1" spans="1:20">
      <c r="A12" s="118"/>
      <c r="B12" s="119"/>
      <c r="C12" s="134"/>
      <c r="D12" s="135"/>
      <c r="E12" s="136"/>
      <c r="F12" s="134"/>
      <c r="G12" s="135"/>
      <c r="H12" s="136"/>
      <c r="I12" s="118" t="s">
        <v>235</v>
      </c>
      <c r="J12" s="146"/>
      <c r="K12" s="146"/>
      <c r="L12" s="146"/>
      <c r="M12" s="146"/>
      <c r="N12" s="146"/>
      <c r="O12" s="146"/>
      <c r="P12" s="146"/>
      <c r="Q12" s="146"/>
      <c r="R12" s="146"/>
      <c r="S12" s="146"/>
      <c r="T12" s="146"/>
    </row>
    <row r="13" ht="26.1" customHeight="1" spans="1:20">
      <c r="A13" s="118"/>
      <c r="B13" s="119"/>
      <c r="C13" s="134"/>
      <c r="D13" s="135"/>
      <c r="E13" s="136"/>
      <c r="F13" s="134"/>
      <c r="G13" s="135"/>
      <c r="H13" s="136"/>
      <c r="I13" s="156"/>
      <c r="J13" s="146"/>
      <c r="K13" s="146"/>
      <c r="L13" s="146"/>
      <c r="M13" s="146"/>
      <c r="N13" s="146"/>
      <c r="O13" s="146"/>
      <c r="P13" s="146"/>
      <c r="Q13" s="146"/>
      <c r="R13" s="146"/>
      <c r="S13" s="146"/>
      <c r="T13" s="146"/>
    </row>
    <row r="14" ht="26.1" customHeight="1" spans="1:20">
      <c r="A14" s="118"/>
      <c r="B14" s="119"/>
      <c r="C14" s="137"/>
      <c r="D14" s="138"/>
      <c r="E14" s="139"/>
      <c r="F14" s="137"/>
      <c r="G14" s="138"/>
      <c r="H14" s="139"/>
      <c r="I14" s="156"/>
      <c r="J14" s="146"/>
      <c r="K14" s="146"/>
      <c r="L14" s="146"/>
      <c r="M14" s="146"/>
      <c r="N14" s="146"/>
      <c r="O14" s="146"/>
      <c r="P14" s="146"/>
      <c r="Q14" s="146"/>
      <c r="R14" s="146"/>
      <c r="S14" s="146"/>
      <c r="T14" s="146"/>
    </row>
    <row r="15" ht="26.1" customHeight="1" spans="1:9">
      <c r="A15" s="118">
        <v>2</v>
      </c>
      <c r="B15" s="119"/>
      <c r="C15" s="125" t="s">
        <v>232</v>
      </c>
      <c r="D15" s="140"/>
      <c r="E15" s="141"/>
      <c r="F15" s="128"/>
      <c r="G15" s="129"/>
      <c r="H15" s="130"/>
      <c r="I15" s="145" t="s">
        <v>233</v>
      </c>
    </row>
    <row r="16" ht="26.1" customHeight="1" spans="1:9">
      <c r="A16" s="118"/>
      <c r="B16" s="119"/>
      <c r="C16" s="131"/>
      <c r="D16" s="132"/>
      <c r="E16" s="133"/>
      <c r="F16" s="131"/>
      <c r="G16" s="132"/>
      <c r="H16" s="133"/>
      <c r="I16" s="150"/>
    </row>
    <row r="17" ht="26.1" customHeight="1" spans="1:9">
      <c r="A17" s="118"/>
      <c r="B17" s="119"/>
      <c r="C17" s="134"/>
      <c r="D17" s="135"/>
      <c r="E17" s="136"/>
      <c r="F17" s="134"/>
      <c r="G17" s="135"/>
      <c r="H17" s="136"/>
      <c r="I17" s="152"/>
    </row>
    <row r="18" ht="26.1" customHeight="1" spans="1:9">
      <c r="A18" s="118"/>
      <c r="B18" s="119"/>
      <c r="C18" s="134"/>
      <c r="D18" s="135"/>
      <c r="E18" s="136"/>
      <c r="F18" s="134"/>
      <c r="G18" s="135"/>
      <c r="H18" s="136"/>
      <c r="I18" s="152"/>
    </row>
    <row r="19" ht="26.1" customHeight="1" spans="1:9">
      <c r="A19" s="118"/>
      <c r="B19" s="119"/>
      <c r="C19" s="134"/>
      <c r="D19" s="135"/>
      <c r="E19" s="136"/>
      <c r="F19" s="134"/>
      <c r="G19" s="135"/>
      <c r="H19" s="136"/>
      <c r="I19" s="154"/>
    </row>
    <row r="20" ht="26.1" customHeight="1" spans="1:9">
      <c r="A20" s="118"/>
      <c r="B20" s="119"/>
      <c r="C20" s="134"/>
      <c r="D20" s="135"/>
      <c r="E20" s="136"/>
      <c r="F20" s="134"/>
      <c r="G20" s="135"/>
      <c r="H20" s="136"/>
      <c r="I20" s="118" t="s">
        <v>234</v>
      </c>
    </row>
    <row r="21" ht="26.1" customHeight="1" spans="1:9">
      <c r="A21" s="118"/>
      <c r="B21" s="119"/>
      <c r="C21" s="134"/>
      <c r="D21" s="135"/>
      <c r="E21" s="136"/>
      <c r="F21" s="134"/>
      <c r="G21" s="135"/>
      <c r="H21" s="136"/>
      <c r="I21" s="157"/>
    </row>
    <row r="22" ht="26.1" customHeight="1" spans="1:9">
      <c r="A22" s="118"/>
      <c r="B22" s="119"/>
      <c r="C22" s="134"/>
      <c r="D22" s="135"/>
      <c r="E22" s="136"/>
      <c r="F22" s="134"/>
      <c r="G22" s="135"/>
      <c r="H22" s="136"/>
      <c r="I22" s="118" t="s">
        <v>235</v>
      </c>
    </row>
    <row r="23" ht="26.1" customHeight="1" spans="1:9">
      <c r="A23" s="118"/>
      <c r="B23" s="119"/>
      <c r="C23" s="134"/>
      <c r="D23" s="135"/>
      <c r="E23" s="136"/>
      <c r="F23" s="134"/>
      <c r="G23" s="135"/>
      <c r="H23" s="136"/>
      <c r="I23" s="156"/>
    </row>
    <row r="24" ht="26.1" customHeight="1" spans="1:9">
      <c r="A24" s="118"/>
      <c r="B24" s="119"/>
      <c r="C24" s="137"/>
      <c r="D24" s="138"/>
      <c r="E24" s="139"/>
      <c r="F24" s="137"/>
      <c r="G24" s="138"/>
      <c r="H24" s="139"/>
      <c r="I24" s="156"/>
    </row>
    <row r="25" ht="26.1" customHeight="1" spans="1:9">
      <c r="A25" s="118">
        <v>3</v>
      </c>
      <c r="B25" s="119"/>
      <c r="C25" s="125" t="s">
        <v>232</v>
      </c>
      <c r="D25" s="140"/>
      <c r="E25" s="141"/>
      <c r="F25" s="128"/>
      <c r="G25" s="129"/>
      <c r="H25" s="130"/>
      <c r="I25" s="145" t="s">
        <v>233</v>
      </c>
    </row>
    <row r="26" ht="26.1" customHeight="1" spans="1:9">
      <c r="A26" s="118"/>
      <c r="B26" s="119"/>
      <c r="C26" s="131"/>
      <c r="D26" s="132"/>
      <c r="E26" s="133"/>
      <c r="F26" s="131"/>
      <c r="G26" s="132"/>
      <c r="H26" s="133"/>
      <c r="I26" s="150"/>
    </row>
    <row r="27" ht="26.1" customHeight="1" spans="1:9">
      <c r="A27" s="118"/>
      <c r="B27" s="119"/>
      <c r="C27" s="134"/>
      <c r="D27" s="135"/>
      <c r="E27" s="136"/>
      <c r="F27" s="134"/>
      <c r="G27" s="135"/>
      <c r="H27" s="136"/>
      <c r="I27" s="152"/>
    </row>
    <row r="28" ht="26.1" customHeight="1" spans="1:9">
      <c r="A28" s="118"/>
      <c r="B28" s="119"/>
      <c r="C28" s="134"/>
      <c r="D28" s="135"/>
      <c r="E28" s="136"/>
      <c r="F28" s="134"/>
      <c r="G28" s="135"/>
      <c r="H28" s="136"/>
      <c r="I28" s="152"/>
    </row>
    <row r="29" ht="26.1" customHeight="1" spans="1:9">
      <c r="A29" s="118"/>
      <c r="B29" s="119"/>
      <c r="C29" s="134"/>
      <c r="D29" s="135"/>
      <c r="E29" s="136"/>
      <c r="F29" s="134"/>
      <c r="G29" s="135"/>
      <c r="H29" s="136"/>
      <c r="I29" s="154"/>
    </row>
    <row r="30" ht="26.1" customHeight="1" spans="1:9">
      <c r="A30" s="118"/>
      <c r="B30" s="119"/>
      <c r="C30" s="134"/>
      <c r="D30" s="135"/>
      <c r="E30" s="136"/>
      <c r="F30" s="134"/>
      <c r="G30" s="135"/>
      <c r="H30" s="136"/>
      <c r="I30" s="118" t="s">
        <v>234</v>
      </c>
    </row>
    <row r="31" ht="26.1" customHeight="1" spans="1:9">
      <c r="A31" s="118"/>
      <c r="B31" s="119"/>
      <c r="C31" s="134"/>
      <c r="D31" s="135"/>
      <c r="E31" s="136"/>
      <c r="F31" s="134"/>
      <c r="G31" s="135"/>
      <c r="H31" s="136"/>
      <c r="I31" s="157"/>
    </row>
    <row r="32" ht="26.1" customHeight="1" spans="1:9">
      <c r="A32" s="118"/>
      <c r="B32" s="119"/>
      <c r="C32" s="134"/>
      <c r="D32" s="135"/>
      <c r="E32" s="136"/>
      <c r="F32" s="134"/>
      <c r="G32" s="135"/>
      <c r="H32" s="136"/>
      <c r="I32" s="118" t="s">
        <v>235</v>
      </c>
    </row>
    <row r="33" ht="26.1" customHeight="1" spans="1:9">
      <c r="A33" s="118"/>
      <c r="B33" s="119"/>
      <c r="C33" s="134"/>
      <c r="D33" s="135"/>
      <c r="E33" s="136"/>
      <c r="F33" s="134"/>
      <c r="G33" s="135"/>
      <c r="H33" s="136"/>
      <c r="I33" s="156"/>
    </row>
    <row r="34" ht="26.1" customHeight="1" spans="1:9">
      <c r="A34" s="118"/>
      <c r="B34" s="119"/>
      <c r="C34" s="137"/>
      <c r="D34" s="138"/>
      <c r="E34" s="139"/>
      <c r="F34" s="137"/>
      <c r="G34" s="138"/>
      <c r="H34" s="139"/>
      <c r="I34" s="156"/>
    </row>
    <row r="35" ht="26.1" customHeight="1" spans="1:9">
      <c r="A35" s="118">
        <v>4</v>
      </c>
      <c r="B35" s="119"/>
      <c r="C35" s="125" t="s">
        <v>232</v>
      </c>
      <c r="D35" s="140"/>
      <c r="E35" s="141"/>
      <c r="F35" s="128"/>
      <c r="G35" s="129"/>
      <c r="H35" s="130"/>
      <c r="I35" s="145" t="s">
        <v>233</v>
      </c>
    </row>
    <row r="36" ht="26.1" customHeight="1" spans="1:9">
      <c r="A36" s="118"/>
      <c r="B36" s="119"/>
      <c r="C36" s="131"/>
      <c r="D36" s="132"/>
      <c r="E36" s="133"/>
      <c r="F36" s="131"/>
      <c r="G36" s="132"/>
      <c r="H36" s="133"/>
      <c r="I36" s="150"/>
    </row>
    <row r="37" ht="26.1" customHeight="1" spans="1:9">
      <c r="A37" s="118"/>
      <c r="B37" s="119"/>
      <c r="C37" s="134"/>
      <c r="D37" s="135"/>
      <c r="E37" s="136"/>
      <c r="F37" s="134"/>
      <c r="G37" s="135"/>
      <c r="H37" s="136"/>
      <c r="I37" s="152"/>
    </row>
    <row r="38" ht="26.1" customHeight="1" spans="1:9">
      <c r="A38" s="118"/>
      <c r="B38" s="119"/>
      <c r="C38" s="134"/>
      <c r="D38" s="135"/>
      <c r="E38" s="136"/>
      <c r="F38" s="134"/>
      <c r="G38" s="135"/>
      <c r="H38" s="136"/>
      <c r="I38" s="152"/>
    </row>
    <row r="39" ht="26.1" customHeight="1" spans="1:9">
      <c r="A39" s="118"/>
      <c r="B39" s="119"/>
      <c r="C39" s="134"/>
      <c r="D39" s="135"/>
      <c r="E39" s="136"/>
      <c r="F39" s="134"/>
      <c r="G39" s="135"/>
      <c r="H39" s="136"/>
      <c r="I39" s="154"/>
    </row>
    <row r="40" ht="26.1" customHeight="1" spans="1:9">
      <c r="A40" s="118"/>
      <c r="B40" s="119"/>
      <c r="C40" s="134"/>
      <c r="D40" s="135"/>
      <c r="E40" s="136"/>
      <c r="F40" s="134"/>
      <c r="G40" s="135"/>
      <c r="H40" s="136"/>
      <c r="I40" s="118" t="s">
        <v>234</v>
      </c>
    </row>
    <row r="41" ht="26.1" customHeight="1" spans="1:9">
      <c r="A41" s="118"/>
      <c r="B41" s="119"/>
      <c r="C41" s="134"/>
      <c r="D41" s="135"/>
      <c r="E41" s="136"/>
      <c r="F41" s="134"/>
      <c r="G41" s="135"/>
      <c r="H41" s="136"/>
      <c r="I41" s="157"/>
    </row>
    <row r="42" ht="26.1" customHeight="1" spans="1:9">
      <c r="A42" s="118"/>
      <c r="B42" s="119"/>
      <c r="C42" s="134"/>
      <c r="D42" s="135"/>
      <c r="E42" s="136"/>
      <c r="F42" s="134"/>
      <c r="G42" s="135"/>
      <c r="H42" s="136"/>
      <c r="I42" s="118" t="s">
        <v>235</v>
      </c>
    </row>
    <row r="43" ht="26.1" customHeight="1" spans="1:9">
      <c r="A43" s="118"/>
      <c r="B43" s="119"/>
      <c r="C43" s="134"/>
      <c r="D43" s="135"/>
      <c r="E43" s="136"/>
      <c r="F43" s="134"/>
      <c r="G43" s="135"/>
      <c r="H43" s="136"/>
      <c r="I43" s="156"/>
    </row>
    <row r="44" ht="26.1" customHeight="1" spans="1:9">
      <c r="A44" s="118"/>
      <c r="B44" s="119"/>
      <c r="C44" s="137"/>
      <c r="D44" s="138"/>
      <c r="E44" s="139"/>
      <c r="F44" s="137"/>
      <c r="G44" s="138"/>
      <c r="H44" s="139"/>
      <c r="I44" s="156"/>
    </row>
    <row r="45" ht="26.1" customHeight="1" spans="1:9">
      <c r="A45" s="118">
        <v>5</v>
      </c>
      <c r="B45" s="119"/>
      <c r="C45" s="125" t="s">
        <v>232</v>
      </c>
      <c r="D45" s="140"/>
      <c r="E45" s="141"/>
      <c r="F45" s="128"/>
      <c r="G45" s="129"/>
      <c r="H45" s="130"/>
      <c r="I45" s="145" t="s">
        <v>233</v>
      </c>
    </row>
    <row r="46" ht="26.1" customHeight="1" spans="1:9">
      <c r="A46" s="118"/>
      <c r="B46" s="119"/>
      <c r="C46" s="131"/>
      <c r="D46" s="132"/>
      <c r="E46" s="133"/>
      <c r="F46" s="131"/>
      <c r="G46" s="132"/>
      <c r="H46" s="133"/>
      <c r="I46" s="150"/>
    </row>
    <row r="47" ht="26.1" customHeight="1" spans="1:9">
      <c r="A47" s="118"/>
      <c r="B47" s="119"/>
      <c r="C47" s="134"/>
      <c r="D47" s="135"/>
      <c r="E47" s="136"/>
      <c r="F47" s="134"/>
      <c r="G47" s="135"/>
      <c r="H47" s="136"/>
      <c r="I47" s="152"/>
    </row>
    <row r="48" ht="26.1" customHeight="1" spans="1:9">
      <c r="A48" s="118"/>
      <c r="B48" s="119"/>
      <c r="C48" s="134"/>
      <c r="D48" s="135"/>
      <c r="E48" s="136"/>
      <c r="F48" s="134"/>
      <c r="G48" s="135"/>
      <c r="H48" s="136"/>
      <c r="I48" s="152"/>
    </row>
    <row r="49" ht="26.1" customHeight="1" spans="1:9">
      <c r="A49" s="118"/>
      <c r="B49" s="119"/>
      <c r="C49" s="134"/>
      <c r="D49" s="135"/>
      <c r="E49" s="136"/>
      <c r="F49" s="134"/>
      <c r="G49" s="135"/>
      <c r="H49" s="136"/>
      <c r="I49" s="154"/>
    </row>
    <row r="50" ht="26.1" customHeight="1" spans="1:9">
      <c r="A50" s="118"/>
      <c r="B50" s="119"/>
      <c r="C50" s="134"/>
      <c r="D50" s="135"/>
      <c r="E50" s="136"/>
      <c r="F50" s="134"/>
      <c r="G50" s="135"/>
      <c r="H50" s="136"/>
      <c r="I50" s="118" t="s">
        <v>234</v>
      </c>
    </row>
    <row r="51" ht="26.1" customHeight="1" spans="1:9">
      <c r="A51" s="118"/>
      <c r="B51" s="119"/>
      <c r="C51" s="134"/>
      <c r="D51" s="135"/>
      <c r="E51" s="136"/>
      <c r="F51" s="134"/>
      <c r="G51" s="135"/>
      <c r="H51" s="136"/>
      <c r="I51" s="157"/>
    </row>
    <row r="52" ht="26.1" customHeight="1" spans="1:9">
      <c r="A52" s="118"/>
      <c r="B52" s="119"/>
      <c r="C52" s="134"/>
      <c r="D52" s="135"/>
      <c r="E52" s="136"/>
      <c r="F52" s="134"/>
      <c r="G52" s="135"/>
      <c r="H52" s="136"/>
      <c r="I52" s="118" t="s">
        <v>235</v>
      </c>
    </row>
    <row r="53" ht="26.1" customHeight="1" spans="1:9">
      <c r="A53" s="118"/>
      <c r="B53" s="119"/>
      <c r="C53" s="134"/>
      <c r="D53" s="135"/>
      <c r="E53" s="136"/>
      <c r="F53" s="134"/>
      <c r="G53" s="135"/>
      <c r="H53" s="136"/>
      <c r="I53" s="156"/>
    </row>
    <row r="54" ht="26.1" customHeight="1" spans="1:9">
      <c r="A54" s="118"/>
      <c r="B54" s="119"/>
      <c r="C54" s="137"/>
      <c r="D54" s="138"/>
      <c r="E54" s="139"/>
      <c r="F54" s="137"/>
      <c r="G54" s="138"/>
      <c r="H54" s="139"/>
      <c r="I54" s="156"/>
    </row>
    <row r="55" ht="26.1" customHeight="1" spans="1:9">
      <c r="A55" s="118">
        <v>6</v>
      </c>
      <c r="B55" s="119"/>
      <c r="C55" s="125" t="s">
        <v>232</v>
      </c>
      <c r="D55" s="140"/>
      <c r="E55" s="141"/>
      <c r="F55" s="128"/>
      <c r="G55" s="129"/>
      <c r="H55" s="130"/>
      <c r="I55" s="145" t="s">
        <v>233</v>
      </c>
    </row>
    <row r="56" ht="26.1" customHeight="1" spans="1:9">
      <c r="A56" s="118"/>
      <c r="B56" s="119"/>
      <c r="C56" s="131"/>
      <c r="D56" s="132"/>
      <c r="E56" s="133"/>
      <c r="F56" s="131"/>
      <c r="G56" s="132"/>
      <c r="H56" s="133"/>
      <c r="I56" s="150"/>
    </row>
    <row r="57" ht="26.1" customHeight="1" spans="1:9">
      <c r="A57" s="118"/>
      <c r="B57" s="119"/>
      <c r="C57" s="134"/>
      <c r="D57" s="135"/>
      <c r="E57" s="136"/>
      <c r="F57" s="134"/>
      <c r="G57" s="135"/>
      <c r="H57" s="136"/>
      <c r="I57" s="152"/>
    </row>
    <row r="58" ht="26.1" customHeight="1" spans="1:9">
      <c r="A58" s="118"/>
      <c r="B58" s="119"/>
      <c r="C58" s="134"/>
      <c r="D58" s="135"/>
      <c r="E58" s="136"/>
      <c r="F58" s="134"/>
      <c r="G58" s="135"/>
      <c r="H58" s="136"/>
      <c r="I58" s="152"/>
    </row>
    <row r="59" ht="26.1" customHeight="1" spans="1:9">
      <c r="A59" s="118"/>
      <c r="B59" s="119"/>
      <c r="C59" s="134"/>
      <c r="D59" s="135"/>
      <c r="E59" s="136"/>
      <c r="F59" s="134"/>
      <c r="G59" s="135"/>
      <c r="H59" s="136"/>
      <c r="I59" s="154"/>
    </row>
    <row r="60" ht="26.1" customHeight="1" spans="1:9">
      <c r="A60" s="118"/>
      <c r="B60" s="119"/>
      <c r="C60" s="134"/>
      <c r="D60" s="135"/>
      <c r="E60" s="136"/>
      <c r="F60" s="134"/>
      <c r="G60" s="135"/>
      <c r="H60" s="136"/>
      <c r="I60" s="118" t="s">
        <v>234</v>
      </c>
    </row>
    <row r="61" ht="26.1" customHeight="1" spans="1:9">
      <c r="A61" s="118"/>
      <c r="B61" s="119"/>
      <c r="C61" s="134"/>
      <c r="D61" s="135"/>
      <c r="E61" s="136"/>
      <c r="F61" s="134"/>
      <c r="G61" s="135"/>
      <c r="H61" s="136"/>
      <c r="I61" s="157"/>
    </row>
    <row r="62" ht="26.1" customHeight="1" spans="1:9">
      <c r="A62" s="118"/>
      <c r="B62" s="119"/>
      <c r="C62" s="134"/>
      <c r="D62" s="135"/>
      <c r="E62" s="136"/>
      <c r="F62" s="134"/>
      <c r="G62" s="135"/>
      <c r="H62" s="136"/>
      <c r="I62" s="118" t="s">
        <v>235</v>
      </c>
    </row>
    <row r="63" ht="26.1" customHeight="1" spans="1:9">
      <c r="A63" s="118"/>
      <c r="B63" s="119"/>
      <c r="C63" s="134"/>
      <c r="D63" s="135"/>
      <c r="E63" s="136"/>
      <c r="F63" s="134"/>
      <c r="G63" s="135"/>
      <c r="H63" s="136"/>
      <c r="I63" s="156"/>
    </row>
    <row r="64" ht="26.1" customHeight="1" spans="1:9">
      <c r="A64" s="118"/>
      <c r="B64" s="119"/>
      <c r="C64" s="137"/>
      <c r="D64" s="138"/>
      <c r="E64" s="139"/>
      <c r="F64" s="137"/>
      <c r="G64" s="138"/>
      <c r="H64" s="139"/>
      <c r="I64" s="156"/>
    </row>
    <row r="65" ht="26.1" customHeight="1" spans="1:9">
      <c r="A65" s="118">
        <v>7</v>
      </c>
      <c r="B65" s="119"/>
      <c r="C65" s="125" t="s">
        <v>232</v>
      </c>
      <c r="D65" s="140"/>
      <c r="E65" s="141"/>
      <c r="F65" s="128"/>
      <c r="G65" s="129"/>
      <c r="H65" s="130"/>
      <c r="I65" s="145" t="s">
        <v>233</v>
      </c>
    </row>
    <row r="66" ht="26.1" customHeight="1" spans="1:9">
      <c r="A66" s="118"/>
      <c r="B66" s="119"/>
      <c r="C66" s="131"/>
      <c r="D66" s="132"/>
      <c r="E66" s="133"/>
      <c r="F66" s="131"/>
      <c r="G66" s="132"/>
      <c r="H66" s="133"/>
      <c r="I66" s="150"/>
    </row>
    <row r="67" ht="26.1" customHeight="1" spans="1:9">
      <c r="A67" s="118"/>
      <c r="B67" s="119"/>
      <c r="C67" s="134"/>
      <c r="D67" s="135"/>
      <c r="E67" s="136"/>
      <c r="F67" s="134"/>
      <c r="G67" s="135"/>
      <c r="H67" s="136"/>
      <c r="I67" s="152"/>
    </row>
    <row r="68" ht="26.1" customHeight="1" spans="1:9">
      <c r="A68" s="118"/>
      <c r="B68" s="119"/>
      <c r="C68" s="134"/>
      <c r="D68" s="135"/>
      <c r="E68" s="136"/>
      <c r="F68" s="134"/>
      <c r="G68" s="135"/>
      <c r="H68" s="136"/>
      <c r="I68" s="152"/>
    </row>
    <row r="69" ht="26.1" customHeight="1" spans="1:9">
      <c r="A69" s="118"/>
      <c r="B69" s="119"/>
      <c r="C69" s="134"/>
      <c r="D69" s="135"/>
      <c r="E69" s="136"/>
      <c r="F69" s="134"/>
      <c r="G69" s="135"/>
      <c r="H69" s="136"/>
      <c r="I69" s="154"/>
    </row>
    <row r="70" ht="26.1" customHeight="1" spans="1:9">
      <c r="A70" s="118"/>
      <c r="B70" s="119"/>
      <c r="C70" s="134"/>
      <c r="D70" s="135"/>
      <c r="E70" s="136"/>
      <c r="F70" s="134"/>
      <c r="G70" s="135"/>
      <c r="H70" s="136"/>
      <c r="I70" s="118" t="s">
        <v>234</v>
      </c>
    </row>
    <row r="71" ht="26.1" customHeight="1" spans="1:9">
      <c r="A71" s="118"/>
      <c r="B71" s="119"/>
      <c r="C71" s="134"/>
      <c r="D71" s="135"/>
      <c r="E71" s="136"/>
      <c r="F71" s="134"/>
      <c r="G71" s="135"/>
      <c r="H71" s="136"/>
      <c r="I71" s="157"/>
    </row>
    <row r="72" ht="26.1" customHeight="1" spans="1:9">
      <c r="A72" s="118"/>
      <c r="B72" s="119"/>
      <c r="C72" s="134"/>
      <c r="D72" s="135"/>
      <c r="E72" s="136"/>
      <c r="F72" s="134"/>
      <c r="G72" s="135"/>
      <c r="H72" s="136"/>
      <c r="I72" s="118" t="s">
        <v>235</v>
      </c>
    </row>
    <row r="73" ht="26.1" customHeight="1" spans="1:9">
      <c r="A73" s="118"/>
      <c r="B73" s="119"/>
      <c r="C73" s="134"/>
      <c r="D73" s="135"/>
      <c r="E73" s="136"/>
      <c r="F73" s="134"/>
      <c r="G73" s="135"/>
      <c r="H73" s="136"/>
      <c r="I73" s="156"/>
    </row>
    <row r="74" ht="26.1" customHeight="1" spans="1:9">
      <c r="A74" s="118"/>
      <c r="B74" s="119"/>
      <c r="C74" s="137"/>
      <c r="D74" s="138"/>
      <c r="E74" s="139"/>
      <c r="F74" s="137"/>
      <c r="G74" s="138"/>
      <c r="H74" s="139"/>
      <c r="I74" s="156"/>
    </row>
    <row r="75" ht="26.1" customHeight="1" spans="1:9">
      <c r="A75" s="118">
        <v>8</v>
      </c>
      <c r="B75" s="119"/>
      <c r="C75" s="125" t="s">
        <v>232</v>
      </c>
      <c r="D75" s="140"/>
      <c r="E75" s="141"/>
      <c r="F75" s="128"/>
      <c r="G75" s="129"/>
      <c r="H75" s="130"/>
      <c r="I75" s="145" t="s">
        <v>233</v>
      </c>
    </row>
    <row r="76" ht="26.1" customHeight="1" spans="1:9">
      <c r="A76" s="118"/>
      <c r="B76" s="119"/>
      <c r="C76" s="131"/>
      <c r="D76" s="132"/>
      <c r="E76" s="133"/>
      <c r="F76" s="131"/>
      <c r="G76" s="132"/>
      <c r="H76" s="133"/>
      <c r="I76" s="150"/>
    </row>
    <row r="77" ht="26.1" customHeight="1" spans="1:9">
      <c r="A77" s="118"/>
      <c r="B77" s="119"/>
      <c r="C77" s="134"/>
      <c r="D77" s="135"/>
      <c r="E77" s="136"/>
      <c r="F77" s="134"/>
      <c r="G77" s="135"/>
      <c r="H77" s="136"/>
      <c r="I77" s="152"/>
    </row>
    <row r="78" ht="26.1" customHeight="1" spans="1:9">
      <c r="A78" s="118"/>
      <c r="B78" s="119"/>
      <c r="C78" s="134"/>
      <c r="D78" s="135"/>
      <c r="E78" s="136"/>
      <c r="F78" s="134"/>
      <c r="G78" s="135"/>
      <c r="H78" s="136"/>
      <c r="I78" s="152"/>
    </row>
    <row r="79" ht="26.1" customHeight="1" spans="1:9">
      <c r="A79" s="118"/>
      <c r="B79" s="119"/>
      <c r="C79" s="134"/>
      <c r="D79" s="135"/>
      <c r="E79" s="136"/>
      <c r="F79" s="134"/>
      <c r="G79" s="135"/>
      <c r="H79" s="136"/>
      <c r="I79" s="154"/>
    </row>
    <row r="80" ht="26.1" customHeight="1" spans="1:9">
      <c r="A80" s="118"/>
      <c r="B80" s="119"/>
      <c r="C80" s="134"/>
      <c r="D80" s="135"/>
      <c r="E80" s="136"/>
      <c r="F80" s="134"/>
      <c r="G80" s="135"/>
      <c r="H80" s="136"/>
      <c r="I80" s="118" t="s">
        <v>234</v>
      </c>
    </row>
    <row r="81" ht="26.1" customHeight="1" spans="1:9">
      <c r="A81" s="118"/>
      <c r="B81" s="119"/>
      <c r="C81" s="134"/>
      <c r="D81" s="135"/>
      <c r="E81" s="136"/>
      <c r="F81" s="134"/>
      <c r="G81" s="135"/>
      <c r="H81" s="136"/>
      <c r="I81" s="157"/>
    </row>
    <row r="82" ht="26.1" customHeight="1" spans="1:9">
      <c r="A82" s="118"/>
      <c r="B82" s="119"/>
      <c r="C82" s="134"/>
      <c r="D82" s="135"/>
      <c r="E82" s="136"/>
      <c r="F82" s="134"/>
      <c r="G82" s="135"/>
      <c r="H82" s="136"/>
      <c r="I82" s="118" t="s">
        <v>235</v>
      </c>
    </row>
    <row r="83" ht="162.95" customHeight="1" spans="1:9">
      <c r="A83" s="118"/>
      <c r="B83" s="119"/>
      <c r="C83" s="134"/>
      <c r="D83" s="135"/>
      <c r="E83" s="136"/>
      <c r="F83" s="134"/>
      <c r="G83" s="135"/>
      <c r="H83" s="136"/>
      <c r="I83" s="156"/>
    </row>
    <row r="84" ht="26.1" customHeight="1" spans="1:9">
      <c r="A84" s="118"/>
      <c r="B84" s="119"/>
      <c r="C84" s="137"/>
      <c r="D84" s="138"/>
      <c r="E84" s="139"/>
      <c r="F84" s="137"/>
      <c r="G84" s="138"/>
      <c r="H84" s="139"/>
      <c r="I84" s="156"/>
    </row>
    <row r="85" ht="26.1" customHeight="1" spans="1:9">
      <c r="A85" s="118">
        <v>9</v>
      </c>
      <c r="B85" s="119"/>
      <c r="C85" s="125" t="s">
        <v>232</v>
      </c>
      <c r="D85" s="140"/>
      <c r="E85" s="141"/>
      <c r="F85" s="128"/>
      <c r="G85" s="129"/>
      <c r="H85" s="130"/>
      <c r="I85" s="145" t="s">
        <v>233</v>
      </c>
    </row>
    <row r="86" ht="26.1" customHeight="1" spans="1:9">
      <c r="A86" s="118"/>
      <c r="B86" s="119"/>
      <c r="C86" s="158"/>
      <c r="D86" s="158"/>
      <c r="E86" s="158"/>
      <c r="F86" s="158"/>
      <c r="G86" s="158"/>
      <c r="H86" s="158"/>
      <c r="I86" s="150"/>
    </row>
    <row r="87" ht="26.1" customHeight="1" spans="1:9">
      <c r="A87" s="118"/>
      <c r="B87" s="119"/>
      <c r="C87" s="158"/>
      <c r="D87" s="158"/>
      <c r="E87" s="158"/>
      <c r="F87" s="158"/>
      <c r="G87" s="158"/>
      <c r="H87" s="158"/>
      <c r="I87" s="152"/>
    </row>
    <row r="88" ht="26.1" customHeight="1" spans="1:9">
      <c r="A88" s="118"/>
      <c r="B88" s="119"/>
      <c r="C88" s="158"/>
      <c r="D88" s="158"/>
      <c r="E88" s="158"/>
      <c r="F88" s="158"/>
      <c r="G88" s="158"/>
      <c r="H88" s="158"/>
      <c r="I88" s="152"/>
    </row>
    <row r="89" ht="26.1" customHeight="1" spans="1:9">
      <c r="A89" s="118"/>
      <c r="B89" s="119"/>
      <c r="C89" s="158"/>
      <c r="D89" s="158"/>
      <c r="E89" s="158"/>
      <c r="F89" s="158"/>
      <c r="G89" s="158"/>
      <c r="H89" s="158"/>
      <c r="I89" s="154"/>
    </row>
    <row r="90" ht="26.1" customHeight="1" spans="1:9">
      <c r="A90" s="118"/>
      <c r="B90" s="119"/>
      <c r="C90" s="158"/>
      <c r="D90" s="158"/>
      <c r="E90" s="158"/>
      <c r="F90" s="158"/>
      <c r="G90" s="158"/>
      <c r="H90" s="158"/>
      <c r="I90" s="118" t="s">
        <v>234</v>
      </c>
    </row>
    <row r="91" ht="26.1" customHeight="1" spans="1:9">
      <c r="A91" s="118"/>
      <c r="B91" s="119"/>
      <c r="C91" s="158"/>
      <c r="D91" s="158"/>
      <c r="E91" s="158"/>
      <c r="F91" s="158"/>
      <c r="G91" s="158"/>
      <c r="H91" s="158"/>
      <c r="I91" s="157" t="str">
        <f ca="1">IF(I86="","",IF(I91="",NOW(),I91))</f>
        <v/>
      </c>
    </row>
    <row r="92" ht="26.1" customHeight="1" spans="1:9">
      <c r="A92" s="118"/>
      <c r="B92" s="119"/>
      <c r="C92" s="158"/>
      <c r="D92" s="158"/>
      <c r="E92" s="158"/>
      <c r="F92" s="158"/>
      <c r="G92" s="158"/>
      <c r="H92" s="158"/>
      <c r="I92" s="118" t="s">
        <v>235</v>
      </c>
    </row>
    <row r="93" ht="26.1" customHeight="1" spans="1:9">
      <c r="A93" s="118"/>
      <c r="B93" s="119"/>
      <c r="C93" s="158"/>
      <c r="D93" s="158"/>
      <c r="E93" s="158"/>
      <c r="F93" s="158"/>
      <c r="G93" s="158"/>
      <c r="H93" s="158"/>
      <c r="I93" s="156"/>
    </row>
    <row r="94" ht="26.1" customHeight="1" spans="1:9">
      <c r="A94" s="118"/>
      <c r="B94" s="119"/>
      <c r="C94" s="158"/>
      <c r="D94" s="158"/>
      <c r="E94" s="158"/>
      <c r="F94" s="158"/>
      <c r="G94" s="158"/>
      <c r="H94" s="158"/>
      <c r="I94" s="156"/>
    </row>
    <row r="95" ht="26.1" customHeight="1" spans="1:9">
      <c r="A95" s="118">
        <v>10</v>
      </c>
      <c r="B95" s="119"/>
      <c r="C95" s="125" t="s">
        <v>232</v>
      </c>
      <c r="D95" s="140"/>
      <c r="E95" s="141"/>
      <c r="F95" s="128"/>
      <c r="G95" s="129"/>
      <c r="H95" s="130"/>
      <c r="I95" s="145" t="s">
        <v>233</v>
      </c>
    </row>
    <row r="96" ht="26.1" customHeight="1" spans="1:9">
      <c r="A96" s="118"/>
      <c r="B96" s="119"/>
      <c r="C96" s="131"/>
      <c r="D96" s="132"/>
      <c r="E96" s="133"/>
      <c r="F96" s="131"/>
      <c r="G96" s="132"/>
      <c r="H96" s="133"/>
      <c r="I96" s="150"/>
    </row>
    <row r="97" ht="26.1" customHeight="1" spans="1:9">
      <c r="A97" s="118"/>
      <c r="B97" s="119"/>
      <c r="C97" s="134"/>
      <c r="D97" s="135"/>
      <c r="E97" s="136"/>
      <c r="F97" s="134"/>
      <c r="G97" s="135"/>
      <c r="H97" s="136"/>
      <c r="I97" s="152"/>
    </row>
    <row r="98" ht="26.1" customHeight="1" spans="1:9">
      <c r="A98" s="118"/>
      <c r="B98" s="119"/>
      <c r="C98" s="134"/>
      <c r="D98" s="135"/>
      <c r="E98" s="136"/>
      <c r="F98" s="134"/>
      <c r="G98" s="135"/>
      <c r="H98" s="136"/>
      <c r="I98" s="152"/>
    </row>
    <row r="99" ht="26.1" customHeight="1" spans="1:9">
      <c r="A99" s="118"/>
      <c r="B99" s="119"/>
      <c r="C99" s="134"/>
      <c r="D99" s="135"/>
      <c r="E99" s="136"/>
      <c r="F99" s="134"/>
      <c r="G99" s="135"/>
      <c r="H99" s="136"/>
      <c r="I99" s="154"/>
    </row>
    <row r="100" ht="26.1" customHeight="1" spans="1:9">
      <c r="A100" s="118"/>
      <c r="B100" s="119"/>
      <c r="C100" s="134"/>
      <c r="D100" s="135"/>
      <c r="E100" s="136"/>
      <c r="F100" s="134"/>
      <c r="G100" s="135"/>
      <c r="H100" s="136"/>
      <c r="I100" s="118" t="s">
        <v>234</v>
      </c>
    </row>
    <row r="101" ht="26.1" customHeight="1" spans="1:9">
      <c r="A101" s="118"/>
      <c r="B101" s="119"/>
      <c r="C101" s="134"/>
      <c r="D101" s="135"/>
      <c r="E101" s="136"/>
      <c r="F101" s="134"/>
      <c r="G101" s="135"/>
      <c r="H101" s="136"/>
      <c r="I101" s="157"/>
    </row>
    <row r="102" ht="26.1" customHeight="1" spans="1:9">
      <c r="A102" s="118"/>
      <c r="B102" s="119"/>
      <c r="C102" s="134"/>
      <c r="D102" s="135"/>
      <c r="E102" s="136"/>
      <c r="F102" s="134"/>
      <c r="G102" s="135"/>
      <c r="H102" s="136"/>
      <c r="I102" s="118" t="s">
        <v>235</v>
      </c>
    </row>
    <row r="103" ht="26.1" customHeight="1" spans="1:9">
      <c r="A103" s="118"/>
      <c r="B103" s="119"/>
      <c r="C103" s="134"/>
      <c r="D103" s="135"/>
      <c r="E103" s="136"/>
      <c r="F103" s="134"/>
      <c r="G103" s="135"/>
      <c r="H103" s="136"/>
      <c r="I103" s="156"/>
    </row>
    <row r="104" ht="218.1" customHeight="1" spans="1:9">
      <c r="A104" s="118"/>
      <c r="B104" s="119"/>
      <c r="C104" s="137"/>
      <c r="D104" s="138"/>
      <c r="E104" s="139"/>
      <c r="F104" s="137"/>
      <c r="G104" s="138"/>
      <c r="H104" s="139"/>
      <c r="I104" s="156"/>
    </row>
    <row r="105" ht="26.1" customHeight="1" spans="1:9">
      <c r="A105" s="118">
        <v>11</v>
      </c>
      <c r="B105" s="119"/>
      <c r="C105" s="125" t="s">
        <v>232</v>
      </c>
      <c r="D105" s="140"/>
      <c r="E105" s="141"/>
      <c r="F105" s="128"/>
      <c r="G105" s="129"/>
      <c r="H105" s="130"/>
      <c r="I105" s="145" t="s">
        <v>233</v>
      </c>
    </row>
    <row r="106" ht="26.1" customHeight="1" spans="1:9">
      <c r="A106" s="118"/>
      <c r="B106" s="119"/>
      <c r="C106" s="131"/>
      <c r="D106" s="132"/>
      <c r="E106" s="133"/>
      <c r="F106" s="131"/>
      <c r="G106" s="132"/>
      <c r="H106" s="133"/>
      <c r="I106" s="150"/>
    </row>
    <row r="107" ht="26.1" customHeight="1" spans="1:9">
      <c r="A107" s="118"/>
      <c r="B107" s="119"/>
      <c r="C107" s="134"/>
      <c r="D107" s="135"/>
      <c r="E107" s="136"/>
      <c r="F107" s="134"/>
      <c r="G107" s="135"/>
      <c r="H107" s="136"/>
      <c r="I107" s="152"/>
    </row>
    <row r="108" ht="26.1" customHeight="1" spans="1:9">
      <c r="A108" s="118"/>
      <c r="B108" s="119"/>
      <c r="C108" s="134"/>
      <c r="D108" s="135"/>
      <c r="E108" s="136"/>
      <c r="F108" s="134"/>
      <c r="G108" s="135"/>
      <c r="H108" s="136"/>
      <c r="I108" s="152"/>
    </row>
    <row r="109" ht="26.1" customHeight="1" spans="1:9">
      <c r="A109" s="118"/>
      <c r="B109" s="119"/>
      <c r="C109" s="134"/>
      <c r="D109" s="135"/>
      <c r="E109" s="136"/>
      <c r="F109" s="134"/>
      <c r="G109" s="135"/>
      <c r="H109" s="136"/>
      <c r="I109" s="154"/>
    </row>
    <row r="110" ht="26.1" customHeight="1" spans="1:9">
      <c r="A110" s="118"/>
      <c r="B110" s="119"/>
      <c r="C110" s="134"/>
      <c r="D110" s="135"/>
      <c r="E110" s="136"/>
      <c r="F110" s="134"/>
      <c r="G110" s="135"/>
      <c r="H110" s="136"/>
      <c r="I110" s="118" t="s">
        <v>234</v>
      </c>
    </row>
    <row r="111" ht="26.1" customHeight="1" spans="1:9">
      <c r="A111" s="118"/>
      <c r="B111" s="119"/>
      <c r="C111" s="134"/>
      <c r="D111" s="135"/>
      <c r="E111" s="136"/>
      <c r="F111" s="134"/>
      <c r="G111" s="135"/>
      <c r="H111" s="136"/>
      <c r="I111" s="157"/>
    </row>
    <row r="112" ht="26.1" customHeight="1" spans="1:9">
      <c r="A112" s="118"/>
      <c r="B112" s="119"/>
      <c r="C112" s="134"/>
      <c r="D112" s="135"/>
      <c r="E112" s="136"/>
      <c r="F112" s="134"/>
      <c r="G112" s="135"/>
      <c r="H112" s="136"/>
      <c r="I112" s="118" t="s">
        <v>235</v>
      </c>
    </row>
    <row r="113" ht="26.1" customHeight="1" spans="1:9">
      <c r="A113" s="118"/>
      <c r="B113" s="119"/>
      <c r="C113" s="134"/>
      <c r="D113" s="135"/>
      <c r="E113" s="136"/>
      <c r="F113" s="134"/>
      <c r="G113" s="135"/>
      <c r="H113" s="136"/>
      <c r="I113" s="156"/>
    </row>
    <row r="114" ht="26.1" customHeight="1" spans="1:9">
      <c r="A114" s="118"/>
      <c r="B114" s="119"/>
      <c r="C114" s="137"/>
      <c r="D114" s="138"/>
      <c r="E114" s="139"/>
      <c r="F114" s="137"/>
      <c r="G114" s="138"/>
      <c r="H114" s="139"/>
      <c r="I114" s="156"/>
    </row>
    <row r="115" ht="26.1" customHeight="1" spans="1:9">
      <c r="A115" s="118">
        <v>12</v>
      </c>
      <c r="B115" s="119"/>
      <c r="C115" s="125" t="s">
        <v>232</v>
      </c>
      <c r="D115" s="140"/>
      <c r="E115" s="141"/>
      <c r="F115" s="128"/>
      <c r="G115" s="129"/>
      <c r="H115" s="130"/>
      <c r="I115" s="145" t="s">
        <v>233</v>
      </c>
    </row>
    <row r="116" ht="26.1" customHeight="1" spans="1:9">
      <c r="A116" s="118"/>
      <c r="B116" s="119"/>
      <c r="C116" s="131"/>
      <c r="D116" s="132"/>
      <c r="E116" s="133"/>
      <c r="F116" s="131"/>
      <c r="G116" s="132"/>
      <c r="H116" s="133"/>
      <c r="I116" s="150"/>
    </row>
    <row r="117" ht="26.1" customHeight="1" spans="1:9">
      <c r="A117" s="118"/>
      <c r="B117" s="119"/>
      <c r="C117" s="134"/>
      <c r="D117" s="135"/>
      <c r="E117" s="136"/>
      <c r="F117" s="134"/>
      <c r="G117" s="135"/>
      <c r="H117" s="136"/>
      <c r="I117" s="152"/>
    </row>
    <row r="118" ht="26.1" customHeight="1" spans="1:9">
      <c r="A118" s="118"/>
      <c r="B118" s="119"/>
      <c r="C118" s="134"/>
      <c r="D118" s="135"/>
      <c r="E118" s="136"/>
      <c r="F118" s="134"/>
      <c r="G118" s="135"/>
      <c r="H118" s="136"/>
      <c r="I118" s="152"/>
    </row>
    <row r="119" ht="26.1" customHeight="1" spans="1:9">
      <c r="A119" s="118"/>
      <c r="B119" s="119"/>
      <c r="C119" s="134"/>
      <c r="D119" s="135"/>
      <c r="E119" s="136"/>
      <c r="F119" s="134"/>
      <c r="G119" s="135"/>
      <c r="H119" s="136"/>
      <c r="I119" s="154"/>
    </row>
    <row r="120" ht="26.1" customHeight="1" spans="1:9">
      <c r="A120" s="118"/>
      <c r="B120" s="119"/>
      <c r="C120" s="134"/>
      <c r="D120" s="135"/>
      <c r="E120" s="136"/>
      <c r="F120" s="134"/>
      <c r="G120" s="135"/>
      <c r="H120" s="136"/>
      <c r="I120" s="118" t="s">
        <v>234</v>
      </c>
    </row>
    <row r="121" ht="26.1" customHeight="1" spans="1:9">
      <c r="A121" s="118"/>
      <c r="B121" s="119"/>
      <c r="C121" s="134"/>
      <c r="D121" s="135"/>
      <c r="E121" s="136"/>
      <c r="F121" s="134"/>
      <c r="G121" s="135"/>
      <c r="H121" s="136"/>
      <c r="I121" s="157"/>
    </row>
    <row r="122" ht="26.1" customHeight="1" spans="1:9">
      <c r="A122" s="118"/>
      <c r="B122" s="119"/>
      <c r="C122" s="134"/>
      <c r="D122" s="135"/>
      <c r="E122" s="136"/>
      <c r="F122" s="134"/>
      <c r="G122" s="135"/>
      <c r="H122" s="136"/>
      <c r="I122" s="118" t="s">
        <v>235</v>
      </c>
    </row>
    <row r="123" ht="26.1" customHeight="1" spans="1:9">
      <c r="A123" s="118"/>
      <c r="B123" s="119"/>
      <c r="C123" s="134"/>
      <c r="D123" s="135"/>
      <c r="E123" s="136"/>
      <c r="F123" s="134"/>
      <c r="G123" s="135"/>
      <c r="H123" s="136"/>
      <c r="I123" s="156"/>
    </row>
    <row r="124" ht="26.1" customHeight="1" spans="1:9">
      <c r="A124" s="118"/>
      <c r="B124" s="119"/>
      <c r="C124" s="137"/>
      <c r="D124" s="138"/>
      <c r="E124" s="139"/>
      <c r="F124" s="137"/>
      <c r="G124" s="138"/>
      <c r="H124" s="139"/>
      <c r="I124" s="156"/>
    </row>
    <row r="125" ht="26.1" customHeight="1" spans="1:9">
      <c r="A125" s="118">
        <v>13</v>
      </c>
      <c r="B125" s="119"/>
      <c r="C125" s="125" t="s">
        <v>232</v>
      </c>
      <c r="D125" s="140"/>
      <c r="E125" s="141"/>
      <c r="F125" s="128"/>
      <c r="G125" s="129"/>
      <c r="H125" s="130"/>
      <c r="I125" s="145" t="s">
        <v>233</v>
      </c>
    </row>
    <row r="126" ht="26.1" customHeight="1" spans="1:9">
      <c r="A126" s="118"/>
      <c r="B126" s="119"/>
      <c r="C126" s="131"/>
      <c r="D126" s="132"/>
      <c r="E126" s="133"/>
      <c r="F126" s="131"/>
      <c r="G126" s="132"/>
      <c r="H126" s="133"/>
      <c r="I126" s="150"/>
    </row>
    <row r="127" ht="26.1" customHeight="1" spans="1:9">
      <c r="A127" s="118"/>
      <c r="B127" s="119"/>
      <c r="C127" s="134"/>
      <c r="D127" s="135"/>
      <c r="E127" s="136"/>
      <c r="F127" s="134"/>
      <c r="G127" s="135"/>
      <c r="H127" s="136"/>
      <c r="I127" s="152"/>
    </row>
    <row r="128" ht="26.1" customHeight="1" spans="1:9">
      <c r="A128" s="118"/>
      <c r="B128" s="119"/>
      <c r="C128" s="134"/>
      <c r="D128" s="135"/>
      <c r="E128" s="136"/>
      <c r="F128" s="134"/>
      <c r="G128" s="135"/>
      <c r="H128" s="136"/>
      <c r="I128" s="152"/>
    </row>
    <row r="129" ht="26.1" customHeight="1" spans="1:9">
      <c r="A129" s="118"/>
      <c r="B129" s="119"/>
      <c r="C129" s="134"/>
      <c r="D129" s="135"/>
      <c r="E129" s="136"/>
      <c r="F129" s="134"/>
      <c r="G129" s="135"/>
      <c r="H129" s="136"/>
      <c r="I129" s="154"/>
    </row>
    <row r="130" ht="26.1" customHeight="1" spans="1:9">
      <c r="A130" s="118"/>
      <c r="B130" s="119"/>
      <c r="C130" s="134"/>
      <c r="D130" s="135"/>
      <c r="E130" s="136"/>
      <c r="F130" s="134"/>
      <c r="G130" s="135"/>
      <c r="H130" s="136"/>
      <c r="I130" s="118" t="s">
        <v>234</v>
      </c>
    </row>
    <row r="131" ht="26.1" customHeight="1" spans="1:9">
      <c r="A131" s="118"/>
      <c r="B131" s="119"/>
      <c r="C131" s="134"/>
      <c r="D131" s="135"/>
      <c r="E131" s="136"/>
      <c r="F131" s="134"/>
      <c r="G131" s="135"/>
      <c r="H131" s="136"/>
      <c r="I131" s="157"/>
    </row>
    <row r="132" ht="26.1" customHeight="1" spans="1:9">
      <c r="A132" s="118"/>
      <c r="B132" s="119"/>
      <c r="C132" s="134"/>
      <c r="D132" s="135"/>
      <c r="E132" s="136"/>
      <c r="F132" s="134"/>
      <c r="G132" s="135"/>
      <c r="H132" s="136"/>
      <c r="I132" s="118" t="s">
        <v>235</v>
      </c>
    </row>
    <row r="133" ht="26.1" customHeight="1" spans="1:9">
      <c r="A133" s="118"/>
      <c r="B133" s="119"/>
      <c r="C133" s="134"/>
      <c r="D133" s="135"/>
      <c r="E133" s="136"/>
      <c r="F133" s="134"/>
      <c r="G133" s="135"/>
      <c r="H133" s="136"/>
      <c r="I133" s="156"/>
    </row>
    <row r="134" ht="26.1" customHeight="1" spans="1:9">
      <c r="A134" s="118"/>
      <c r="B134" s="119"/>
      <c r="C134" s="137"/>
      <c r="D134" s="138"/>
      <c r="E134" s="139"/>
      <c r="F134" s="137"/>
      <c r="G134" s="138"/>
      <c r="H134" s="139"/>
      <c r="I134" s="156"/>
    </row>
    <row r="135" ht="26.1" customHeight="1" spans="1:9">
      <c r="A135" s="118">
        <v>14</v>
      </c>
      <c r="B135" s="119"/>
      <c r="C135" s="125" t="s">
        <v>232</v>
      </c>
      <c r="D135" s="140"/>
      <c r="E135" s="141"/>
      <c r="F135" s="128"/>
      <c r="G135" s="129"/>
      <c r="H135" s="130"/>
      <c r="I135" s="145" t="s">
        <v>233</v>
      </c>
    </row>
    <row r="136" ht="26.1" customHeight="1" spans="1:9">
      <c r="A136" s="118"/>
      <c r="B136" s="119"/>
      <c r="C136" s="131"/>
      <c r="D136" s="132"/>
      <c r="E136" s="133"/>
      <c r="F136" s="131"/>
      <c r="G136" s="132"/>
      <c r="H136" s="133"/>
      <c r="I136" s="150"/>
    </row>
    <row r="137" ht="26.1" customHeight="1" spans="1:9">
      <c r="A137" s="118"/>
      <c r="B137" s="119"/>
      <c r="C137" s="134"/>
      <c r="D137" s="135"/>
      <c r="E137" s="136"/>
      <c r="F137" s="134"/>
      <c r="G137" s="135"/>
      <c r="H137" s="136"/>
      <c r="I137" s="152"/>
    </row>
    <row r="138" ht="26.1" customHeight="1" spans="1:9">
      <c r="A138" s="118"/>
      <c r="B138" s="119"/>
      <c r="C138" s="134"/>
      <c r="D138" s="135"/>
      <c r="E138" s="136"/>
      <c r="F138" s="134"/>
      <c r="G138" s="135"/>
      <c r="H138" s="136"/>
      <c r="I138" s="152"/>
    </row>
    <row r="139" ht="26.1" customHeight="1" spans="1:9">
      <c r="A139" s="118"/>
      <c r="B139" s="119"/>
      <c r="C139" s="134"/>
      <c r="D139" s="135"/>
      <c r="E139" s="136"/>
      <c r="F139" s="134"/>
      <c r="G139" s="135"/>
      <c r="H139" s="136"/>
      <c r="I139" s="154"/>
    </row>
    <row r="140" ht="26.1" customHeight="1" spans="1:9">
      <c r="A140" s="118"/>
      <c r="B140" s="119"/>
      <c r="C140" s="134"/>
      <c r="D140" s="135"/>
      <c r="E140" s="136"/>
      <c r="F140" s="134"/>
      <c r="G140" s="135"/>
      <c r="H140" s="136"/>
      <c r="I140" s="118" t="s">
        <v>234</v>
      </c>
    </row>
    <row r="141" ht="26.1" customHeight="1" spans="1:9">
      <c r="A141" s="118"/>
      <c r="B141" s="119"/>
      <c r="C141" s="134"/>
      <c r="D141" s="135"/>
      <c r="E141" s="136"/>
      <c r="F141" s="134"/>
      <c r="G141" s="135"/>
      <c r="H141" s="136"/>
      <c r="I141" s="157"/>
    </row>
    <row r="142" ht="26.1" customHeight="1" spans="1:9">
      <c r="A142" s="118"/>
      <c r="B142" s="119"/>
      <c r="C142" s="134"/>
      <c r="D142" s="135"/>
      <c r="E142" s="136"/>
      <c r="F142" s="134"/>
      <c r="G142" s="135"/>
      <c r="H142" s="136"/>
      <c r="I142" s="118" t="s">
        <v>235</v>
      </c>
    </row>
    <row r="143" ht="26.1" customHeight="1" spans="1:9">
      <c r="A143" s="118"/>
      <c r="B143" s="119"/>
      <c r="C143" s="134"/>
      <c r="D143" s="135"/>
      <c r="E143" s="136"/>
      <c r="F143" s="134"/>
      <c r="G143" s="135"/>
      <c r="H143" s="136"/>
      <c r="I143" s="156"/>
    </row>
    <row r="144" ht="270" customHeight="1" spans="1:9">
      <c r="A144" s="118"/>
      <c r="B144" s="119"/>
      <c r="C144" s="137"/>
      <c r="D144" s="138"/>
      <c r="E144" s="139"/>
      <c r="F144" s="137"/>
      <c r="G144" s="138"/>
      <c r="H144" s="139"/>
      <c r="I144" s="156"/>
    </row>
    <row r="145" ht="26.1" customHeight="1" spans="1:9">
      <c r="A145" s="118">
        <v>15</v>
      </c>
      <c r="B145" s="119"/>
      <c r="C145" s="125" t="s">
        <v>232</v>
      </c>
      <c r="D145" s="140"/>
      <c r="E145" s="141"/>
      <c r="F145" s="128"/>
      <c r="G145" s="129"/>
      <c r="H145" s="130"/>
      <c r="I145" s="145" t="s">
        <v>233</v>
      </c>
    </row>
    <row r="146" ht="26.1" customHeight="1" spans="1:9">
      <c r="A146" s="118"/>
      <c r="B146" s="119"/>
      <c r="C146" s="131"/>
      <c r="D146" s="132"/>
      <c r="E146" s="133"/>
      <c r="F146" s="131"/>
      <c r="G146" s="132"/>
      <c r="H146" s="133"/>
      <c r="I146" s="150"/>
    </row>
    <row r="147" ht="26.1" customHeight="1" spans="1:9">
      <c r="A147" s="118"/>
      <c r="B147" s="119"/>
      <c r="C147" s="134"/>
      <c r="D147" s="135"/>
      <c r="E147" s="136"/>
      <c r="F147" s="134"/>
      <c r="G147" s="135"/>
      <c r="H147" s="136"/>
      <c r="I147" s="152"/>
    </row>
    <row r="148" ht="26.1" customHeight="1" spans="1:9">
      <c r="A148" s="118"/>
      <c r="B148" s="119"/>
      <c r="C148" s="134"/>
      <c r="D148" s="135"/>
      <c r="E148" s="136"/>
      <c r="F148" s="134"/>
      <c r="G148" s="135"/>
      <c r="H148" s="136"/>
      <c r="I148" s="152"/>
    </row>
    <row r="149" ht="26.1" customHeight="1" spans="1:9">
      <c r="A149" s="118"/>
      <c r="B149" s="119"/>
      <c r="C149" s="134"/>
      <c r="D149" s="135"/>
      <c r="E149" s="136"/>
      <c r="F149" s="134"/>
      <c r="G149" s="135"/>
      <c r="H149" s="136"/>
      <c r="I149" s="154"/>
    </row>
    <row r="150" ht="26.1" customHeight="1" spans="1:9">
      <c r="A150" s="118"/>
      <c r="B150" s="119"/>
      <c r="C150" s="134"/>
      <c r="D150" s="135"/>
      <c r="E150" s="136"/>
      <c r="F150" s="134"/>
      <c r="G150" s="135"/>
      <c r="H150" s="136"/>
      <c r="I150" s="118" t="s">
        <v>234</v>
      </c>
    </row>
    <row r="151" ht="26.1" customHeight="1" spans="1:9">
      <c r="A151" s="118"/>
      <c r="B151" s="119"/>
      <c r="C151" s="134"/>
      <c r="D151" s="135"/>
      <c r="E151" s="136"/>
      <c r="F151" s="134"/>
      <c r="G151" s="135"/>
      <c r="H151" s="136"/>
      <c r="I151" s="157"/>
    </row>
    <row r="152" ht="26.1" customHeight="1" spans="1:9">
      <c r="A152" s="118"/>
      <c r="B152" s="119"/>
      <c r="C152" s="134"/>
      <c r="D152" s="135"/>
      <c r="E152" s="136"/>
      <c r="F152" s="134"/>
      <c r="G152" s="135"/>
      <c r="H152" s="136"/>
      <c r="I152" s="118" t="s">
        <v>235</v>
      </c>
    </row>
    <row r="153" ht="26.1" customHeight="1" spans="1:9">
      <c r="A153" s="118"/>
      <c r="B153" s="119"/>
      <c r="C153" s="134"/>
      <c r="D153" s="135"/>
      <c r="E153" s="136"/>
      <c r="F153" s="134"/>
      <c r="G153" s="135"/>
      <c r="H153" s="136"/>
      <c r="I153" s="156"/>
    </row>
    <row r="154" ht="26.1" customHeight="1" spans="1:9">
      <c r="A154" s="118"/>
      <c r="B154" s="119"/>
      <c r="C154" s="137"/>
      <c r="D154" s="138"/>
      <c r="E154" s="139"/>
      <c r="F154" s="137"/>
      <c r="G154" s="138"/>
      <c r="H154" s="139"/>
      <c r="I154" s="156"/>
    </row>
    <row r="155" ht="26.1" customHeight="1" spans="1:9">
      <c r="A155" s="118">
        <v>16</v>
      </c>
      <c r="B155" s="119"/>
      <c r="C155" s="125" t="s">
        <v>232</v>
      </c>
      <c r="D155" s="140"/>
      <c r="E155" s="141"/>
      <c r="F155" s="128"/>
      <c r="G155" s="129"/>
      <c r="H155" s="130"/>
      <c r="I155" s="145" t="s">
        <v>233</v>
      </c>
    </row>
    <row r="156" ht="26.1" customHeight="1" spans="1:9">
      <c r="A156" s="118"/>
      <c r="B156" s="119"/>
      <c r="C156" s="131"/>
      <c r="D156" s="132"/>
      <c r="E156" s="133"/>
      <c r="F156" s="131"/>
      <c r="G156" s="132"/>
      <c r="H156" s="133"/>
      <c r="I156" s="150"/>
    </row>
    <row r="157" ht="26.1" customHeight="1" spans="1:9">
      <c r="A157" s="118"/>
      <c r="B157" s="119"/>
      <c r="C157" s="134"/>
      <c r="D157" s="135"/>
      <c r="E157" s="136"/>
      <c r="F157" s="134"/>
      <c r="G157" s="135"/>
      <c r="H157" s="136"/>
      <c r="I157" s="152"/>
    </row>
    <row r="158" ht="26.1" customHeight="1" spans="1:9">
      <c r="A158" s="118"/>
      <c r="B158" s="119"/>
      <c r="C158" s="134"/>
      <c r="D158" s="135"/>
      <c r="E158" s="136"/>
      <c r="F158" s="134"/>
      <c r="G158" s="135"/>
      <c r="H158" s="136"/>
      <c r="I158" s="152"/>
    </row>
    <row r="159" ht="26.1" customHeight="1" spans="1:9">
      <c r="A159" s="118"/>
      <c r="B159" s="119"/>
      <c r="C159" s="134"/>
      <c r="D159" s="135"/>
      <c r="E159" s="136"/>
      <c r="F159" s="134"/>
      <c r="G159" s="135"/>
      <c r="H159" s="136"/>
      <c r="I159" s="154"/>
    </row>
    <row r="160" ht="26.1" customHeight="1" spans="1:9">
      <c r="A160" s="118"/>
      <c r="B160" s="119"/>
      <c r="C160" s="134"/>
      <c r="D160" s="135"/>
      <c r="E160" s="136"/>
      <c r="F160" s="134"/>
      <c r="G160" s="135"/>
      <c r="H160" s="136"/>
      <c r="I160" s="118" t="s">
        <v>234</v>
      </c>
    </row>
    <row r="161" ht="26.1" customHeight="1" spans="1:9">
      <c r="A161" s="118"/>
      <c r="B161" s="119"/>
      <c r="C161" s="134"/>
      <c r="D161" s="135"/>
      <c r="E161" s="136"/>
      <c r="F161" s="134"/>
      <c r="G161" s="135"/>
      <c r="H161" s="136"/>
      <c r="I161" s="157"/>
    </row>
    <row r="162" ht="26.1" customHeight="1" spans="1:9">
      <c r="A162" s="118"/>
      <c r="B162" s="119"/>
      <c r="C162" s="134"/>
      <c r="D162" s="135"/>
      <c r="E162" s="136"/>
      <c r="F162" s="134"/>
      <c r="G162" s="135"/>
      <c r="H162" s="136"/>
      <c r="I162" s="118" t="s">
        <v>235</v>
      </c>
    </row>
    <row r="163" ht="26.1" customHeight="1" spans="1:9">
      <c r="A163" s="118"/>
      <c r="B163" s="119"/>
      <c r="C163" s="134"/>
      <c r="D163" s="135"/>
      <c r="E163" s="136"/>
      <c r="F163" s="134"/>
      <c r="G163" s="135"/>
      <c r="H163" s="136"/>
      <c r="I163" s="156"/>
    </row>
    <row r="164" ht="26.1" customHeight="1" spans="1:9">
      <c r="A164" s="118"/>
      <c r="B164" s="119"/>
      <c r="C164" s="137"/>
      <c r="D164" s="138"/>
      <c r="E164" s="139"/>
      <c r="F164" s="137"/>
      <c r="G164" s="138"/>
      <c r="H164" s="139"/>
      <c r="I164" s="156"/>
    </row>
    <row r="165" ht="26.1" customHeight="1" spans="1:9">
      <c r="A165" s="118">
        <v>17</v>
      </c>
      <c r="B165" s="119"/>
      <c r="C165" s="125" t="s">
        <v>232</v>
      </c>
      <c r="D165" s="140"/>
      <c r="E165" s="141"/>
      <c r="F165" s="128"/>
      <c r="G165" s="129"/>
      <c r="H165" s="130"/>
      <c r="I165" s="145" t="s">
        <v>233</v>
      </c>
    </row>
    <row r="166" ht="26.1" customHeight="1" spans="1:9">
      <c r="A166" s="118"/>
      <c r="B166" s="119"/>
      <c r="C166" s="131"/>
      <c r="D166" s="132"/>
      <c r="E166" s="133"/>
      <c r="F166" s="131"/>
      <c r="G166" s="132"/>
      <c r="H166" s="133"/>
      <c r="I166" s="150"/>
    </row>
    <row r="167" ht="26.1" customHeight="1" spans="1:9">
      <c r="A167" s="118"/>
      <c r="B167" s="119"/>
      <c r="C167" s="134"/>
      <c r="D167" s="135"/>
      <c r="E167" s="136"/>
      <c r="F167" s="134"/>
      <c r="G167" s="135"/>
      <c r="H167" s="136"/>
      <c r="I167" s="152"/>
    </row>
    <row r="168" ht="26.1" customHeight="1" spans="1:9">
      <c r="A168" s="118"/>
      <c r="B168" s="119"/>
      <c r="C168" s="134"/>
      <c r="D168" s="135"/>
      <c r="E168" s="136"/>
      <c r="F168" s="134"/>
      <c r="G168" s="135"/>
      <c r="H168" s="136"/>
      <c r="I168" s="152"/>
    </row>
    <row r="169" ht="26.1" customHeight="1" spans="1:9">
      <c r="A169" s="118"/>
      <c r="B169" s="119"/>
      <c r="C169" s="134"/>
      <c r="D169" s="135"/>
      <c r="E169" s="136"/>
      <c r="F169" s="134"/>
      <c r="G169" s="135"/>
      <c r="H169" s="136"/>
      <c r="I169" s="154"/>
    </row>
    <row r="170" ht="26.1" customHeight="1" spans="1:9">
      <c r="A170" s="118"/>
      <c r="B170" s="119"/>
      <c r="C170" s="134"/>
      <c r="D170" s="135"/>
      <c r="E170" s="136"/>
      <c r="F170" s="134"/>
      <c r="G170" s="135"/>
      <c r="H170" s="136"/>
      <c r="I170" s="118" t="s">
        <v>234</v>
      </c>
    </row>
    <row r="171" ht="26.1" customHeight="1" spans="1:9">
      <c r="A171" s="118"/>
      <c r="B171" s="119"/>
      <c r="C171" s="134"/>
      <c r="D171" s="135"/>
      <c r="E171" s="136"/>
      <c r="F171" s="134"/>
      <c r="G171" s="135"/>
      <c r="H171" s="136"/>
      <c r="I171" s="157"/>
    </row>
    <row r="172" ht="26.1" customHeight="1" spans="1:9">
      <c r="A172" s="118"/>
      <c r="B172" s="119"/>
      <c r="C172" s="134"/>
      <c r="D172" s="135"/>
      <c r="E172" s="136"/>
      <c r="F172" s="134"/>
      <c r="G172" s="135"/>
      <c r="H172" s="136"/>
      <c r="I172" s="118" t="s">
        <v>235</v>
      </c>
    </row>
    <row r="173" ht="26.1" customHeight="1" spans="1:9">
      <c r="A173" s="118"/>
      <c r="B173" s="119"/>
      <c r="C173" s="134"/>
      <c r="D173" s="135"/>
      <c r="E173" s="136"/>
      <c r="F173" s="134"/>
      <c r="G173" s="135"/>
      <c r="H173" s="136"/>
      <c r="I173" s="156"/>
    </row>
    <row r="174" ht="26.1" customHeight="1" spans="1:9">
      <c r="A174" s="118"/>
      <c r="B174" s="119"/>
      <c r="C174" s="137"/>
      <c r="D174" s="138"/>
      <c r="E174" s="139"/>
      <c r="F174" s="137"/>
      <c r="G174" s="138"/>
      <c r="H174" s="139"/>
      <c r="I174" s="156"/>
    </row>
    <row r="175" ht="26.1" customHeight="1" spans="1:9">
      <c r="A175" s="118">
        <v>18</v>
      </c>
      <c r="B175" s="119"/>
      <c r="C175" s="125" t="s">
        <v>232</v>
      </c>
      <c r="D175" s="140"/>
      <c r="E175" s="141"/>
      <c r="F175" s="128"/>
      <c r="G175" s="129"/>
      <c r="H175" s="130"/>
      <c r="I175" s="145" t="s">
        <v>233</v>
      </c>
    </row>
    <row r="176" ht="26.1" customHeight="1" spans="1:9">
      <c r="A176" s="118"/>
      <c r="B176" s="119"/>
      <c r="C176" s="131"/>
      <c r="D176" s="132"/>
      <c r="E176" s="133"/>
      <c r="F176" s="131"/>
      <c r="G176" s="132"/>
      <c r="H176" s="133"/>
      <c r="I176" s="150"/>
    </row>
    <row r="177" ht="26.1" customHeight="1" spans="1:9">
      <c r="A177" s="118"/>
      <c r="B177" s="119"/>
      <c r="C177" s="134"/>
      <c r="D177" s="135"/>
      <c r="E177" s="136"/>
      <c r="F177" s="134"/>
      <c r="G177" s="135"/>
      <c r="H177" s="136"/>
      <c r="I177" s="152"/>
    </row>
    <row r="178" ht="26.1" customHeight="1" spans="1:9">
      <c r="A178" s="118"/>
      <c r="B178" s="119"/>
      <c r="C178" s="134"/>
      <c r="D178" s="135"/>
      <c r="E178" s="136"/>
      <c r="F178" s="134"/>
      <c r="G178" s="135"/>
      <c r="H178" s="136"/>
      <c r="I178" s="152"/>
    </row>
    <row r="179" ht="26.1" customHeight="1" spans="1:9">
      <c r="A179" s="118"/>
      <c r="B179" s="119"/>
      <c r="C179" s="134"/>
      <c r="D179" s="135"/>
      <c r="E179" s="136"/>
      <c r="F179" s="134"/>
      <c r="G179" s="135"/>
      <c r="H179" s="136"/>
      <c r="I179" s="154"/>
    </row>
    <row r="180" ht="26.1" customHeight="1" spans="1:9">
      <c r="A180" s="118"/>
      <c r="B180" s="119"/>
      <c r="C180" s="134"/>
      <c r="D180" s="135"/>
      <c r="E180" s="136"/>
      <c r="F180" s="134"/>
      <c r="G180" s="135"/>
      <c r="H180" s="136"/>
      <c r="I180" s="118" t="s">
        <v>234</v>
      </c>
    </row>
    <row r="181" ht="26.1" customHeight="1" spans="1:9">
      <c r="A181" s="118"/>
      <c r="B181" s="119"/>
      <c r="C181" s="134"/>
      <c r="D181" s="135"/>
      <c r="E181" s="136"/>
      <c r="F181" s="134"/>
      <c r="G181" s="135"/>
      <c r="H181" s="136"/>
      <c r="I181" s="157"/>
    </row>
    <row r="182" ht="26.1" customHeight="1" spans="1:9">
      <c r="A182" s="118"/>
      <c r="B182" s="119"/>
      <c r="C182" s="134"/>
      <c r="D182" s="135"/>
      <c r="E182" s="136"/>
      <c r="F182" s="134"/>
      <c r="G182" s="135"/>
      <c r="H182" s="136"/>
      <c r="I182" s="118" t="s">
        <v>235</v>
      </c>
    </row>
    <row r="183" ht="26.1" customHeight="1" spans="1:9">
      <c r="A183" s="118"/>
      <c r="B183" s="119"/>
      <c r="C183" s="134"/>
      <c r="D183" s="135"/>
      <c r="E183" s="136"/>
      <c r="F183" s="134"/>
      <c r="G183" s="135"/>
      <c r="H183" s="136"/>
      <c r="I183" s="156"/>
    </row>
    <row r="184" ht="26.1" customHeight="1" spans="1:9">
      <c r="A184" s="118"/>
      <c r="B184" s="119"/>
      <c r="C184" s="137"/>
      <c r="D184" s="138"/>
      <c r="E184" s="139"/>
      <c r="F184" s="137"/>
      <c r="G184" s="138"/>
      <c r="H184" s="139"/>
      <c r="I184" s="156"/>
    </row>
    <row r="185" ht="26.1" customHeight="1" spans="1:9">
      <c r="A185" s="118">
        <v>19</v>
      </c>
      <c r="B185" s="119"/>
      <c r="C185" s="125" t="s">
        <v>232</v>
      </c>
      <c r="D185" s="140"/>
      <c r="E185" s="141"/>
      <c r="F185" s="128"/>
      <c r="G185" s="129"/>
      <c r="H185" s="130"/>
      <c r="I185" s="145" t="s">
        <v>233</v>
      </c>
    </row>
    <row r="186" ht="26.1" customHeight="1" spans="1:9">
      <c r="A186" s="118"/>
      <c r="B186" s="119"/>
      <c r="C186" s="131"/>
      <c r="D186" s="132"/>
      <c r="E186" s="133"/>
      <c r="F186" s="131"/>
      <c r="G186" s="132"/>
      <c r="H186" s="133"/>
      <c r="I186" s="150"/>
    </row>
    <row r="187" ht="26.1" customHeight="1" spans="1:9">
      <c r="A187" s="118"/>
      <c r="B187" s="119"/>
      <c r="C187" s="134"/>
      <c r="D187" s="135"/>
      <c r="E187" s="136"/>
      <c r="F187" s="134"/>
      <c r="G187" s="135"/>
      <c r="H187" s="136"/>
      <c r="I187" s="152"/>
    </row>
    <row r="188" ht="26.1" customHeight="1" spans="1:9">
      <c r="A188" s="118"/>
      <c r="B188" s="119"/>
      <c r="C188" s="134"/>
      <c r="D188" s="135"/>
      <c r="E188" s="136"/>
      <c r="F188" s="134"/>
      <c r="G188" s="135"/>
      <c r="H188" s="136"/>
      <c r="I188" s="152"/>
    </row>
    <row r="189" ht="26.1" customHeight="1" spans="1:9">
      <c r="A189" s="118"/>
      <c r="B189" s="119"/>
      <c r="C189" s="134"/>
      <c r="D189" s="135"/>
      <c r="E189" s="136"/>
      <c r="F189" s="134"/>
      <c r="G189" s="135"/>
      <c r="H189" s="136"/>
      <c r="I189" s="154"/>
    </row>
    <row r="190" ht="26.1" customHeight="1" spans="1:9">
      <c r="A190" s="118"/>
      <c r="B190" s="119"/>
      <c r="C190" s="134"/>
      <c r="D190" s="135"/>
      <c r="E190" s="136"/>
      <c r="F190" s="134"/>
      <c r="G190" s="135"/>
      <c r="H190" s="136"/>
      <c r="I190" s="118" t="s">
        <v>234</v>
      </c>
    </row>
    <row r="191" ht="26.1" customHeight="1" spans="1:9">
      <c r="A191" s="118"/>
      <c r="B191" s="119"/>
      <c r="C191" s="134"/>
      <c r="D191" s="135"/>
      <c r="E191" s="136"/>
      <c r="F191" s="134"/>
      <c r="G191" s="135"/>
      <c r="H191" s="136"/>
      <c r="I191" s="157"/>
    </row>
    <row r="192" ht="26.1" customHeight="1" spans="1:9">
      <c r="A192" s="118"/>
      <c r="B192" s="119"/>
      <c r="C192" s="134"/>
      <c r="D192" s="135"/>
      <c r="E192" s="136"/>
      <c r="F192" s="134"/>
      <c r="G192" s="135"/>
      <c r="H192" s="136"/>
      <c r="I192" s="118" t="s">
        <v>235</v>
      </c>
    </row>
    <row r="193" ht="26.1" customHeight="1" spans="1:9">
      <c r="A193" s="118"/>
      <c r="B193" s="119"/>
      <c r="C193" s="134"/>
      <c r="D193" s="135"/>
      <c r="E193" s="136"/>
      <c r="F193" s="134"/>
      <c r="G193" s="135"/>
      <c r="H193" s="136"/>
      <c r="I193" s="156"/>
    </row>
    <row r="194" ht="26.1" customHeight="1" spans="1:9">
      <c r="A194" s="118"/>
      <c r="B194" s="119"/>
      <c r="C194" s="137"/>
      <c r="D194" s="138"/>
      <c r="E194" s="139"/>
      <c r="F194" s="137"/>
      <c r="G194" s="138"/>
      <c r="H194" s="139"/>
      <c r="I194" s="156"/>
    </row>
    <row r="195" ht="26.1" customHeight="1" spans="1:9">
      <c r="A195" s="118">
        <v>20</v>
      </c>
      <c r="B195" s="119"/>
      <c r="C195" s="125" t="s">
        <v>232</v>
      </c>
      <c r="D195" s="140"/>
      <c r="E195" s="141"/>
      <c r="F195" s="128"/>
      <c r="G195" s="129"/>
      <c r="H195" s="130"/>
      <c r="I195" s="145" t="s">
        <v>233</v>
      </c>
    </row>
    <row r="196" ht="26.1" customHeight="1" spans="1:9">
      <c r="A196" s="118"/>
      <c r="B196" s="119"/>
      <c r="C196" s="131"/>
      <c r="D196" s="132"/>
      <c r="E196" s="133"/>
      <c r="F196" s="131"/>
      <c r="G196" s="132"/>
      <c r="H196" s="133"/>
      <c r="I196" s="150"/>
    </row>
    <row r="197" ht="26.1" customHeight="1" spans="1:9">
      <c r="A197" s="118"/>
      <c r="B197" s="119"/>
      <c r="C197" s="134"/>
      <c r="D197" s="135"/>
      <c r="E197" s="136"/>
      <c r="F197" s="134"/>
      <c r="G197" s="135"/>
      <c r="H197" s="136"/>
      <c r="I197" s="152"/>
    </row>
    <row r="198" ht="26.1" customHeight="1" spans="1:9">
      <c r="A198" s="118"/>
      <c r="B198" s="119"/>
      <c r="C198" s="134"/>
      <c r="D198" s="135"/>
      <c r="E198" s="136"/>
      <c r="F198" s="134"/>
      <c r="G198" s="135"/>
      <c r="H198" s="136"/>
      <c r="I198" s="152"/>
    </row>
    <row r="199" ht="26.1" customHeight="1" spans="1:9">
      <c r="A199" s="118"/>
      <c r="B199" s="119"/>
      <c r="C199" s="134"/>
      <c r="D199" s="135"/>
      <c r="E199" s="136"/>
      <c r="F199" s="134"/>
      <c r="G199" s="135"/>
      <c r="H199" s="136"/>
      <c r="I199" s="154"/>
    </row>
    <row r="200" ht="26.1" customHeight="1" spans="1:9">
      <c r="A200" s="118"/>
      <c r="B200" s="119"/>
      <c r="C200" s="134"/>
      <c r="D200" s="135"/>
      <c r="E200" s="136"/>
      <c r="F200" s="134"/>
      <c r="G200" s="135"/>
      <c r="H200" s="136"/>
      <c r="I200" s="118" t="s">
        <v>234</v>
      </c>
    </row>
    <row r="201" ht="26.1" customHeight="1" spans="1:9">
      <c r="A201" s="118"/>
      <c r="B201" s="119"/>
      <c r="C201" s="134"/>
      <c r="D201" s="135"/>
      <c r="E201" s="136"/>
      <c r="F201" s="134"/>
      <c r="G201" s="135"/>
      <c r="H201" s="136"/>
      <c r="I201" s="157"/>
    </row>
    <row r="202" ht="26.1" customHeight="1" spans="1:9">
      <c r="A202" s="118"/>
      <c r="B202" s="119"/>
      <c r="C202" s="134"/>
      <c r="D202" s="135"/>
      <c r="E202" s="136"/>
      <c r="F202" s="134"/>
      <c r="G202" s="135"/>
      <c r="H202" s="136"/>
      <c r="I202" s="118" t="s">
        <v>235</v>
      </c>
    </row>
    <row r="203" ht="26.1" customHeight="1" spans="1:9">
      <c r="A203" s="118"/>
      <c r="B203" s="119"/>
      <c r="C203" s="134"/>
      <c r="D203" s="135"/>
      <c r="E203" s="136"/>
      <c r="F203" s="134"/>
      <c r="G203" s="135"/>
      <c r="H203" s="136"/>
      <c r="I203" s="156"/>
    </row>
    <row r="204" ht="102" customHeight="1" spans="1:9">
      <c r="A204" s="118"/>
      <c r="B204" s="119"/>
      <c r="C204" s="137"/>
      <c r="D204" s="138"/>
      <c r="E204" s="139"/>
      <c r="F204" s="137"/>
      <c r="G204" s="138"/>
      <c r="H204" s="139"/>
      <c r="I204" s="156"/>
    </row>
    <row r="205" ht="26.1" customHeight="1" spans="1:9">
      <c r="A205" s="118">
        <v>21</v>
      </c>
      <c r="B205" s="119"/>
      <c r="C205" s="125" t="s">
        <v>232</v>
      </c>
      <c r="D205" s="140"/>
      <c r="E205" s="141"/>
      <c r="F205" s="128"/>
      <c r="G205" s="129"/>
      <c r="H205" s="130"/>
      <c r="I205" s="145" t="s">
        <v>233</v>
      </c>
    </row>
    <row r="206" ht="26.1" customHeight="1" spans="1:9">
      <c r="A206" s="118"/>
      <c r="B206" s="119"/>
      <c r="C206" s="131"/>
      <c r="D206" s="132"/>
      <c r="E206" s="133"/>
      <c r="F206" s="131"/>
      <c r="G206" s="132"/>
      <c r="H206" s="133"/>
      <c r="I206" s="150"/>
    </row>
    <row r="207" ht="26.1" customHeight="1" spans="1:9">
      <c r="A207" s="118"/>
      <c r="B207" s="119"/>
      <c r="C207" s="134"/>
      <c r="D207" s="135"/>
      <c r="E207" s="136"/>
      <c r="F207" s="134"/>
      <c r="G207" s="135"/>
      <c r="H207" s="136"/>
      <c r="I207" s="152"/>
    </row>
    <row r="208" ht="26.1" customHeight="1" spans="1:9">
      <c r="A208" s="118"/>
      <c r="B208" s="119"/>
      <c r="C208" s="134"/>
      <c r="D208" s="135"/>
      <c r="E208" s="136"/>
      <c r="F208" s="134"/>
      <c r="G208" s="135"/>
      <c r="H208" s="136"/>
      <c r="I208" s="152"/>
    </row>
    <row r="209" ht="26.1" customHeight="1" spans="1:9">
      <c r="A209" s="118"/>
      <c r="B209" s="119"/>
      <c r="C209" s="134"/>
      <c r="D209" s="135"/>
      <c r="E209" s="136"/>
      <c r="F209" s="134"/>
      <c r="G209" s="135"/>
      <c r="H209" s="136"/>
      <c r="I209" s="154"/>
    </row>
    <row r="210" ht="26.1" customHeight="1" spans="1:9">
      <c r="A210" s="118"/>
      <c r="B210" s="119"/>
      <c r="C210" s="134"/>
      <c r="D210" s="135"/>
      <c r="E210" s="136"/>
      <c r="F210" s="134"/>
      <c r="G210" s="135"/>
      <c r="H210" s="136"/>
      <c r="I210" s="118" t="s">
        <v>234</v>
      </c>
    </row>
    <row r="211" ht="26.1" customHeight="1" spans="1:9">
      <c r="A211" s="118"/>
      <c r="B211" s="119"/>
      <c r="C211" s="134"/>
      <c r="D211" s="135"/>
      <c r="E211" s="136"/>
      <c r="F211" s="134"/>
      <c r="G211" s="135"/>
      <c r="H211" s="136"/>
      <c r="I211" s="157" t="str">
        <f ca="1">IF(I206="","",IF(I211="",NOW(),I211))</f>
        <v/>
      </c>
    </row>
    <row r="212" ht="26.1" customHeight="1" spans="1:9">
      <c r="A212" s="118"/>
      <c r="B212" s="119"/>
      <c r="C212" s="134"/>
      <c r="D212" s="135"/>
      <c r="E212" s="136"/>
      <c r="F212" s="134"/>
      <c r="G212" s="135"/>
      <c r="H212" s="136"/>
      <c r="I212" s="118" t="s">
        <v>235</v>
      </c>
    </row>
    <row r="213" ht="26.1" customHeight="1" spans="1:9">
      <c r="A213" s="118"/>
      <c r="B213" s="119"/>
      <c r="C213" s="134"/>
      <c r="D213" s="135"/>
      <c r="E213" s="136"/>
      <c r="F213" s="134"/>
      <c r="G213" s="135"/>
      <c r="H213" s="136"/>
      <c r="I213" s="156"/>
    </row>
    <row r="214" ht="26.1" customHeight="1" spans="1:9">
      <c r="A214" s="118"/>
      <c r="B214" s="119"/>
      <c r="C214" s="137"/>
      <c r="D214" s="138"/>
      <c r="E214" s="139"/>
      <c r="F214" s="137"/>
      <c r="G214" s="138"/>
      <c r="H214" s="139"/>
      <c r="I214" s="156"/>
    </row>
    <row r="215" ht="26.1" customHeight="1" spans="1:9">
      <c r="A215" s="118">
        <v>22</v>
      </c>
      <c r="B215" s="119"/>
      <c r="C215" s="125" t="s">
        <v>232</v>
      </c>
      <c r="D215" s="140"/>
      <c r="E215" s="141"/>
      <c r="F215" s="128"/>
      <c r="G215" s="129"/>
      <c r="H215" s="130"/>
      <c r="I215" s="145" t="s">
        <v>233</v>
      </c>
    </row>
    <row r="216" ht="26.1" customHeight="1" spans="1:9">
      <c r="A216" s="118"/>
      <c r="B216" s="119"/>
      <c r="C216" s="131"/>
      <c r="D216" s="132"/>
      <c r="E216" s="133"/>
      <c r="F216" s="131"/>
      <c r="G216" s="132"/>
      <c r="H216" s="133"/>
      <c r="I216" s="150"/>
    </row>
    <row r="217" ht="26.1" customHeight="1" spans="1:9">
      <c r="A217" s="118"/>
      <c r="B217" s="119"/>
      <c r="C217" s="134"/>
      <c r="D217" s="135"/>
      <c r="E217" s="136"/>
      <c r="F217" s="134"/>
      <c r="G217" s="135"/>
      <c r="H217" s="136"/>
      <c r="I217" s="152"/>
    </row>
    <row r="218" ht="26.1" customHeight="1" spans="1:9">
      <c r="A218" s="118"/>
      <c r="B218" s="119"/>
      <c r="C218" s="134"/>
      <c r="D218" s="135"/>
      <c r="E218" s="136"/>
      <c r="F218" s="134"/>
      <c r="G218" s="135"/>
      <c r="H218" s="136"/>
      <c r="I218" s="152"/>
    </row>
    <row r="219" ht="26.1" customHeight="1" spans="1:9">
      <c r="A219" s="118"/>
      <c r="B219" s="119"/>
      <c r="C219" s="134"/>
      <c r="D219" s="135"/>
      <c r="E219" s="136"/>
      <c r="F219" s="134"/>
      <c r="G219" s="135"/>
      <c r="H219" s="136"/>
      <c r="I219" s="154"/>
    </row>
    <row r="220" ht="26.1" customHeight="1" spans="1:9">
      <c r="A220" s="118"/>
      <c r="B220" s="119"/>
      <c r="C220" s="134"/>
      <c r="D220" s="135"/>
      <c r="E220" s="136"/>
      <c r="F220" s="134"/>
      <c r="G220" s="135"/>
      <c r="H220" s="136"/>
      <c r="I220" s="118" t="s">
        <v>234</v>
      </c>
    </row>
    <row r="221" ht="26.1" customHeight="1" spans="1:9">
      <c r="A221" s="118"/>
      <c r="B221" s="119"/>
      <c r="C221" s="134"/>
      <c r="D221" s="135"/>
      <c r="E221" s="136"/>
      <c r="F221" s="134"/>
      <c r="G221" s="135"/>
      <c r="H221" s="136"/>
      <c r="I221" s="157"/>
    </row>
    <row r="222" ht="26.1" customHeight="1" spans="1:9">
      <c r="A222" s="118"/>
      <c r="B222" s="119"/>
      <c r="C222" s="134"/>
      <c r="D222" s="135"/>
      <c r="E222" s="136"/>
      <c r="F222" s="134"/>
      <c r="G222" s="135"/>
      <c r="H222" s="136"/>
      <c r="I222" s="118" t="s">
        <v>235</v>
      </c>
    </row>
    <row r="223" ht="26.1" customHeight="1" spans="1:9">
      <c r="A223" s="118"/>
      <c r="B223" s="119"/>
      <c r="C223" s="134"/>
      <c r="D223" s="135"/>
      <c r="E223" s="136"/>
      <c r="F223" s="134"/>
      <c r="G223" s="135"/>
      <c r="H223" s="136"/>
      <c r="I223" s="156"/>
    </row>
    <row r="224" ht="26.1" customHeight="1" spans="1:9">
      <c r="A224" s="118"/>
      <c r="B224" s="119"/>
      <c r="C224" s="137"/>
      <c r="D224" s="138"/>
      <c r="E224" s="139"/>
      <c r="F224" s="137"/>
      <c r="G224" s="138"/>
      <c r="H224" s="139"/>
      <c r="I224" s="156"/>
    </row>
    <row r="225" ht="26.1" customHeight="1" spans="1:9">
      <c r="A225" s="118">
        <v>23</v>
      </c>
      <c r="B225" s="119"/>
      <c r="C225" s="125" t="s">
        <v>232</v>
      </c>
      <c r="D225" s="140"/>
      <c r="E225" s="141"/>
      <c r="F225" s="128"/>
      <c r="G225" s="129"/>
      <c r="H225" s="130"/>
      <c r="I225" s="145" t="s">
        <v>233</v>
      </c>
    </row>
    <row r="226" ht="26.1" customHeight="1" spans="1:9">
      <c r="A226" s="118"/>
      <c r="B226" s="119"/>
      <c r="C226" s="131"/>
      <c r="D226" s="132"/>
      <c r="E226" s="133"/>
      <c r="F226" s="131"/>
      <c r="G226" s="132"/>
      <c r="H226" s="133"/>
      <c r="I226" s="150"/>
    </row>
    <row r="227" ht="26.1" customHeight="1" spans="1:9">
      <c r="A227" s="118"/>
      <c r="B227" s="119"/>
      <c r="C227" s="134"/>
      <c r="D227" s="135"/>
      <c r="E227" s="136"/>
      <c r="F227" s="134"/>
      <c r="G227" s="135"/>
      <c r="H227" s="136"/>
      <c r="I227" s="152"/>
    </row>
    <row r="228" ht="26.1" customHeight="1" spans="1:9">
      <c r="A228" s="118"/>
      <c r="B228" s="119"/>
      <c r="C228" s="134"/>
      <c r="D228" s="135"/>
      <c r="E228" s="136"/>
      <c r="F228" s="134"/>
      <c r="G228" s="135"/>
      <c r="H228" s="136"/>
      <c r="I228" s="152"/>
    </row>
    <row r="229" ht="26.1" customHeight="1" spans="1:9">
      <c r="A229" s="118"/>
      <c r="B229" s="119"/>
      <c r="C229" s="134"/>
      <c r="D229" s="135"/>
      <c r="E229" s="136"/>
      <c r="F229" s="134"/>
      <c r="G229" s="135"/>
      <c r="H229" s="136"/>
      <c r="I229" s="154"/>
    </row>
    <row r="230" ht="26.1" customHeight="1" spans="1:9">
      <c r="A230" s="118"/>
      <c r="B230" s="119"/>
      <c r="C230" s="134"/>
      <c r="D230" s="135"/>
      <c r="E230" s="136"/>
      <c r="F230" s="134"/>
      <c r="G230" s="135"/>
      <c r="H230" s="136"/>
      <c r="I230" s="118" t="s">
        <v>234</v>
      </c>
    </row>
    <row r="231" ht="26.1" customHeight="1" spans="1:9">
      <c r="A231" s="118"/>
      <c r="B231" s="119"/>
      <c r="C231" s="134"/>
      <c r="D231" s="135"/>
      <c r="E231" s="136"/>
      <c r="F231" s="134"/>
      <c r="G231" s="135"/>
      <c r="H231" s="136"/>
      <c r="I231" s="157"/>
    </row>
    <row r="232" ht="26.1" customHeight="1" spans="1:9">
      <c r="A232" s="118"/>
      <c r="B232" s="119"/>
      <c r="C232" s="134"/>
      <c r="D232" s="135"/>
      <c r="E232" s="136"/>
      <c r="F232" s="134"/>
      <c r="G232" s="135"/>
      <c r="H232" s="136"/>
      <c r="I232" s="118" t="s">
        <v>235</v>
      </c>
    </row>
    <row r="233" ht="26.1" customHeight="1" spans="1:9">
      <c r="A233" s="118"/>
      <c r="B233" s="119"/>
      <c r="C233" s="134"/>
      <c r="D233" s="135"/>
      <c r="E233" s="136"/>
      <c r="F233" s="134"/>
      <c r="G233" s="135"/>
      <c r="H233" s="136"/>
      <c r="I233" s="156"/>
    </row>
    <row r="234" ht="26.1" customHeight="1" spans="1:9">
      <c r="A234" s="118"/>
      <c r="B234" s="119"/>
      <c r="C234" s="137"/>
      <c r="D234" s="138"/>
      <c r="E234" s="139"/>
      <c r="F234" s="137"/>
      <c r="G234" s="138"/>
      <c r="H234" s="139"/>
      <c r="I234" s="156"/>
    </row>
    <row r="235" ht="26.1" customHeight="1" spans="1:9">
      <c r="A235" s="118">
        <v>24</v>
      </c>
      <c r="B235" s="119"/>
      <c r="C235" s="125" t="s">
        <v>232</v>
      </c>
      <c r="D235" s="140"/>
      <c r="E235" s="141"/>
      <c r="F235" s="128"/>
      <c r="G235" s="129"/>
      <c r="H235" s="130"/>
      <c r="I235" s="145" t="s">
        <v>233</v>
      </c>
    </row>
    <row r="236" ht="26.1" customHeight="1" spans="1:9">
      <c r="A236" s="118"/>
      <c r="B236" s="119"/>
      <c r="C236" s="131"/>
      <c r="D236" s="132"/>
      <c r="E236" s="133"/>
      <c r="F236" s="131"/>
      <c r="G236" s="132"/>
      <c r="H236" s="133"/>
      <c r="I236" s="150"/>
    </row>
    <row r="237" ht="26.1" customHeight="1" spans="1:9">
      <c r="A237" s="118"/>
      <c r="B237" s="119"/>
      <c r="C237" s="134"/>
      <c r="D237" s="135"/>
      <c r="E237" s="136"/>
      <c r="F237" s="134"/>
      <c r="G237" s="135"/>
      <c r="H237" s="136"/>
      <c r="I237" s="152"/>
    </row>
    <row r="238" ht="26.1" customHeight="1" spans="1:9">
      <c r="A238" s="118"/>
      <c r="B238" s="119"/>
      <c r="C238" s="134"/>
      <c r="D238" s="135"/>
      <c r="E238" s="136"/>
      <c r="F238" s="134"/>
      <c r="G238" s="135"/>
      <c r="H238" s="136"/>
      <c r="I238" s="152"/>
    </row>
    <row r="239" ht="26.1" customHeight="1" spans="1:9">
      <c r="A239" s="118"/>
      <c r="B239" s="119"/>
      <c r="C239" s="134"/>
      <c r="D239" s="135"/>
      <c r="E239" s="136"/>
      <c r="F239" s="134"/>
      <c r="G239" s="135"/>
      <c r="H239" s="136"/>
      <c r="I239" s="154"/>
    </row>
    <row r="240" ht="26.1" customHeight="1" spans="1:9">
      <c r="A240" s="118"/>
      <c r="B240" s="119"/>
      <c r="C240" s="134"/>
      <c r="D240" s="135"/>
      <c r="E240" s="136"/>
      <c r="F240" s="134"/>
      <c r="G240" s="135"/>
      <c r="H240" s="136"/>
      <c r="I240" s="118" t="s">
        <v>234</v>
      </c>
    </row>
    <row r="241" ht="26.1" customHeight="1" spans="1:9">
      <c r="A241" s="118"/>
      <c r="B241" s="119"/>
      <c r="C241" s="134"/>
      <c r="D241" s="135"/>
      <c r="E241" s="136"/>
      <c r="F241" s="134"/>
      <c r="G241" s="135"/>
      <c r="H241" s="136"/>
      <c r="I241" s="157"/>
    </row>
    <row r="242" ht="26.1" customHeight="1" spans="1:9">
      <c r="A242" s="118"/>
      <c r="B242" s="119"/>
      <c r="C242" s="134"/>
      <c r="D242" s="135"/>
      <c r="E242" s="136"/>
      <c r="F242" s="134"/>
      <c r="G242" s="135"/>
      <c r="H242" s="136"/>
      <c r="I242" s="118" t="s">
        <v>235</v>
      </c>
    </row>
    <row r="243" ht="26.1" customHeight="1" spans="1:9">
      <c r="A243" s="118"/>
      <c r="B243" s="119"/>
      <c r="C243" s="134"/>
      <c r="D243" s="135"/>
      <c r="E243" s="136"/>
      <c r="F243" s="134"/>
      <c r="G243" s="135"/>
      <c r="H243" s="136"/>
      <c r="I243" s="156"/>
    </row>
    <row r="244" ht="26.1" customHeight="1" spans="1:9">
      <c r="A244" s="118"/>
      <c r="B244" s="119"/>
      <c r="C244" s="137"/>
      <c r="D244" s="138"/>
      <c r="E244" s="139"/>
      <c r="F244" s="137"/>
      <c r="G244" s="138"/>
      <c r="H244" s="139"/>
      <c r="I244" s="156"/>
    </row>
    <row r="245" ht="26.1" customHeight="1" spans="1:9">
      <c r="A245" s="118">
        <v>25</v>
      </c>
      <c r="B245" s="119"/>
      <c r="C245" s="125" t="s">
        <v>232</v>
      </c>
      <c r="D245" s="140"/>
      <c r="E245" s="141"/>
      <c r="F245" s="128"/>
      <c r="G245" s="129"/>
      <c r="H245" s="130"/>
      <c r="I245" s="145" t="s">
        <v>233</v>
      </c>
    </row>
    <row r="246" ht="26.1" customHeight="1" spans="1:9">
      <c r="A246" s="118"/>
      <c r="B246" s="119"/>
      <c r="C246" s="131"/>
      <c r="D246" s="132"/>
      <c r="E246" s="133"/>
      <c r="F246" s="131"/>
      <c r="G246" s="132"/>
      <c r="H246" s="133"/>
      <c r="I246" s="150"/>
    </row>
    <row r="247" ht="26.1" customHeight="1" spans="1:9">
      <c r="A247" s="118"/>
      <c r="B247" s="119"/>
      <c r="C247" s="134"/>
      <c r="D247" s="135"/>
      <c r="E247" s="136"/>
      <c r="F247" s="134"/>
      <c r="G247" s="135"/>
      <c r="H247" s="136"/>
      <c r="I247" s="152"/>
    </row>
    <row r="248" ht="26.1" customHeight="1" spans="1:9">
      <c r="A248" s="118"/>
      <c r="B248" s="119"/>
      <c r="C248" s="134"/>
      <c r="D248" s="135"/>
      <c r="E248" s="136"/>
      <c r="F248" s="134"/>
      <c r="G248" s="135"/>
      <c r="H248" s="136"/>
      <c r="I248" s="152"/>
    </row>
    <row r="249" ht="26.1" customHeight="1" spans="1:9">
      <c r="A249" s="118"/>
      <c r="B249" s="119"/>
      <c r="C249" s="134"/>
      <c r="D249" s="135"/>
      <c r="E249" s="136"/>
      <c r="F249" s="134"/>
      <c r="G249" s="135"/>
      <c r="H249" s="136"/>
      <c r="I249" s="154"/>
    </row>
    <row r="250" ht="26.1" customHeight="1" spans="1:9">
      <c r="A250" s="118"/>
      <c r="B250" s="119"/>
      <c r="C250" s="134"/>
      <c r="D250" s="135"/>
      <c r="E250" s="136"/>
      <c r="F250" s="134"/>
      <c r="G250" s="135"/>
      <c r="H250" s="136"/>
      <c r="I250" s="118" t="s">
        <v>234</v>
      </c>
    </row>
    <row r="251" ht="26.1" customHeight="1" spans="1:9">
      <c r="A251" s="118"/>
      <c r="B251" s="119"/>
      <c r="C251" s="134"/>
      <c r="D251" s="135"/>
      <c r="E251" s="136"/>
      <c r="F251" s="134"/>
      <c r="G251" s="135"/>
      <c r="H251" s="136"/>
      <c r="I251" s="157" t="str">
        <f ca="1">IF(I246="","",IF(I251="",NOW(),I251))</f>
        <v/>
      </c>
    </row>
    <row r="252" ht="26.1" customHeight="1" spans="1:9">
      <c r="A252" s="118"/>
      <c r="B252" s="119"/>
      <c r="C252" s="134"/>
      <c r="D252" s="135"/>
      <c r="E252" s="136"/>
      <c r="F252" s="134"/>
      <c r="G252" s="135"/>
      <c r="H252" s="136"/>
      <c r="I252" s="118" t="s">
        <v>235</v>
      </c>
    </row>
    <row r="253" ht="26.1" customHeight="1" spans="1:9">
      <c r="A253" s="118"/>
      <c r="B253" s="119"/>
      <c r="C253" s="134"/>
      <c r="D253" s="135"/>
      <c r="E253" s="136"/>
      <c r="F253" s="134"/>
      <c r="G253" s="135"/>
      <c r="H253" s="136"/>
      <c r="I253" s="156"/>
    </row>
    <row r="254" ht="72.95" customHeight="1" spans="1:9">
      <c r="A254" s="118"/>
      <c r="B254" s="119"/>
      <c r="C254" s="137"/>
      <c r="D254" s="138"/>
      <c r="E254" s="139"/>
      <c r="F254" s="137"/>
      <c r="G254" s="138"/>
      <c r="H254" s="139"/>
      <c r="I254" s="156"/>
    </row>
    <row r="255" ht="26.1" customHeight="1" spans="1:9">
      <c r="A255" s="118">
        <v>26</v>
      </c>
      <c r="B255" s="119"/>
      <c r="C255" s="125" t="s">
        <v>232</v>
      </c>
      <c r="D255" s="140"/>
      <c r="E255" s="141"/>
      <c r="F255" s="128"/>
      <c r="G255" s="129"/>
      <c r="H255" s="130"/>
      <c r="I255" s="145" t="s">
        <v>233</v>
      </c>
    </row>
    <row r="256" ht="26.1" customHeight="1" spans="1:9">
      <c r="A256" s="118"/>
      <c r="B256" s="119"/>
      <c r="C256" s="131"/>
      <c r="D256" s="132"/>
      <c r="E256" s="133"/>
      <c r="F256" s="131"/>
      <c r="G256" s="132"/>
      <c r="H256" s="133"/>
      <c r="I256" s="150"/>
    </row>
    <row r="257" ht="26.1" customHeight="1" spans="1:9">
      <c r="A257" s="118"/>
      <c r="B257" s="119"/>
      <c r="C257" s="134"/>
      <c r="D257" s="135"/>
      <c r="E257" s="136"/>
      <c r="F257" s="134"/>
      <c r="G257" s="135"/>
      <c r="H257" s="136"/>
      <c r="I257" s="152"/>
    </row>
    <row r="258" ht="26.1" customHeight="1" spans="1:9">
      <c r="A258" s="118"/>
      <c r="B258" s="119"/>
      <c r="C258" s="134"/>
      <c r="D258" s="135"/>
      <c r="E258" s="136"/>
      <c r="F258" s="134"/>
      <c r="G258" s="135"/>
      <c r="H258" s="136"/>
      <c r="I258" s="152"/>
    </row>
    <row r="259" ht="26.1" customHeight="1" spans="1:9">
      <c r="A259" s="118"/>
      <c r="B259" s="119"/>
      <c r="C259" s="134"/>
      <c r="D259" s="135"/>
      <c r="E259" s="136"/>
      <c r="F259" s="134"/>
      <c r="G259" s="135"/>
      <c r="H259" s="136"/>
      <c r="I259" s="154"/>
    </row>
    <row r="260" ht="26.1" customHeight="1" spans="1:9">
      <c r="A260" s="118"/>
      <c r="B260" s="119"/>
      <c r="C260" s="134"/>
      <c r="D260" s="135"/>
      <c r="E260" s="136"/>
      <c r="F260" s="134"/>
      <c r="G260" s="135"/>
      <c r="H260" s="136"/>
      <c r="I260" s="118" t="s">
        <v>234</v>
      </c>
    </row>
    <row r="261" ht="26.1" customHeight="1" spans="1:9">
      <c r="A261" s="118"/>
      <c r="B261" s="119"/>
      <c r="C261" s="134"/>
      <c r="D261" s="135"/>
      <c r="E261" s="136"/>
      <c r="F261" s="134"/>
      <c r="G261" s="135"/>
      <c r="H261" s="136"/>
      <c r="I261" s="157"/>
    </row>
    <row r="262" ht="26.1" customHeight="1" spans="1:9">
      <c r="A262" s="118"/>
      <c r="B262" s="119"/>
      <c r="C262" s="134"/>
      <c r="D262" s="135"/>
      <c r="E262" s="136"/>
      <c r="F262" s="134"/>
      <c r="G262" s="135"/>
      <c r="H262" s="136"/>
      <c r="I262" s="118" t="s">
        <v>235</v>
      </c>
    </row>
    <row r="263" ht="26.1" customHeight="1" spans="1:9">
      <c r="A263" s="118"/>
      <c r="B263" s="119"/>
      <c r="C263" s="134"/>
      <c r="D263" s="135"/>
      <c r="E263" s="136"/>
      <c r="F263" s="134"/>
      <c r="G263" s="135"/>
      <c r="H263" s="136"/>
      <c r="I263" s="156"/>
    </row>
    <row r="264" ht="26.1" customHeight="1" spans="1:9">
      <c r="A264" s="118"/>
      <c r="B264" s="119"/>
      <c r="C264" s="137"/>
      <c r="D264" s="138"/>
      <c r="E264" s="139"/>
      <c r="F264" s="137"/>
      <c r="G264" s="138"/>
      <c r="H264" s="139"/>
      <c r="I264" s="156"/>
    </row>
    <row r="265" ht="26.1" customHeight="1" spans="1:9">
      <c r="A265" s="118">
        <v>27</v>
      </c>
      <c r="B265" s="119"/>
      <c r="C265" s="125" t="s">
        <v>232</v>
      </c>
      <c r="D265" s="140"/>
      <c r="E265" s="141"/>
      <c r="F265" s="128"/>
      <c r="G265" s="129"/>
      <c r="H265" s="130"/>
      <c r="I265" s="145" t="s">
        <v>233</v>
      </c>
    </row>
    <row r="266" ht="26.1" customHeight="1" spans="1:9">
      <c r="A266" s="118"/>
      <c r="B266" s="119"/>
      <c r="C266" s="131"/>
      <c r="D266" s="132"/>
      <c r="E266" s="133"/>
      <c r="F266" s="131"/>
      <c r="G266" s="132"/>
      <c r="H266" s="133"/>
      <c r="I266" s="150"/>
    </row>
    <row r="267" ht="26.1" customHeight="1" spans="1:9">
      <c r="A267" s="118"/>
      <c r="B267" s="119"/>
      <c r="C267" s="134"/>
      <c r="D267" s="135"/>
      <c r="E267" s="136"/>
      <c r="F267" s="134"/>
      <c r="G267" s="135"/>
      <c r="H267" s="136"/>
      <c r="I267" s="152"/>
    </row>
    <row r="268" ht="26.1" customHeight="1" spans="1:9">
      <c r="A268" s="118"/>
      <c r="B268" s="119"/>
      <c r="C268" s="134"/>
      <c r="D268" s="135"/>
      <c r="E268" s="136"/>
      <c r="F268" s="134"/>
      <c r="G268" s="135"/>
      <c r="H268" s="136"/>
      <c r="I268" s="152"/>
    </row>
    <row r="269" ht="26.1" customHeight="1" spans="1:9">
      <c r="A269" s="118"/>
      <c r="B269" s="119"/>
      <c r="C269" s="134"/>
      <c r="D269" s="135"/>
      <c r="E269" s="136"/>
      <c r="F269" s="134"/>
      <c r="G269" s="135"/>
      <c r="H269" s="136"/>
      <c r="I269" s="154"/>
    </row>
    <row r="270" ht="26.1" customHeight="1" spans="1:9">
      <c r="A270" s="118"/>
      <c r="B270" s="119"/>
      <c r="C270" s="134"/>
      <c r="D270" s="135"/>
      <c r="E270" s="136"/>
      <c r="F270" s="134"/>
      <c r="G270" s="135"/>
      <c r="H270" s="136"/>
      <c r="I270" s="118" t="s">
        <v>234</v>
      </c>
    </row>
    <row r="271" ht="26.1" customHeight="1" spans="1:9">
      <c r="A271" s="118"/>
      <c r="B271" s="119"/>
      <c r="C271" s="134"/>
      <c r="D271" s="135"/>
      <c r="E271" s="136"/>
      <c r="F271" s="134"/>
      <c r="G271" s="135"/>
      <c r="H271" s="136"/>
      <c r="I271" s="157"/>
    </row>
    <row r="272" ht="26.1" customHeight="1" spans="1:9">
      <c r="A272" s="118"/>
      <c r="B272" s="119"/>
      <c r="C272" s="134"/>
      <c r="D272" s="135"/>
      <c r="E272" s="136"/>
      <c r="F272" s="134"/>
      <c r="G272" s="135"/>
      <c r="H272" s="136"/>
      <c r="I272" s="118" t="s">
        <v>235</v>
      </c>
    </row>
    <row r="273" ht="26.1" customHeight="1" spans="1:9">
      <c r="A273" s="118"/>
      <c r="B273" s="119"/>
      <c r="C273" s="134"/>
      <c r="D273" s="135"/>
      <c r="E273" s="136"/>
      <c r="F273" s="134"/>
      <c r="G273" s="135"/>
      <c r="H273" s="136"/>
      <c r="I273" s="156"/>
    </row>
    <row r="274" ht="26.1" customHeight="1" spans="1:9">
      <c r="A274" s="118"/>
      <c r="B274" s="119"/>
      <c r="C274" s="137"/>
      <c r="D274" s="138"/>
      <c r="E274" s="139"/>
      <c r="F274" s="137"/>
      <c r="G274" s="138"/>
      <c r="H274" s="139"/>
      <c r="I274" s="156"/>
    </row>
    <row r="275" ht="26.1" customHeight="1" spans="1:9">
      <c r="A275" s="118">
        <v>28</v>
      </c>
      <c r="B275" s="119"/>
      <c r="C275" s="125" t="s">
        <v>232</v>
      </c>
      <c r="D275" s="140"/>
      <c r="E275" s="141"/>
      <c r="F275" s="128"/>
      <c r="G275" s="129"/>
      <c r="H275" s="130"/>
      <c r="I275" s="145" t="s">
        <v>233</v>
      </c>
    </row>
    <row r="276" ht="26.1" customHeight="1" spans="1:9">
      <c r="A276" s="118"/>
      <c r="B276" s="119"/>
      <c r="C276" s="131"/>
      <c r="D276" s="132"/>
      <c r="E276" s="133"/>
      <c r="F276" s="131"/>
      <c r="G276" s="132"/>
      <c r="H276" s="133"/>
      <c r="I276" s="150"/>
    </row>
    <row r="277" ht="26.1" customHeight="1" spans="1:9">
      <c r="A277" s="118"/>
      <c r="B277" s="119"/>
      <c r="C277" s="134"/>
      <c r="D277" s="135"/>
      <c r="E277" s="136"/>
      <c r="F277" s="134"/>
      <c r="G277" s="135"/>
      <c r="H277" s="136"/>
      <c r="I277" s="152"/>
    </row>
    <row r="278" ht="26.1" customHeight="1" spans="1:9">
      <c r="A278" s="118"/>
      <c r="B278" s="119"/>
      <c r="C278" s="134"/>
      <c r="D278" s="135"/>
      <c r="E278" s="136"/>
      <c r="F278" s="134"/>
      <c r="G278" s="135"/>
      <c r="H278" s="136"/>
      <c r="I278" s="152"/>
    </row>
    <row r="279" ht="26.1" customHeight="1" spans="1:9">
      <c r="A279" s="118"/>
      <c r="B279" s="119"/>
      <c r="C279" s="134"/>
      <c r="D279" s="135"/>
      <c r="E279" s="136"/>
      <c r="F279" s="134"/>
      <c r="G279" s="135"/>
      <c r="H279" s="136"/>
      <c r="I279" s="154"/>
    </row>
    <row r="280" ht="26.1" customHeight="1" spans="1:9">
      <c r="A280" s="118"/>
      <c r="B280" s="119"/>
      <c r="C280" s="134"/>
      <c r="D280" s="135"/>
      <c r="E280" s="136"/>
      <c r="F280" s="134"/>
      <c r="G280" s="135"/>
      <c r="H280" s="136"/>
      <c r="I280" s="118" t="s">
        <v>234</v>
      </c>
    </row>
    <row r="281" ht="26.1" customHeight="1" spans="1:9">
      <c r="A281" s="118"/>
      <c r="B281" s="119"/>
      <c r="C281" s="134"/>
      <c r="D281" s="135"/>
      <c r="E281" s="136"/>
      <c r="F281" s="134"/>
      <c r="G281" s="135"/>
      <c r="H281" s="136"/>
      <c r="I281" s="157"/>
    </row>
    <row r="282" ht="26.1" customHeight="1" spans="1:9">
      <c r="A282" s="118"/>
      <c r="B282" s="119"/>
      <c r="C282" s="134"/>
      <c r="D282" s="135"/>
      <c r="E282" s="136"/>
      <c r="F282" s="134"/>
      <c r="G282" s="135"/>
      <c r="H282" s="136"/>
      <c r="I282" s="118" t="s">
        <v>235</v>
      </c>
    </row>
    <row r="283" ht="26.1" customHeight="1" spans="1:9">
      <c r="A283" s="118"/>
      <c r="B283" s="119"/>
      <c r="C283" s="134"/>
      <c r="D283" s="135"/>
      <c r="E283" s="136"/>
      <c r="F283" s="134"/>
      <c r="G283" s="135"/>
      <c r="H283" s="136"/>
      <c r="I283" s="156"/>
    </row>
    <row r="284" ht="60.95" customHeight="1" spans="1:9">
      <c r="A284" s="118"/>
      <c r="B284" s="119"/>
      <c r="C284" s="137"/>
      <c r="D284" s="138"/>
      <c r="E284" s="139"/>
      <c r="F284" s="137"/>
      <c r="G284" s="138"/>
      <c r="H284" s="139"/>
      <c r="I284" s="156"/>
    </row>
    <row r="285" ht="26.1" customHeight="1" spans="1:9">
      <c r="A285" s="118">
        <v>29</v>
      </c>
      <c r="B285" s="119"/>
      <c r="C285" s="125" t="s">
        <v>232</v>
      </c>
      <c r="D285" s="140"/>
      <c r="E285" s="141"/>
      <c r="F285" s="128"/>
      <c r="G285" s="129"/>
      <c r="H285" s="130"/>
      <c r="I285" s="145" t="s">
        <v>233</v>
      </c>
    </row>
    <row r="286" ht="26.1" customHeight="1" spans="1:9">
      <c r="A286" s="118"/>
      <c r="B286" s="119"/>
      <c r="C286" s="131"/>
      <c r="D286" s="132"/>
      <c r="E286" s="133"/>
      <c r="F286" s="131"/>
      <c r="G286" s="132"/>
      <c r="H286" s="133"/>
      <c r="I286" s="150"/>
    </row>
    <row r="287" ht="26.1" customHeight="1" spans="1:9">
      <c r="A287" s="118"/>
      <c r="B287" s="119"/>
      <c r="C287" s="134"/>
      <c r="D287" s="135"/>
      <c r="E287" s="136"/>
      <c r="F287" s="134"/>
      <c r="G287" s="135"/>
      <c r="H287" s="136"/>
      <c r="I287" s="152"/>
    </row>
    <row r="288" ht="26.1" customHeight="1" spans="1:9">
      <c r="A288" s="118"/>
      <c r="B288" s="119"/>
      <c r="C288" s="134"/>
      <c r="D288" s="135"/>
      <c r="E288" s="136"/>
      <c r="F288" s="134"/>
      <c r="G288" s="135"/>
      <c r="H288" s="136"/>
      <c r="I288" s="152"/>
    </row>
    <row r="289" ht="26.1" customHeight="1" spans="1:9">
      <c r="A289" s="118"/>
      <c r="B289" s="119"/>
      <c r="C289" s="134"/>
      <c r="D289" s="135"/>
      <c r="E289" s="136"/>
      <c r="F289" s="134"/>
      <c r="G289" s="135"/>
      <c r="H289" s="136"/>
      <c r="I289" s="154"/>
    </row>
    <row r="290" ht="26.1" customHeight="1" spans="1:9">
      <c r="A290" s="118"/>
      <c r="B290" s="119"/>
      <c r="C290" s="134"/>
      <c r="D290" s="135"/>
      <c r="E290" s="136"/>
      <c r="F290" s="134"/>
      <c r="G290" s="135"/>
      <c r="H290" s="136"/>
      <c r="I290" s="118" t="s">
        <v>234</v>
      </c>
    </row>
    <row r="291" ht="26.1" customHeight="1" spans="1:9">
      <c r="A291" s="118"/>
      <c r="B291" s="119"/>
      <c r="C291" s="134"/>
      <c r="D291" s="135"/>
      <c r="E291" s="136"/>
      <c r="F291" s="134"/>
      <c r="G291" s="135"/>
      <c r="H291" s="136"/>
      <c r="I291" s="157"/>
    </row>
    <row r="292" ht="26.1" customHeight="1" spans="1:9">
      <c r="A292" s="118"/>
      <c r="B292" s="119"/>
      <c r="C292" s="134"/>
      <c r="D292" s="135"/>
      <c r="E292" s="136"/>
      <c r="F292" s="134"/>
      <c r="G292" s="135"/>
      <c r="H292" s="136"/>
      <c r="I292" s="118" t="s">
        <v>235</v>
      </c>
    </row>
    <row r="293" ht="26.1" customHeight="1" spans="1:9">
      <c r="A293" s="118"/>
      <c r="B293" s="119"/>
      <c r="C293" s="134"/>
      <c r="D293" s="135"/>
      <c r="E293" s="136"/>
      <c r="F293" s="134"/>
      <c r="G293" s="135"/>
      <c r="H293" s="136"/>
      <c r="I293" s="156"/>
    </row>
    <row r="294" ht="26.1" customHeight="1" spans="1:9">
      <c r="A294" s="118"/>
      <c r="B294" s="119"/>
      <c r="C294" s="134"/>
      <c r="D294" s="135"/>
      <c r="E294" s="136"/>
      <c r="F294" s="134"/>
      <c r="G294" s="135"/>
      <c r="H294" s="136"/>
      <c r="I294" s="156"/>
    </row>
    <row r="295" ht="26.1" customHeight="1" spans="1:9">
      <c r="A295" s="118"/>
      <c r="B295" s="119"/>
      <c r="C295" s="134"/>
      <c r="D295" s="135"/>
      <c r="E295" s="136"/>
      <c r="F295" s="134"/>
      <c r="G295" s="135"/>
      <c r="H295" s="136"/>
      <c r="I295" s="156"/>
    </row>
    <row r="296" ht="26.1" customHeight="1" spans="1:9">
      <c r="A296" s="118"/>
      <c r="B296" s="119"/>
      <c r="C296" s="134"/>
      <c r="D296" s="135"/>
      <c r="E296" s="136"/>
      <c r="F296" s="134"/>
      <c r="G296" s="135"/>
      <c r="H296" s="136"/>
      <c r="I296" s="156"/>
    </row>
    <row r="297" ht="26.1" customHeight="1" spans="1:9">
      <c r="A297" s="118"/>
      <c r="B297" s="119"/>
      <c r="C297" s="134"/>
      <c r="D297" s="135"/>
      <c r="E297" s="136"/>
      <c r="F297" s="134"/>
      <c r="G297" s="135"/>
      <c r="H297" s="136"/>
      <c r="I297" s="156"/>
    </row>
    <row r="298" ht="26.1" customHeight="1" spans="1:9">
      <c r="A298" s="118"/>
      <c r="B298" s="119"/>
      <c r="C298" s="134"/>
      <c r="D298" s="135"/>
      <c r="E298" s="136"/>
      <c r="F298" s="134"/>
      <c r="G298" s="135"/>
      <c r="H298" s="136"/>
      <c r="I298" s="156"/>
    </row>
    <row r="299" ht="26.1" customHeight="1" spans="1:9">
      <c r="A299" s="118"/>
      <c r="B299" s="119"/>
      <c r="C299" s="137"/>
      <c r="D299" s="138"/>
      <c r="E299" s="139"/>
      <c r="F299" s="137"/>
      <c r="G299" s="138"/>
      <c r="H299" s="139"/>
      <c r="I299" s="156"/>
    </row>
    <row r="300" ht="26.1" customHeight="1" spans="1:9">
      <c r="A300" s="118">
        <v>30</v>
      </c>
      <c r="B300" s="119"/>
      <c r="C300" s="125" t="s">
        <v>232</v>
      </c>
      <c r="D300" s="140"/>
      <c r="E300" s="141"/>
      <c r="F300" s="128"/>
      <c r="G300" s="129"/>
      <c r="H300" s="130"/>
      <c r="I300" s="145" t="s">
        <v>233</v>
      </c>
    </row>
    <row r="301" ht="26.1" customHeight="1" spans="1:9">
      <c r="A301" s="118"/>
      <c r="B301" s="119"/>
      <c r="C301" s="131"/>
      <c r="D301" s="132"/>
      <c r="E301" s="133"/>
      <c r="F301" s="131"/>
      <c r="G301" s="132"/>
      <c r="H301" s="133"/>
      <c r="I301" s="150"/>
    </row>
    <row r="302" ht="26.1" customHeight="1" spans="1:9">
      <c r="A302" s="118"/>
      <c r="B302" s="119"/>
      <c r="C302" s="134"/>
      <c r="D302" s="135"/>
      <c r="E302" s="136"/>
      <c r="F302" s="134"/>
      <c r="G302" s="135"/>
      <c r="H302" s="136"/>
      <c r="I302" s="152"/>
    </row>
    <row r="303" ht="26.1" customHeight="1" spans="1:9">
      <c r="A303" s="118"/>
      <c r="B303" s="119"/>
      <c r="C303" s="134"/>
      <c r="D303" s="135"/>
      <c r="E303" s="136"/>
      <c r="F303" s="134"/>
      <c r="G303" s="135"/>
      <c r="H303" s="136"/>
      <c r="I303" s="152"/>
    </row>
    <row r="304" ht="26.1" customHeight="1" spans="1:9">
      <c r="A304" s="118"/>
      <c r="B304" s="119"/>
      <c r="C304" s="134"/>
      <c r="D304" s="135"/>
      <c r="E304" s="136"/>
      <c r="F304" s="134"/>
      <c r="G304" s="135"/>
      <c r="H304" s="136"/>
      <c r="I304" s="154"/>
    </row>
    <row r="305" ht="26.1" customHeight="1" spans="1:9">
      <c r="A305" s="118"/>
      <c r="B305" s="119"/>
      <c r="C305" s="134"/>
      <c r="D305" s="135"/>
      <c r="E305" s="136"/>
      <c r="F305" s="134"/>
      <c r="G305" s="135"/>
      <c r="H305" s="136"/>
      <c r="I305" s="118" t="s">
        <v>234</v>
      </c>
    </row>
    <row r="306" ht="26.1" customHeight="1" spans="1:9">
      <c r="A306" s="118"/>
      <c r="B306" s="119"/>
      <c r="C306" s="134"/>
      <c r="D306" s="135"/>
      <c r="E306" s="136"/>
      <c r="F306" s="134"/>
      <c r="G306" s="135"/>
      <c r="H306" s="136"/>
      <c r="I306" s="157"/>
    </row>
    <row r="307" ht="26.1" customHeight="1" spans="1:9">
      <c r="A307" s="118"/>
      <c r="B307" s="119"/>
      <c r="C307" s="134"/>
      <c r="D307" s="135"/>
      <c r="E307" s="136"/>
      <c r="F307" s="134"/>
      <c r="G307" s="135"/>
      <c r="H307" s="136"/>
      <c r="I307" s="118" t="s">
        <v>235</v>
      </c>
    </row>
    <row r="308" ht="26.1" customHeight="1" spans="1:9">
      <c r="A308" s="118"/>
      <c r="B308" s="119"/>
      <c r="C308" s="134"/>
      <c r="D308" s="135"/>
      <c r="E308" s="136"/>
      <c r="F308" s="134"/>
      <c r="G308" s="135"/>
      <c r="H308" s="136"/>
      <c r="I308" s="156"/>
    </row>
    <row r="309" ht="26.1" customHeight="1" spans="1:9">
      <c r="A309" s="118"/>
      <c r="B309" s="119"/>
      <c r="C309" s="137"/>
      <c r="D309" s="138"/>
      <c r="E309" s="139"/>
      <c r="F309" s="137"/>
      <c r="G309" s="138"/>
      <c r="H309" s="139"/>
      <c r="I309" s="156"/>
    </row>
    <row r="310" ht="26.1" customHeight="1" spans="1:9">
      <c r="A310" s="118">
        <v>31</v>
      </c>
      <c r="B310" s="119"/>
      <c r="C310" s="125" t="s">
        <v>232</v>
      </c>
      <c r="D310" s="140"/>
      <c r="E310" s="141"/>
      <c r="F310" s="128"/>
      <c r="G310" s="129"/>
      <c r="H310" s="130"/>
      <c r="I310" s="145" t="s">
        <v>233</v>
      </c>
    </row>
    <row r="311" ht="26.1" customHeight="1" spans="1:9">
      <c r="A311" s="118"/>
      <c r="B311" s="119"/>
      <c r="C311" s="131"/>
      <c r="D311" s="132"/>
      <c r="E311" s="133"/>
      <c r="F311" s="131"/>
      <c r="G311" s="132"/>
      <c r="H311" s="133"/>
      <c r="I311" s="150"/>
    </row>
    <row r="312" ht="26.1" customHeight="1" spans="1:9">
      <c r="A312" s="118"/>
      <c r="B312" s="119"/>
      <c r="C312" s="134"/>
      <c r="D312" s="135"/>
      <c r="E312" s="136"/>
      <c r="F312" s="134"/>
      <c r="G312" s="135"/>
      <c r="H312" s="136"/>
      <c r="I312" s="152"/>
    </row>
    <row r="313" ht="26.1" customHeight="1" spans="1:9">
      <c r="A313" s="118"/>
      <c r="B313" s="119"/>
      <c r="C313" s="134"/>
      <c r="D313" s="135"/>
      <c r="E313" s="136"/>
      <c r="F313" s="134"/>
      <c r="G313" s="135"/>
      <c r="H313" s="136"/>
      <c r="I313" s="152"/>
    </row>
    <row r="314" ht="26.1" customHeight="1" spans="1:9">
      <c r="A314" s="118"/>
      <c r="B314" s="119"/>
      <c r="C314" s="134"/>
      <c r="D314" s="135"/>
      <c r="E314" s="136"/>
      <c r="F314" s="134"/>
      <c r="G314" s="135"/>
      <c r="H314" s="136"/>
      <c r="I314" s="154"/>
    </row>
    <row r="315" ht="26.1" customHeight="1" spans="1:9">
      <c r="A315" s="118"/>
      <c r="B315" s="119"/>
      <c r="C315" s="134"/>
      <c r="D315" s="135"/>
      <c r="E315" s="136"/>
      <c r="F315" s="134"/>
      <c r="G315" s="135"/>
      <c r="H315" s="136"/>
      <c r="I315" s="118" t="s">
        <v>234</v>
      </c>
    </row>
    <row r="316" ht="26.1" customHeight="1" spans="1:9">
      <c r="A316" s="118"/>
      <c r="B316" s="119"/>
      <c r="C316" s="134"/>
      <c r="D316" s="135"/>
      <c r="E316" s="136"/>
      <c r="F316" s="134"/>
      <c r="G316" s="135"/>
      <c r="H316" s="136"/>
      <c r="I316" s="157" t="str">
        <f ca="1">IF(I311="","",IF(I316="",NOW(),I316))</f>
        <v/>
      </c>
    </row>
    <row r="317" ht="26.1" customHeight="1" spans="1:9">
      <c r="A317" s="118"/>
      <c r="B317" s="119"/>
      <c r="C317" s="134"/>
      <c r="D317" s="135"/>
      <c r="E317" s="136"/>
      <c r="F317" s="134"/>
      <c r="G317" s="135"/>
      <c r="H317" s="136"/>
      <c r="I317" s="118" t="s">
        <v>235</v>
      </c>
    </row>
    <row r="318" ht="26.1" customHeight="1" spans="1:9">
      <c r="A318" s="118"/>
      <c r="B318" s="119"/>
      <c r="C318" s="134"/>
      <c r="D318" s="135"/>
      <c r="E318" s="136"/>
      <c r="F318" s="134"/>
      <c r="G318" s="135"/>
      <c r="H318" s="136"/>
      <c r="I318" s="156"/>
    </row>
    <row r="319" ht="26.1" customHeight="1" spans="1:9">
      <c r="A319" s="118"/>
      <c r="B319" s="119"/>
      <c r="C319" s="137"/>
      <c r="D319" s="138"/>
      <c r="E319" s="139"/>
      <c r="F319" s="137"/>
      <c r="G319" s="138"/>
      <c r="H319" s="139"/>
      <c r="I319" s="156"/>
    </row>
    <row r="320" ht="26.1" customHeight="1" spans="1:9">
      <c r="A320" s="118">
        <v>32</v>
      </c>
      <c r="B320" s="119"/>
      <c r="C320" s="125" t="s">
        <v>232</v>
      </c>
      <c r="D320" s="140"/>
      <c r="E320" s="141"/>
      <c r="F320" s="128"/>
      <c r="G320" s="129"/>
      <c r="H320" s="130"/>
      <c r="I320" s="145" t="s">
        <v>233</v>
      </c>
    </row>
    <row r="321" ht="26.1" customHeight="1" spans="1:9">
      <c r="A321" s="118"/>
      <c r="B321" s="119"/>
      <c r="C321" s="131"/>
      <c r="D321" s="132"/>
      <c r="E321" s="133"/>
      <c r="F321" s="131"/>
      <c r="G321" s="132"/>
      <c r="H321" s="133"/>
      <c r="I321" s="150"/>
    </row>
    <row r="322" ht="26.1" customHeight="1" spans="1:9">
      <c r="A322" s="118"/>
      <c r="B322" s="119"/>
      <c r="C322" s="134"/>
      <c r="D322" s="135"/>
      <c r="E322" s="136"/>
      <c r="F322" s="134"/>
      <c r="G322" s="135"/>
      <c r="H322" s="136"/>
      <c r="I322" s="152"/>
    </row>
    <row r="323" ht="26.1" customHeight="1" spans="1:9">
      <c r="A323" s="118"/>
      <c r="B323" s="119"/>
      <c r="C323" s="134"/>
      <c r="D323" s="135"/>
      <c r="E323" s="136"/>
      <c r="F323" s="134"/>
      <c r="G323" s="135"/>
      <c r="H323" s="136"/>
      <c r="I323" s="152"/>
    </row>
    <row r="324" ht="26.1" customHeight="1" spans="1:9">
      <c r="A324" s="118"/>
      <c r="B324" s="119"/>
      <c r="C324" s="134"/>
      <c r="D324" s="135"/>
      <c r="E324" s="136"/>
      <c r="F324" s="134"/>
      <c r="G324" s="135"/>
      <c r="H324" s="136"/>
      <c r="I324" s="154"/>
    </row>
    <row r="325" ht="26.1" customHeight="1" spans="1:9">
      <c r="A325" s="118"/>
      <c r="B325" s="119"/>
      <c r="C325" s="134"/>
      <c r="D325" s="135"/>
      <c r="E325" s="136"/>
      <c r="F325" s="134"/>
      <c r="G325" s="135"/>
      <c r="H325" s="136"/>
      <c r="I325" s="118" t="s">
        <v>234</v>
      </c>
    </row>
    <row r="326" ht="26.1" customHeight="1" spans="1:9">
      <c r="A326" s="118"/>
      <c r="B326" s="119"/>
      <c r="C326" s="134"/>
      <c r="D326" s="135"/>
      <c r="E326" s="136"/>
      <c r="F326" s="134"/>
      <c r="G326" s="135"/>
      <c r="H326" s="136"/>
      <c r="I326" s="157"/>
    </row>
    <row r="327" ht="26.1" customHeight="1" spans="1:9">
      <c r="A327" s="118"/>
      <c r="B327" s="119"/>
      <c r="C327" s="134"/>
      <c r="D327" s="135"/>
      <c r="E327" s="136"/>
      <c r="F327" s="134"/>
      <c r="G327" s="135"/>
      <c r="H327" s="136"/>
      <c r="I327" s="118" t="s">
        <v>235</v>
      </c>
    </row>
    <row r="328" ht="26.1" customHeight="1" spans="1:9">
      <c r="A328" s="118"/>
      <c r="B328" s="119"/>
      <c r="C328" s="134"/>
      <c r="D328" s="135"/>
      <c r="E328" s="136"/>
      <c r="F328" s="134"/>
      <c r="G328" s="135"/>
      <c r="H328" s="136"/>
      <c r="I328" s="156"/>
    </row>
    <row r="329" ht="26.1" customHeight="1" spans="1:9">
      <c r="A329" s="118"/>
      <c r="B329" s="119"/>
      <c r="C329" s="137"/>
      <c r="D329" s="138"/>
      <c r="E329" s="139"/>
      <c r="F329" s="137"/>
      <c r="G329" s="138"/>
      <c r="H329" s="139"/>
      <c r="I329" s="156"/>
    </row>
    <row r="330" ht="26.1" customHeight="1" spans="1:9">
      <c r="A330" s="118">
        <v>33</v>
      </c>
      <c r="B330" s="119"/>
      <c r="C330" s="125" t="s">
        <v>232</v>
      </c>
      <c r="D330" s="140"/>
      <c r="E330" s="141"/>
      <c r="F330" s="128"/>
      <c r="G330" s="129"/>
      <c r="H330" s="130"/>
      <c r="I330" s="145" t="s">
        <v>233</v>
      </c>
    </row>
    <row r="331" ht="26.1" customHeight="1" spans="1:9">
      <c r="A331" s="118"/>
      <c r="B331" s="119"/>
      <c r="C331" s="131"/>
      <c r="D331" s="132"/>
      <c r="E331" s="133"/>
      <c r="F331" s="131"/>
      <c r="G331" s="132"/>
      <c r="H331" s="133"/>
      <c r="I331" s="150"/>
    </row>
    <row r="332" ht="26.1" customHeight="1" spans="1:9">
      <c r="A332" s="118"/>
      <c r="B332" s="119"/>
      <c r="C332" s="134"/>
      <c r="D332" s="135"/>
      <c r="E332" s="136"/>
      <c r="F332" s="134"/>
      <c r="G332" s="135"/>
      <c r="H332" s="136"/>
      <c r="I332" s="152"/>
    </row>
    <row r="333" ht="26.1" customHeight="1" spans="1:9">
      <c r="A333" s="118"/>
      <c r="B333" s="119"/>
      <c r="C333" s="134"/>
      <c r="D333" s="135"/>
      <c r="E333" s="136"/>
      <c r="F333" s="134"/>
      <c r="G333" s="135"/>
      <c r="H333" s="136"/>
      <c r="I333" s="152"/>
    </row>
    <row r="334" ht="26.1" customHeight="1" spans="1:9">
      <c r="A334" s="118"/>
      <c r="B334" s="119"/>
      <c r="C334" s="134"/>
      <c r="D334" s="135"/>
      <c r="E334" s="136"/>
      <c r="F334" s="134"/>
      <c r="G334" s="135"/>
      <c r="H334" s="136"/>
      <c r="I334" s="154"/>
    </row>
    <row r="335" ht="26.1" customHeight="1" spans="1:9">
      <c r="A335" s="118"/>
      <c r="B335" s="119"/>
      <c r="C335" s="134"/>
      <c r="D335" s="135"/>
      <c r="E335" s="136"/>
      <c r="F335" s="134"/>
      <c r="G335" s="135"/>
      <c r="H335" s="136"/>
      <c r="I335" s="118" t="s">
        <v>234</v>
      </c>
    </row>
    <row r="336" ht="26.1" customHeight="1" spans="1:9">
      <c r="A336" s="118"/>
      <c r="B336" s="119"/>
      <c r="C336" s="134"/>
      <c r="D336" s="135"/>
      <c r="E336" s="136"/>
      <c r="F336" s="134"/>
      <c r="G336" s="135"/>
      <c r="H336" s="136"/>
      <c r="I336" s="157" t="str">
        <f ca="1">IF(I331="","",IF(I336="",NOW(),I336))</f>
        <v/>
      </c>
    </row>
    <row r="337" ht="26.1" customHeight="1" spans="1:9">
      <c r="A337" s="118"/>
      <c r="B337" s="119"/>
      <c r="C337" s="134"/>
      <c r="D337" s="135"/>
      <c r="E337" s="136"/>
      <c r="F337" s="134"/>
      <c r="G337" s="135"/>
      <c r="H337" s="136"/>
      <c r="I337" s="118" t="s">
        <v>235</v>
      </c>
    </row>
    <row r="338" ht="26.1" customHeight="1" spans="1:9">
      <c r="A338" s="118"/>
      <c r="B338" s="119"/>
      <c r="C338" s="134"/>
      <c r="D338" s="135"/>
      <c r="E338" s="136"/>
      <c r="F338" s="134"/>
      <c r="G338" s="135"/>
      <c r="H338" s="136"/>
      <c r="I338" s="156"/>
    </row>
    <row r="339" ht="179.1" customHeight="1" spans="1:9">
      <c r="A339" s="118"/>
      <c r="B339" s="119"/>
      <c r="C339" s="137"/>
      <c r="D339" s="138"/>
      <c r="E339" s="139"/>
      <c r="F339" s="137"/>
      <c r="G339" s="138"/>
      <c r="H339" s="139"/>
      <c r="I339" s="156"/>
    </row>
    <row r="340" ht="26.1" customHeight="1" spans="1:9">
      <c r="A340" s="118">
        <v>34</v>
      </c>
      <c r="B340" s="119"/>
      <c r="C340" s="125" t="s">
        <v>232</v>
      </c>
      <c r="D340" s="140"/>
      <c r="E340" s="141"/>
      <c r="F340" s="128"/>
      <c r="G340" s="129"/>
      <c r="H340" s="130"/>
      <c r="I340" s="145" t="s">
        <v>233</v>
      </c>
    </row>
    <row r="341" ht="26.1" customHeight="1" spans="1:9">
      <c r="A341" s="118"/>
      <c r="B341" s="119"/>
      <c r="C341" s="131"/>
      <c r="D341" s="132"/>
      <c r="E341" s="133"/>
      <c r="F341" s="131"/>
      <c r="G341" s="132"/>
      <c r="H341" s="133"/>
      <c r="I341" s="150"/>
    </row>
    <row r="342" ht="26.1" customHeight="1" spans="1:9">
      <c r="A342" s="118"/>
      <c r="B342" s="119"/>
      <c r="C342" s="134"/>
      <c r="D342" s="135"/>
      <c r="E342" s="136"/>
      <c r="F342" s="134"/>
      <c r="G342" s="135"/>
      <c r="H342" s="136"/>
      <c r="I342" s="152"/>
    </row>
    <row r="343" ht="26.1" customHeight="1" spans="1:9">
      <c r="A343" s="118"/>
      <c r="B343" s="119"/>
      <c r="C343" s="134"/>
      <c r="D343" s="135"/>
      <c r="E343" s="136"/>
      <c r="F343" s="134"/>
      <c r="G343" s="135"/>
      <c r="H343" s="136"/>
      <c r="I343" s="152"/>
    </row>
    <row r="344" ht="26.1" customHeight="1" spans="1:9">
      <c r="A344" s="118"/>
      <c r="B344" s="119"/>
      <c r="C344" s="134"/>
      <c r="D344" s="135"/>
      <c r="E344" s="136"/>
      <c r="F344" s="134"/>
      <c r="G344" s="135"/>
      <c r="H344" s="136"/>
      <c r="I344" s="154"/>
    </row>
    <row r="345" ht="26.1" customHeight="1" spans="1:9">
      <c r="A345" s="118"/>
      <c r="B345" s="119"/>
      <c r="C345" s="134"/>
      <c r="D345" s="135"/>
      <c r="E345" s="136"/>
      <c r="F345" s="134"/>
      <c r="G345" s="135"/>
      <c r="H345" s="136"/>
      <c r="I345" s="118" t="s">
        <v>234</v>
      </c>
    </row>
    <row r="346" ht="26.1" customHeight="1" spans="1:9">
      <c r="A346" s="118"/>
      <c r="B346" s="119"/>
      <c r="C346" s="134"/>
      <c r="D346" s="135"/>
      <c r="E346" s="136"/>
      <c r="F346" s="134"/>
      <c r="G346" s="135"/>
      <c r="H346" s="136"/>
      <c r="I346" s="157"/>
    </row>
    <row r="347" ht="26.1" customHeight="1" spans="1:9">
      <c r="A347" s="118"/>
      <c r="B347" s="119"/>
      <c r="C347" s="134"/>
      <c r="D347" s="135"/>
      <c r="E347" s="136"/>
      <c r="F347" s="134"/>
      <c r="G347" s="135"/>
      <c r="H347" s="136"/>
      <c r="I347" s="118" t="s">
        <v>235</v>
      </c>
    </row>
    <row r="348" ht="26.1" customHeight="1" spans="1:9">
      <c r="A348" s="118"/>
      <c r="B348" s="119"/>
      <c r="C348" s="134"/>
      <c r="D348" s="135"/>
      <c r="E348" s="136"/>
      <c r="F348" s="134"/>
      <c r="G348" s="135"/>
      <c r="H348" s="136"/>
      <c r="I348" s="156"/>
    </row>
    <row r="349" ht="26.1" customHeight="1" spans="1:9">
      <c r="A349" s="118"/>
      <c r="B349" s="119"/>
      <c r="C349" s="137"/>
      <c r="D349" s="138"/>
      <c r="E349" s="139"/>
      <c r="F349" s="137"/>
      <c r="G349" s="138"/>
      <c r="H349" s="139"/>
      <c r="I349" s="156"/>
    </row>
    <row r="350" ht="30.95" customHeight="1" spans="1:9">
      <c r="A350" s="118">
        <v>35</v>
      </c>
      <c r="B350" s="119"/>
      <c r="C350" s="125" t="s">
        <v>232</v>
      </c>
      <c r="D350" s="140"/>
      <c r="E350" s="141"/>
      <c r="F350" s="128"/>
      <c r="G350" s="129"/>
      <c r="H350" s="130"/>
      <c r="I350" s="145" t="s">
        <v>233</v>
      </c>
    </row>
    <row r="351" ht="26.1" customHeight="1" spans="1:9">
      <c r="A351" s="118"/>
      <c r="B351" s="119"/>
      <c r="C351" s="131"/>
      <c r="D351" s="132"/>
      <c r="E351" s="133"/>
      <c r="F351" s="131"/>
      <c r="G351" s="132"/>
      <c r="H351" s="133"/>
      <c r="I351" s="150"/>
    </row>
    <row r="352" ht="26.1" customHeight="1" spans="1:9">
      <c r="A352" s="118"/>
      <c r="B352" s="119"/>
      <c r="C352" s="134"/>
      <c r="D352" s="135"/>
      <c r="E352" s="136"/>
      <c r="F352" s="134"/>
      <c r="G352" s="135"/>
      <c r="H352" s="136"/>
      <c r="I352" s="152"/>
    </row>
    <row r="353" ht="26.1" customHeight="1" spans="1:9">
      <c r="A353" s="118"/>
      <c r="B353" s="119"/>
      <c r="C353" s="134"/>
      <c r="D353" s="135"/>
      <c r="E353" s="136"/>
      <c r="F353" s="134"/>
      <c r="G353" s="135"/>
      <c r="H353" s="136"/>
      <c r="I353" s="152"/>
    </row>
    <row r="354" ht="26.1" customHeight="1" spans="1:9">
      <c r="A354" s="118"/>
      <c r="B354" s="119"/>
      <c r="C354" s="134"/>
      <c r="D354" s="135"/>
      <c r="E354" s="136"/>
      <c r="F354" s="134"/>
      <c r="G354" s="135"/>
      <c r="H354" s="136"/>
      <c r="I354" s="154"/>
    </row>
    <row r="355" ht="26.1" customHeight="1" spans="1:9">
      <c r="A355" s="118"/>
      <c r="B355" s="119"/>
      <c r="C355" s="134"/>
      <c r="D355" s="135"/>
      <c r="E355" s="136"/>
      <c r="F355" s="134"/>
      <c r="G355" s="135"/>
      <c r="H355" s="136"/>
      <c r="I355" s="118" t="s">
        <v>234</v>
      </c>
    </row>
    <row r="356" ht="26.1" customHeight="1" spans="1:9">
      <c r="A356" s="118"/>
      <c r="B356" s="119"/>
      <c r="C356" s="134"/>
      <c r="D356" s="135"/>
      <c r="E356" s="136"/>
      <c r="F356" s="134"/>
      <c r="G356" s="135"/>
      <c r="H356" s="136"/>
      <c r="I356" s="157" t="str">
        <f ca="1">IF(I351="","",IF(I356="",NOW(),I356))</f>
        <v/>
      </c>
    </row>
    <row r="357" ht="26.1" customHeight="1" spans="1:9">
      <c r="A357" s="118"/>
      <c r="B357" s="119"/>
      <c r="C357" s="134"/>
      <c r="D357" s="135"/>
      <c r="E357" s="136"/>
      <c r="F357" s="134"/>
      <c r="G357" s="135"/>
      <c r="H357" s="136"/>
      <c r="I357" s="118" t="s">
        <v>235</v>
      </c>
    </row>
    <row r="358" ht="26.1" customHeight="1" spans="1:9">
      <c r="A358" s="118"/>
      <c r="B358" s="119"/>
      <c r="C358" s="134"/>
      <c r="D358" s="135"/>
      <c r="E358" s="136"/>
      <c r="F358" s="134"/>
      <c r="G358" s="135"/>
      <c r="H358" s="136"/>
      <c r="I358" s="156"/>
    </row>
    <row r="359" ht="80.1" customHeight="1" spans="1:9">
      <c r="A359" s="118"/>
      <c r="B359" s="119"/>
      <c r="C359" s="137"/>
      <c r="D359" s="138"/>
      <c r="E359" s="139"/>
      <c r="F359" s="137"/>
      <c r="G359" s="138"/>
      <c r="H359" s="139"/>
      <c r="I359" s="156"/>
    </row>
    <row r="360" ht="26.1" customHeight="1" spans="1:9">
      <c r="A360" s="118">
        <v>36</v>
      </c>
      <c r="B360" s="119"/>
      <c r="C360" s="125" t="s">
        <v>232</v>
      </c>
      <c r="D360" s="140"/>
      <c r="E360" s="141"/>
      <c r="F360" s="128"/>
      <c r="G360" s="129"/>
      <c r="H360" s="130"/>
      <c r="I360" s="145" t="s">
        <v>233</v>
      </c>
    </row>
    <row r="361" ht="26.1" customHeight="1" spans="1:9">
      <c r="A361" s="118"/>
      <c r="B361" s="119"/>
      <c r="C361" s="131"/>
      <c r="D361" s="132"/>
      <c r="E361" s="133"/>
      <c r="F361" s="131"/>
      <c r="G361" s="132"/>
      <c r="H361" s="133"/>
      <c r="I361" s="150"/>
    </row>
    <row r="362" ht="26.1" customHeight="1" spans="1:9">
      <c r="A362" s="118"/>
      <c r="B362" s="119"/>
      <c r="C362" s="134"/>
      <c r="D362" s="135"/>
      <c r="E362" s="136"/>
      <c r="F362" s="134"/>
      <c r="G362" s="135"/>
      <c r="H362" s="136"/>
      <c r="I362" s="152"/>
    </row>
    <row r="363" ht="26.1" customHeight="1" spans="1:9">
      <c r="A363" s="118"/>
      <c r="B363" s="119"/>
      <c r="C363" s="134"/>
      <c r="D363" s="135"/>
      <c r="E363" s="136"/>
      <c r="F363" s="134"/>
      <c r="G363" s="135"/>
      <c r="H363" s="136"/>
      <c r="I363" s="152"/>
    </row>
    <row r="364" ht="26.1" customHeight="1" spans="1:9">
      <c r="A364" s="118"/>
      <c r="B364" s="119"/>
      <c r="C364" s="134"/>
      <c r="D364" s="135"/>
      <c r="E364" s="136"/>
      <c r="F364" s="134"/>
      <c r="G364" s="135"/>
      <c r="H364" s="136"/>
      <c r="I364" s="154"/>
    </row>
    <row r="365" ht="26.1" customHeight="1" spans="1:9">
      <c r="A365" s="118"/>
      <c r="B365" s="119"/>
      <c r="C365" s="134"/>
      <c r="D365" s="135"/>
      <c r="E365" s="136"/>
      <c r="F365" s="134"/>
      <c r="G365" s="135"/>
      <c r="H365" s="136"/>
      <c r="I365" s="118" t="s">
        <v>234</v>
      </c>
    </row>
    <row r="366" ht="26.1" customHeight="1" spans="1:9">
      <c r="A366" s="118"/>
      <c r="B366" s="119"/>
      <c r="C366" s="134"/>
      <c r="D366" s="135"/>
      <c r="E366" s="136"/>
      <c r="F366" s="134"/>
      <c r="G366" s="135"/>
      <c r="H366" s="136"/>
      <c r="I366" s="157" t="str">
        <f ca="1">IF(I361="","",IF(I366="",NOW(),I366))</f>
        <v/>
      </c>
    </row>
    <row r="367" ht="26.1" customHeight="1" spans="1:9">
      <c r="A367" s="118"/>
      <c r="B367" s="119"/>
      <c r="C367" s="134"/>
      <c r="D367" s="135"/>
      <c r="E367" s="136"/>
      <c r="F367" s="134"/>
      <c r="G367" s="135"/>
      <c r="H367" s="136"/>
      <c r="I367" s="118" t="s">
        <v>235</v>
      </c>
    </row>
    <row r="368" ht="26.1" customHeight="1" spans="1:9">
      <c r="A368" s="118"/>
      <c r="B368" s="119"/>
      <c r="C368" s="134"/>
      <c r="D368" s="135"/>
      <c r="E368" s="136"/>
      <c r="F368" s="134"/>
      <c r="G368" s="135"/>
      <c r="H368" s="136"/>
      <c r="I368" s="156"/>
    </row>
    <row r="369" ht="26.1" customHeight="1" spans="1:9">
      <c r="A369" s="118"/>
      <c r="B369" s="119"/>
      <c r="C369" s="137"/>
      <c r="D369" s="138"/>
      <c r="E369" s="139"/>
      <c r="F369" s="137"/>
      <c r="G369" s="138"/>
      <c r="H369" s="139"/>
      <c r="I369" s="156"/>
    </row>
    <row r="370" ht="26.1" customHeight="1" spans="1:9">
      <c r="A370" s="118">
        <v>37</v>
      </c>
      <c r="B370" s="119"/>
      <c r="C370" s="125" t="s">
        <v>236</v>
      </c>
      <c r="D370" s="140"/>
      <c r="E370" s="141"/>
      <c r="F370" s="128"/>
      <c r="G370" s="129"/>
      <c r="H370" s="130"/>
      <c r="I370" s="145" t="s">
        <v>233</v>
      </c>
    </row>
    <row r="371" ht="26.1" customHeight="1" spans="1:9">
      <c r="A371" s="118"/>
      <c r="B371" s="119"/>
      <c r="C371" s="131"/>
      <c r="D371" s="132"/>
      <c r="E371" s="133"/>
      <c r="F371" s="131"/>
      <c r="G371" s="132"/>
      <c r="H371" s="133"/>
      <c r="I371" s="150"/>
    </row>
    <row r="372" ht="26.1" customHeight="1" spans="1:9">
      <c r="A372" s="118"/>
      <c r="B372" s="119"/>
      <c r="C372" s="134"/>
      <c r="D372" s="135"/>
      <c r="E372" s="136"/>
      <c r="F372" s="134"/>
      <c r="G372" s="135"/>
      <c r="H372" s="136"/>
      <c r="I372" s="152"/>
    </row>
    <row r="373" ht="26.1" customHeight="1" spans="1:9">
      <c r="A373" s="118"/>
      <c r="B373" s="119"/>
      <c r="C373" s="134"/>
      <c r="D373" s="135"/>
      <c r="E373" s="136"/>
      <c r="F373" s="134"/>
      <c r="G373" s="135"/>
      <c r="H373" s="136"/>
      <c r="I373" s="152"/>
    </row>
    <row r="374" ht="26.1" customHeight="1" spans="1:9">
      <c r="A374" s="118"/>
      <c r="B374" s="119"/>
      <c r="C374" s="134"/>
      <c r="D374" s="135"/>
      <c r="E374" s="136"/>
      <c r="F374" s="134"/>
      <c r="G374" s="135"/>
      <c r="H374" s="136"/>
      <c r="I374" s="154"/>
    </row>
    <row r="375" ht="26.1" customHeight="1" spans="1:9">
      <c r="A375" s="118"/>
      <c r="B375" s="119"/>
      <c r="C375" s="134"/>
      <c r="D375" s="135"/>
      <c r="E375" s="136"/>
      <c r="F375" s="134"/>
      <c r="G375" s="135"/>
      <c r="H375" s="136"/>
      <c r="I375" s="118" t="s">
        <v>234</v>
      </c>
    </row>
    <row r="376" ht="26.1" customHeight="1" spans="1:9">
      <c r="A376" s="118"/>
      <c r="B376" s="119"/>
      <c r="C376" s="134"/>
      <c r="D376" s="135"/>
      <c r="E376" s="136"/>
      <c r="F376" s="134"/>
      <c r="G376" s="135"/>
      <c r="H376" s="136"/>
      <c r="I376" s="157" t="str">
        <f ca="1">IF(I371="","",IF(I376="",NOW(),I376))</f>
        <v/>
      </c>
    </row>
    <row r="377" ht="26.1" customHeight="1" spans="1:9">
      <c r="A377" s="118"/>
      <c r="B377" s="119"/>
      <c r="C377" s="134"/>
      <c r="D377" s="135"/>
      <c r="E377" s="136"/>
      <c r="F377" s="134"/>
      <c r="G377" s="135"/>
      <c r="H377" s="136"/>
      <c r="I377" s="118" t="s">
        <v>235</v>
      </c>
    </row>
    <row r="378" ht="26.1" customHeight="1" spans="1:9">
      <c r="A378" s="118"/>
      <c r="B378" s="119"/>
      <c r="C378" s="134"/>
      <c r="D378" s="135"/>
      <c r="E378" s="136"/>
      <c r="F378" s="134"/>
      <c r="G378" s="135"/>
      <c r="H378" s="136"/>
      <c r="I378" s="156"/>
    </row>
    <row r="379" ht="26.1" customHeight="1" spans="1:9">
      <c r="A379" s="118"/>
      <c r="B379" s="119"/>
      <c r="C379" s="137"/>
      <c r="D379" s="138"/>
      <c r="E379" s="139"/>
      <c r="F379" s="137"/>
      <c r="G379" s="138"/>
      <c r="H379" s="139"/>
      <c r="I379" s="156"/>
    </row>
    <row r="380" ht="26.1" customHeight="1" spans="1:9">
      <c r="A380" s="118">
        <v>38</v>
      </c>
      <c r="B380" s="119"/>
      <c r="C380" s="125" t="s">
        <v>236</v>
      </c>
      <c r="D380" s="140"/>
      <c r="E380" s="141"/>
      <c r="F380" s="128"/>
      <c r="G380" s="129"/>
      <c r="H380" s="130"/>
      <c r="I380" s="145" t="s">
        <v>233</v>
      </c>
    </row>
    <row r="381" ht="26.1" customHeight="1" spans="1:9">
      <c r="A381" s="118"/>
      <c r="B381" s="119"/>
      <c r="C381" s="131"/>
      <c r="D381" s="132"/>
      <c r="E381" s="133"/>
      <c r="F381" s="131"/>
      <c r="G381" s="132"/>
      <c r="H381" s="133"/>
      <c r="I381" s="150"/>
    </row>
    <row r="382" ht="26.1" customHeight="1" spans="1:9">
      <c r="A382" s="118"/>
      <c r="B382" s="119"/>
      <c r="C382" s="134"/>
      <c r="D382" s="135"/>
      <c r="E382" s="136"/>
      <c r="F382" s="134"/>
      <c r="G382" s="135"/>
      <c r="H382" s="136"/>
      <c r="I382" s="152"/>
    </row>
    <row r="383" ht="26.1" customHeight="1" spans="1:9">
      <c r="A383" s="118"/>
      <c r="B383" s="119"/>
      <c r="C383" s="134"/>
      <c r="D383" s="135"/>
      <c r="E383" s="136"/>
      <c r="F383" s="134"/>
      <c r="G383" s="135"/>
      <c r="H383" s="136"/>
      <c r="I383" s="152"/>
    </row>
    <row r="384" ht="26.1" customHeight="1" spans="1:9">
      <c r="A384" s="118"/>
      <c r="B384" s="119"/>
      <c r="C384" s="134"/>
      <c r="D384" s="135"/>
      <c r="E384" s="136"/>
      <c r="F384" s="134"/>
      <c r="G384" s="135"/>
      <c r="H384" s="136"/>
      <c r="I384" s="154"/>
    </row>
    <row r="385" ht="26.1" customHeight="1" spans="1:9">
      <c r="A385" s="118"/>
      <c r="B385" s="119"/>
      <c r="C385" s="134"/>
      <c r="D385" s="135"/>
      <c r="E385" s="136"/>
      <c r="F385" s="134"/>
      <c r="G385" s="135"/>
      <c r="H385" s="136"/>
      <c r="I385" s="118" t="s">
        <v>234</v>
      </c>
    </row>
    <row r="386" ht="26.1" customHeight="1" spans="1:9">
      <c r="A386" s="118"/>
      <c r="B386" s="119"/>
      <c r="C386" s="134"/>
      <c r="D386" s="135"/>
      <c r="E386" s="136"/>
      <c r="F386" s="134"/>
      <c r="G386" s="135"/>
      <c r="H386" s="136"/>
      <c r="I386" s="157" t="str">
        <f ca="1">IF(I381="","",IF(I386="",NOW(),I386))</f>
        <v/>
      </c>
    </row>
    <row r="387" ht="26.1" customHeight="1" spans="1:9">
      <c r="A387" s="118"/>
      <c r="B387" s="119"/>
      <c r="C387" s="134"/>
      <c r="D387" s="135"/>
      <c r="E387" s="136"/>
      <c r="F387" s="134"/>
      <c r="G387" s="135"/>
      <c r="H387" s="136"/>
      <c r="I387" s="118" t="s">
        <v>235</v>
      </c>
    </row>
    <row r="388" ht="26.1" customHeight="1" spans="1:9">
      <c r="A388" s="118"/>
      <c r="B388" s="119"/>
      <c r="C388" s="134"/>
      <c r="D388" s="135"/>
      <c r="E388" s="136"/>
      <c r="F388" s="134"/>
      <c r="G388" s="135"/>
      <c r="H388" s="136"/>
      <c r="I388" s="156"/>
    </row>
    <row r="389" ht="26.1" customHeight="1" spans="1:9">
      <c r="A389" s="118"/>
      <c r="B389" s="119"/>
      <c r="C389" s="137"/>
      <c r="D389" s="138"/>
      <c r="E389" s="139"/>
      <c r="F389" s="137"/>
      <c r="G389" s="138"/>
      <c r="H389" s="139"/>
      <c r="I389" s="156"/>
    </row>
    <row r="390" ht="26.1" customHeight="1" spans="1:9">
      <c r="A390" s="118">
        <v>39</v>
      </c>
      <c r="B390" s="119"/>
      <c r="C390" s="125" t="s">
        <v>236</v>
      </c>
      <c r="D390" s="140"/>
      <c r="E390" s="141"/>
      <c r="F390" s="128"/>
      <c r="G390" s="129"/>
      <c r="H390" s="130"/>
      <c r="I390" s="145" t="s">
        <v>233</v>
      </c>
    </row>
    <row r="391" ht="26.1" customHeight="1" spans="1:9">
      <c r="A391" s="118"/>
      <c r="B391" s="119"/>
      <c r="C391" s="131"/>
      <c r="D391" s="132"/>
      <c r="E391" s="133"/>
      <c r="F391" s="131"/>
      <c r="G391" s="132"/>
      <c r="H391" s="133"/>
      <c r="I391" s="150"/>
    </row>
    <row r="392" ht="26.1" customHeight="1" spans="1:9">
      <c r="A392" s="118"/>
      <c r="B392" s="119"/>
      <c r="C392" s="134"/>
      <c r="D392" s="135"/>
      <c r="E392" s="136"/>
      <c r="F392" s="134"/>
      <c r="G392" s="135"/>
      <c r="H392" s="136"/>
      <c r="I392" s="152"/>
    </row>
    <row r="393" ht="26.1" customHeight="1" spans="1:9">
      <c r="A393" s="118"/>
      <c r="B393" s="119"/>
      <c r="C393" s="134"/>
      <c r="D393" s="135"/>
      <c r="E393" s="136"/>
      <c r="F393" s="134"/>
      <c r="G393" s="135"/>
      <c r="H393" s="136"/>
      <c r="I393" s="152"/>
    </row>
    <row r="394" ht="26.1" customHeight="1" spans="1:9">
      <c r="A394" s="118"/>
      <c r="B394" s="119"/>
      <c r="C394" s="134"/>
      <c r="D394" s="135"/>
      <c r="E394" s="136"/>
      <c r="F394" s="134"/>
      <c r="G394" s="135"/>
      <c r="H394" s="136"/>
      <c r="I394" s="154"/>
    </row>
    <row r="395" ht="26.1" customHeight="1" spans="1:9">
      <c r="A395" s="118"/>
      <c r="B395" s="119"/>
      <c r="C395" s="134"/>
      <c r="D395" s="135"/>
      <c r="E395" s="136"/>
      <c r="F395" s="134"/>
      <c r="G395" s="135"/>
      <c r="H395" s="136"/>
      <c r="I395" s="118" t="s">
        <v>234</v>
      </c>
    </row>
    <row r="396" ht="26.1" customHeight="1" spans="1:9">
      <c r="A396" s="118"/>
      <c r="B396" s="119"/>
      <c r="C396" s="134"/>
      <c r="D396" s="135"/>
      <c r="E396" s="136"/>
      <c r="F396" s="134"/>
      <c r="G396" s="135"/>
      <c r="H396" s="136"/>
      <c r="I396" s="157" t="str">
        <f ca="1">IF(I391="","",IF(I396="",NOW(),I396))</f>
        <v/>
      </c>
    </row>
    <row r="397" ht="26.1" customHeight="1" spans="1:9">
      <c r="A397" s="118"/>
      <c r="B397" s="119"/>
      <c r="C397" s="134"/>
      <c r="D397" s="135"/>
      <c r="E397" s="136"/>
      <c r="F397" s="134"/>
      <c r="G397" s="135"/>
      <c r="H397" s="136"/>
      <c r="I397" s="118" t="s">
        <v>235</v>
      </c>
    </row>
    <row r="398" ht="26.1" customHeight="1" spans="1:9">
      <c r="A398" s="118"/>
      <c r="B398" s="119"/>
      <c r="C398" s="134"/>
      <c r="D398" s="135"/>
      <c r="E398" s="136"/>
      <c r="F398" s="134"/>
      <c r="G398" s="135"/>
      <c r="H398" s="136"/>
      <c r="I398" s="156"/>
    </row>
    <row r="399" ht="26.1" customHeight="1" spans="1:9">
      <c r="A399" s="118"/>
      <c r="B399" s="119"/>
      <c r="C399" s="137"/>
      <c r="D399" s="138"/>
      <c r="E399" s="139"/>
      <c r="F399" s="137"/>
      <c r="G399" s="138"/>
      <c r="H399" s="139"/>
      <c r="I399" s="156"/>
    </row>
    <row r="400" ht="26.1" customHeight="1" spans="1:9">
      <c r="A400" s="118">
        <v>40</v>
      </c>
      <c r="B400" s="119"/>
      <c r="C400" s="125" t="s">
        <v>236</v>
      </c>
      <c r="D400" s="140"/>
      <c r="E400" s="141"/>
      <c r="F400" s="128"/>
      <c r="G400" s="129"/>
      <c r="H400" s="130"/>
      <c r="I400" s="145" t="s">
        <v>233</v>
      </c>
    </row>
    <row r="401" ht="26.1" customHeight="1" spans="1:9">
      <c r="A401" s="118"/>
      <c r="B401" s="119"/>
      <c r="C401" s="131"/>
      <c r="D401" s="132"/>
      <c r="E401" s="133"/>
      <c r="F401" s="131"/>
      <c r="G401" s="132"/>
      <c r="H401" s="133"/>
      <c r="I401" s="150"/>
    </row>
    <row r="402" ht="26.1" customHeight="1" spans="1:9">
      <c r="A402" s="118"/>
      <c r="B402" s="119"/>
      <c r="C402" s="134"/>
      <c r="D402" s="135"/>
      <c r="E402" s="136"/>
      <c r="F402" s="134"/>
      <c r="G402" s="135"/>
      <c r="H402" s="136"/>
      <c r="I402" s="152"/>
    </row>
    <row r="403" ht="26.1" customHeight="1" spans="1:9">
      <c r="A403" s="118"/>
      <c r="B403" s="119"/>
      <c r="C403" s="134"/>
      <c r="D403" s="135"/>
      <c r="E403" s="136"/>
      <c r="F403" s="134"/>
      <c r="G403" s="135"/>
      <c r="H403" s="136"/>
      <c r="I403" s="152"/>
    </row>
    <row r="404" ht="26.1" customHeight="1" spans="1:9">
      <c r="A404" s="118"/>
      <c r="B404" s="119"/>
      <c r="C404" s="134"/>
      <c r="D404" s="135"/>
      <c r="E404" s="136"/>
      <c r="F404" s="134"/>
      <c r="G404" s="135"/>
      <c r="H404" s="136"/>
      <c r="I404" s="154"/>
    </row>
    <row r="405" ht="26.1" customHeight="1" spans="1:9">
      <c r="A405" s="118"/>
      <c r="B405" s="119"/>
      <c r="C405" s="134"/>
      <c r="D405" s="135"/>
      <c r="E405" s="136"/>
      <c r="F405" s="134"/>
      <c r="G405" s="135"/>
      <c r="H405" s="136"/>
      <c r="I405" s="118" t="s">
        <v>234</v>
      </c>
    </row>
    <row r="406" ht="26.1" customHeight="1" spans="1:9">
      <c r="A406" s="118"/>
      <c r="B406" s="119"/>
      <c r="C406" s="134"/>
      <c r="D406" s="135"/>
      <c r="E406" s="136"/>
      <c r="F406" s="134"/>
      <c r="G406" s="135"/>
      <c r="H406" s="136"/>
      <c r="I406" s="157" t="str">
        <f ca="1">IF(I401="","",IF(I406="",NOW(),I406))</f>
        <v/>
      </c>
    </row>
    <row r="407" ht="26.1" customHeight="1" spans="1:9">
      <c r="A407" s="118"/>
      <c r="B407" s="119"/>
      <c r="C407" s="134"/>
      <c r="D407" s="135"/>
      <c r="E407" s="136"/>
      <c r="F407" s="134"/>
      <c r="G407" s="135"/>
      <c r="H407" s="136"/>
      <c r="I407" s="118" t="s">
        <v>235</v>
      </c>
    </row>
    <row r="408" ht="26.1" customHeight="1" spans="1:9">
      <c r="A408" s="118"/>
      <c r="B408" s="119"/>
      <c r="C408" s="134"/>
      <c r="D408" s="135"/>
      <c r="E408" s="136"/>
      <c r="F408" s="134"/>
      <c r="G408" s="135"/>
      <c r="H408" s="136"/>
      <c r="I408" s="156"/>
    </row>
    <row r="409" ht="26.1" customHeight="1" spans="1:9">
      <c r="A409" s="118"/>
      <c r="B409" s="119"/>
      <c r="C409" s="137"/>
      <c r="D409" s="138"/>
      <c r="E409" s="139"/>
      <c r="F409" s="137"/>
      <c r="G409" s="138"/>
      <c r="H409" s="139"/>
      <c r="I409" s="156"/>
    </row>
  </sheetData>
  <mergeCells count="326">
    <mergeCell ref="A3:C3"/>
    <mergeCell ref="H3:I3"/>
    <mergeCell ref="C4:E4"/>
    <mergeCell ref="F4:I4"/>
    <mergeCell ref="D5:E5"/>
    <mergeCell ref="F5:H5"/>
    <mergeCell ref="D15:E15"/>
    <mergeCell ref="F15:H15"/>
    <mergeCell ref="D25:E25"/>
    <mergeCell ref="F25:H25"/>
    <mergeCell ref="D35:E35"/>
    <mergeCell ref="F35:H35"/>
    <mergeCell ref="D45:E45"/>
    <mergeCell ref="F45:H45"/>
    <mergeCell ref="D55:E55"/>
    <mergeCell ref="F55:H55"/>
    <mergeCell ref="D65:E65"/>
    <mergeCell ref="F65:H65"/>
    <mergeCell ref="D75:E75"/>
    <mergeCell ref="F75:H75"/>
    <mergeCell ref="D85:E85"/>
    <mergeCell ref="F85:H85"/>
    <mergeCell ref="D95:E95"/>
    <mergeCell ref="F95:H95"/>
    <mergeCell ref="D105:E105"/>
    <mergeCell ref="F105:H105"/>
    <mergeCell ref="D115:E115"/>
    <mergeCell ref="F115:H115"/>
    <mergeCell ref="D125:E125"/>
    <mergeCell ref="F125:H125"/>
    <mergeCell ref="D135:E135"/>
    <mergeCell ref="F135:H135"/>
    <mergeCell ref="D145:E145"/>
    <mergeCell ref="F145:H145"/>
    <mergeCell ref="D155:E155"/>
    <mergeCell ref="F155:H155"/>
    <mergeCell ref="D165:E165"/>
    <mergeCell ref="F165:H165"/>
    <mergeCell ref="D175:E175"/>
    <mergeCell ref="F175:H175"/>
    <mergeCell ref="D185:E185"/>
    <mergeCell ref="F185:H185"/>
    <mergeCell ref="D195:E195"/>
    <mergeCell ref="F195:H195"/>
    <mergeCell ref="D205:E205"/>
    <mergeCell ref="F205:H205"/>
    <mergeCell ref="D215:E215"/>
    <mergeCell ref="F215:H215"/>
    <mergeCell ref="D225:E225"/>
    <mergeCell ref="F225:H225"/>
    <mergeCell ref="D235:E235"/>
    <mergeCell ref="F235:H235"/>
    <mergeCell ref="D245:E245"/>
    <mergeCell ref="F245:H245"/>
    <mergeCell ref="D255:E255"/>
    <mergeCell ref="F255:H255"/>
    <mergeCell ref="D265:E265"/>
    <mergeCell ref="F265:H265"/>
    <mergeCell ref="D275:E275"/>
    <mergeCell ref="F275:H275"/>
    <mergeCell ref="D285:E285"/>
    <mergeCell ref="F285:H285"/>
    <mergeCell ref="D300:E300"/>
    <mergeCell ref="F300:H300"/>
    <mergeCell ref="D310:E310"/>
    <mergeCell ref="F310:H310"/>
    <mergeCell ref="D320:E320"/>
    <mergeCell ref="F320:H320"/>
    <mergeCell ref="D330:E330"/>
    <mergeCell ref="F330:H330"/>
    <mergeCell ref="D340:E340"/>
    <mergeCell ref="F340:H340"/>
    <mergeCell ref="D350:E350"/>
    <mergeCell ref="F350:H350"/>
    <mergeCell ref="D360:E360"/>
    <mergeCell ref="F360:H360"/>
    <mergeCell ref="D370:E370"/>
    <mergeCell ref="F370:H370"/>
    <mergeCell ref="D380:E380"/>
    <mergeCell ref="F380:H380"/>
    <mergeCell ref="D390:E390"/>
    <mergeCell ref="F390:H390"/>
    <mergeCell ref="D400:E400"/>
    <mergeCell ref="F400:H400"/>
    <mergeCell ref="A5:A14"/>
    <mergeCell ref="A15:A24"/>
    <mergeCell ref="A25:A34"/>
    <mergeCell ref="A35:A44"/>
    <mergeCell ref="A45:A54"/>
    <mergeCell ref="A55:A64"/>
    <mergeCell ref="A65:A74"/>
    <mergeCell ref="A75:A84"/>
    <mergeCell ref="A85:A94"/>
    <mergeCell ref="A95:A104"/>
    <mergeCell ref="A105:A114"/>
    <mergeCell ref="A115:A124"/>
    <mergeCell ref="A125:A134"/>
    <mergeCell ref="A135:A144"/>
    <mergeCell ref="A145:A154"/>
    <mergeCell ref="A155:A164"/>
    <mergeCell ref="A165:A174"/>
    <mergeCell ref="A175:A184"/>
    <mergeCell ref="A185:A194"/>
    <mergeCell ref="A195:A204"/>
    <mergeCell ref="A205:A214"/>
    <mergeCell ref="A215:A224"/>
    <mergeCell ref="A225:A234"/>
    <mergeCell ref="A235:A244"/>
    <mergeCell ref="A245:A254"/>
    <mergeCell ref="A255:A264"/>
    <mergeCell ref="A265:A274"/>
    <mergeCell ref="A275:A284"/>
    <mergeCell ref="A285:A299"/>
    <mergeCell ref="A300:A309"/>
    <mergeCell ref="A310:A319"/>
    <mergeCell ref="A320:A329"/>
    <mergeCell ref="A330:A339"/>
    <mergeCell ref="A340:A349"/>
    <mergeCell ref="A350:A359"/>
    <mergeCell ref="A360:A369"/>
    <mergeCell ref="A370:A379"/>
    <mergeCell ref="A380:A389"/>
    <mergeCell ref="A390:A399"/>
    <mergeCell ref="A400:A409"/>
    <mergeCell ref="B5:B14"/>
    <mergeCell ref="B15:B24"/>
    <mergeCell ref="B25:B34"/>
    <mergeCell ref="B35:B44"/>
    <mergeCell ref="B45:B54"/>
    <mergeCell ref="B55:B64"/>
    <mergeCell ref="B65:B74"/>
    <mergeCell ref="B75:B84"/>
    <mergeCell ref="B85:B94"/>
    <mergeCell ref="B95:B104"/>
    <mergeCell ref="B105:B114"/>
    <mergeCell ref="B115:B124"/>
    <mergeCell ref="B125:B134"/>
    <mergeCell ref="B135:B144"/>
    <mergeCell ref="B145:B154"/>
    <mergeCell ref="B155:B164"/>
    <mergeCell ref="B165:B174"/>
    <mergeCell ref="B175:B184"/>
    <mergeCell ref="B185:B194"/>
    <mergeCell ref="B195:B204"/>
    <mergeCell ref="B205:B214"/>
    <mergeCell ref="B215:B224"/>
    <mergeCell ref="B225:B234"/>
    <mergeCell ref="B235:B244"/>
    <mergeCell ref="B245:B254"/>
    <mergeCell ref="B255:B264"/>
    <mergeCell ref="B265:B274"/>
    <mergeCell ref="B275:B284"/>
    <mergeCell ref="B285:B299"/>
    <mergeCell ref="B300:B309"/>
    <mergeCell ref="B310:B319"/>
    <mergeCell ref="B320:B329"/>
    <mergeCell ref="B330:B339"/>
    <mergeCell ref="B340:B349"/>
    <mergeCell ref="B350:B359"/>
    <mergeCell ref="B360:B369"/>
    <mergeCell ref="B370:B379"/>
    <mergeCell ref="B380:B389"/>
    <mergeCell ref="B390:B399"/>
    <mergeCell ref="B400:B409"/>
    <mergeCell ref="I6:I9"/>
    <mergeCell ref="I13:I14"/>
    <mergeCell ref="I16:I19"/>
    <mergeCell ref="I23:I24"/>
    <mergeCell ref="I26:I29"/>
    <mergeCell ref="I33:I34"/>
    <mergeCell ref="I36:I39"/>
    <mergeCell ref="I43:I44"/>
    <mergeCell ref="I46:I49"/>
    <mergeCell ref="I53:I54"/>
    <mergeCell ref="I56:I59"/>
    <mergeCell ref="I63:I64"/>
    <mergeCell ref="I66:I69"/>
    <mergeCell ref="I73:I74"/>
    <mergeCell ref="I76:I79"/>
    <mergeCell ref="I83:I84"/>
    <mergeCell ref="I86:I89"/>
    <mergeCell ref="I93:I94"/>
    <mergeCell ref="I96:I99"/>
    <mergeCell ref="I103:I104"/>
    <mergeCell ref="I106:I109"/>
    <mergeCell ref="I113:I114"/>
    <mergeCell ref="I116:I119"/>
    <mergeCell ref="I123:I124"/>
    <mergeCell ref="I126:I129"/>
    <mergeCell ref="I133:I134"/>
    <mergeCell ref="I136:I139"/>
    <mergeCell ref="I143:I144"/>
    <mergeCell ref="I146:I149"/>
    <mergeCell ref="I153:I154"/>
    <mergeCell ref="I156:I159"/>
    <mergeCell ref="I163:I164"/>
    <mergeCell ref="I166:I169"/>
    <mergeCell ref="I173:I174"/>
    <mergeCell ref="I176:I179"/>
    <mergeCell ref="I183:I184"/>
    <mergeCell ref="I186:I189"/>
    <mergeCell ref="I193:I194"/>
    <mergeCell ref="I196:I199"/>
    <mergeCell ref="I203:I204"/>
    <mergeCell ref="I206:I209"/>
    <mergeCell ref="I213:I214"/>
    <mergeCell ref="I216:I219"/>
    <mergeCell ref="I223:I224"/>
    <mergeCell ref="I226:I229"/>
    <mergeCell ref="I233:I234"/>
    <mergeCell ref="I236:I239"/>
    <mergeCell ref="I243:I244"/>
    <mergeCell ref="I246:I249"/>
    <mergeCell ref="I253:I254"/>
    <mergeCell ref="I256:I259"/>
    <mergeCell ref="I263:I264"/>
    <mergeCell ref="I266:I269"/>
    <mergeCell ref="I273:I274"/>
    <mergeCell ref="I276:I279"/>
    <mergeCell ref="I283:I284"/>
    <mergeCell ref="I286:I289"/>
    <mergeCell ref="I293:I299"/>
    <mergeCell ref="I301:I304"/>
    <mergeCell ref="I308:I309"/>
    <mergeCell ref="I311:I314"/>
    <mergeCell ref="I318:I319"/>
    <mergeCell ref="I321:I324"/>
    <mergeCell ref="I328:I329"/>
    <mergeCell ref="I331:I334"/>
    <mergeCell ref="I338:I339"/>
    <mergeCell ref="I341:I344"/>
    <mergeCell ref="I348:I349"/>
    <mergeCell ref="I351:I354"/>
    <mergeCell ref="I358:I359"/>
    <mergeCell ref="I361:I364"/>
    <mergeCell ref="I368:I369"/>
    <mergeCell ref="I371:I374"/>
    <mergeCell ref="I378:I379"/>
    <mergeCell ref="I381:I384"/>
    <mergeCell ref="I388:I389"/>
    <mergeCell ref="I391:I394"/>
    <mergeCell ref="I398:I399"/>
    <mergeCell ref="I401:I404"/>
    <mergeCell ref="I408:I409"/>
    <mergeCell ref="K5:K7"/>
    <mergeCell ref="C276:E284"/>
    <mergeCell ref="F276:H284"/>
    <mergeCell ref="C286:E299"/>
    <mergeCell ref="F286:H299"/>
    <mergeCell ref="C301:E309"/>
    <mergeCell ref="F301:H309"/>
    <mergeCell ref="C311:E319"/>
    <mergeCell ref="F311:H319"/>
    <mergeCell ref="C321:E329"/>
    <mergeCell ref="F321:H329"/>
    <mergeCell ref="C381:E389"/>
    <mergeCell ref="F381:H389"/>
    <mergeCell ref="C391:E399"/>
    <mergeCell ref="F391:H399"/>
    <mergeCell ref="C401:E409"/>
    <mergeCell ref="F401:H409"/>
    <mergeCell ref="C331:E339"/>
    <mergeCell ref="F331:H339"/>
    <mergeCell ref="C341:E349"/>
    <mergeCell ref="F341:H349"/>
    <mergeCell ref="C351:E359"/>
    <mergeCell ref="F351:H359"/>
    <mergeCell ref="C361:E369"/>
    <mergeCell ref="F361:H369"/>
    <mergeCell ref="C371:E379"/>
    <mergeCell ref="F371:H379"/>
    <mergeCell ref="C226:E234"/>
    <mergeCell ref="F226:H234"/>
    <mergeCell ref="C236:E244"/>
    <mergeCell ref="F236:H244"/>
    <mergeCell ref="C246:E254"/>
    <mergeCell ref="F246:H254"/>
    <mergeCell ref="C256:E264"/>
    <mergeCell ref="F256:H264"/>
    <mergeCell ref="C266:E274"/>
    <mergeCell ref="F266:H274"/>
    <mergeCell ref="C176:E184"/>
    <mergeCell ref="F176:H184"/>
    <mergeCell ref="C186:E194"/>
    <mergeCell ref="F186:H194"/>
    <mergeCell ref="C196:E204"/>
    <mergeCell ref="F196:H204"/>
    <mergeCell ref="C206:E214"/>
    <mergeCell ref="F206:H214"/>
    <mergeCell ref="C216:E224"/>
    <mergeCell ref="F216:H224"/>
    <mergeCell ref="A1:I2"/>
    <mergeCell ref="C6:E14"/>
    <mergeCell ref="F6:H14"/>
    <mergeCell ref="C16:E24"/>
    <mergeCell ref="F16:H24"/>
    <mergeCell ref="C26:E34"/>
    <mergeCell ref="F26:H34"/>
    <mergeCell ref="C36:E44"/>
    <mergeCell ref="F36:H44"/>
    <mergeCell ref="C76:E84"/>
    <mergeCell ref="F76:H84"/>
    <mergeCell ref="C86:E94"/>
    <mergeCell ref="F86:H94"/>
    <mergeCell ref="C96:E104"/>
    <mergeCell ref="F96:H104"/>
    <mergeCell ref="C106:E114"/>
    <mergeCell ref="F106:H114"/>
    <mergeCell ref="C116:E124"/>
    <mergeCell ref="F116:H124"/>
    <mergeCell ref="C126:E134"/>
    <mergeCell ref="F126:H134"/>
    <mergeCell ref="C136:E144"/>
    <mergeCell ref="F136:H144"/>
    <mergeCell ref="C146:E154"/>
    <mergeCell ref="F146:H154"/>
    <mergeCell ref="C156:E164"/>
    <mergeCell ref="F156:H164"/>
    <mergeCell ref="C166:E174"/>
    <mergeCell ref="F166:H174"/>
    <mergeCell ref="C46:E54"/>
    <mergeCell ref="F46:H54"/>
    <mergeCell ref="C56:E64"/>
    <mergeCell ref="F56:H64"/>
    <mergeCell ref="C66:E74"/>
    <mergeCell ref="F66:H74"/>
  </mergeCells>
  <conditionalFormatting sqref="I236">
    <cfRule type="cellIs" dxfId="4" priority="34" operator="equal">
      <formula>"固化保留"</formula>
    </cfRule>
    <cfRule type="cellIs" dxfId="1" priority="35" operator="equal">
      <formula>"NG"</formula>
    </cfRule>
    <cfRule type="cellIs" dxfId="5" priority="36" operator="equal">
      <formula>"OK"</formula>
    </cfRule>
  </conditionalFormatting>
  <conditionalFormatting sqref="I246">
    <cfRule type="cellIs" dxfId="4" priority="37" operator="equal">
      <formula>"固化保留"</formula>
    </cfRule>
    <cfRule type="cellIs" dxfId="1" priority="38" operator="equal">
      <formula>"NG"</formula>
    </cfRule>
    <cfRule type="cellIs" dxfId="5" priority="39" operator="equal">
      <formula>"OK"</formula>
    </cfRule>
  </conditionalFormatting>
  <conditionalFormatting sqref="I256">
    <cfRule type="cellIs" dxfId="4" priority="40" operator="equal">
      <formula>"固化保留"</formula>
    </cfRule>
    <cfRule type="cellIs" dxfId="1" priority="41" operator="equal">
      <formula>"NG"</formula>
    </cfRule>
    <cfRule type="cellIs" dxfId="5" priority="42" operator="equal">
      <formula>"OK"</formula>
    </cfRule>
  </conditionalFormatting>
  <conditionalFormatting sqref="I266">
    <cfRule type="cellIs" dxfId="4" priority="43" operator="equal">
      <formula>"固化保留"</formula>
    </cfRule>
    <cfRule type="cellIs" dxfId="1" priority="44" operator="equal">
      <formula>"NG"</formula>
    </cfRule>
    <cfRule type="cellIs" dxfId="5" priority="45" operator="equal">
      <formula>"OK"</formula>
    </cfRule>
  </conditionalFormatting>
  <conditionalFormatting sqref="I276">
    <cfRule type="cellIs" dxfId="4" priority="46" operator="equal">
      <formula>"固化保留"</formula>
    </cfRule>
    <cfRule type="cellIs" dxfId="1" priority="47" operator="equal">
      <formula>"NG"</formula>
    </cfRule>
    <cfRule type="cellIs" dxfId="5" priority="48" operator="equal">
      <formula>"OK"</formula>
    </cfRule>
  </conditionalFormatting>
  <conditionalFormatting sqref="I286">
    <cfRule type="cellIs" dxfId="4" priority="28" operator="equal">
      <formula>"固化保留"</formula>
    </cfRule>
    <cfRule type="cellIs" dxfId="1" priority="29" operator="equal">
      <formula>"NG"</formula>
    </cfRule>
    <cfRule type="cellIs" dxfId="5" priority="30" operator="equal">
      <formula>"OK"</formula>
    </cfRule>
  </conditionalFormatting>
  <conditionalFormatting sqref="I301">
    <cfRule type="cellIs" dxfId="4" priority="31" operator="equal">
      <formula>"固化保留"</formula>
    </cfRule>
    <cfRule type="cellIs" dxfId="1" priority="32" operator="equal">
      <formula>"NG"</formula>
    </cfRule>
    <cfRule type="cellIs" dxfId="5" priority="33" operator="equal">
      <formula>"OK"</formula>
    </cfRule>
  </conditionalFormatting>
  <conditionalFormatting sqref="I311">
    <cfRule type="cellIs" dxfId="4" priority="19" operator="equal">
      <formula>"固化保留"</formula>
    </cfRule>
    <cfRule type="cellIs" dxfId="1" priority="20" operator="equal">
      <formula>"NG"</formula>
    </cfRule>
    <cfRule type="cellIs" dxfId="5" priority="21" operator="equal">
      <formula>"OK"</formula>
    </cfRule>
  </conditionalFormatting>
  <conditionalFormatting sqref="I321">
    <cfRule type="cellIs" dxfId="4" priority="22" operator="equal">
      <formula>"固化保留"</formula>
    </cfRule>
    <cfRule type="cellIs" dxfId="1" priority="23" operator="equal">
      <formula>"NG"</formula>
    </cfRule>
    <cfRule type="cellIs" dxfId="5" priority="24" operator="equal">
      <formula>"OK"</formula>
    </cfRule>
  </conditionalFormatting>
  <conditionalFormatting sqref="I331">
    <cfRule type="cellIs" dxfId="4" priority="25" operator="equal">
      <formula>"固化保留"</formula>
    </cfRule>
    <cfRule type="cellIs" dxfId="1" priority="26" operator="equal">
      <formula>"NG"</formula>
    </cfRule>
    <cfRule type="cellIs" dxfId="5" priority="27" operator="equal">
      <formula>"OK"</formula>
    </cfRule>
  </conditionalFormatting>
  <conditionalFormatting sqref="I341">
    <cfRule type="cellIs" dxfId="4" priority="4" operator="equal">
      <formula>"固化保留"</formula>
    </cfRule>
    <cfRule type="cellIs" dxfId="1" priority="5" operator="equal">
      <formula>"NG"</formula>
    </cfRule>
    <cfRule type="cellIs" dxfId="5" priority="6" operator="equal">
      <formula>"OK"</formula>
    </cfRule>
  </conditionalFormatting>
  <conditionalFormatting sqref="I351">
    <cfRule type="cellIs" dxfId="4" priority="7" operator="equal">
      <formula>"固化保留"</formula>
    </cfRule>
    <cfRule type="cellIs" dxfId="1" priority="8" operator="equal">
      <formula>"NG"</formula>
    </cfRule>
    <cfRule type="cellIs" dxfId="5" priority="9" operator="equal">
      <formula>"OK"</formula>
    </cfRule>
  </conditionalFormatting>
  <conditionalFormatting sqref="I361">
    <cfRule type="cellIs" dxfId="4" priority="10" operator="equal">
      <formula>"固化保留"</formula>
    </cfRule>
    <cfRule type="cellIs" dxfId="1" priority="11" operator="equal">
      <formula>"NG"</formula>
    </cfRule>
    <cfRule type="cellIs" dxfId="5" priority="12" operator="equal">
      <formula>"OK"</formula>
    </cfRule>
  </conditionalFormatting>
  <conditionalFormatting sqref="I371">
    <cfRule type="cellIs" dxfId="4" priority="13" operator="equal">
      <formula>"固化保留"</formula>
    </cfRule>
    <cfRule type="cellIs" dxfId="1" priority="14" operator="equal">
      <formula>"NG"</formula>
    </cfRule>
    <cfRule type="cellIs" dxfId="5" priority="15" operator="equal">
      <formula>"OK"</formula>
    </cfRule>
  </conditionalFormatting>
  <conditionalFormatting sqref="I381">
    <cfRule type="cellIs" dxfId="4" priority="16" operator="equal">
      <formula>"固化保留"</formula>
    </cfRule>
    <cfRule type="cellIs" dxfId="1" priority="17" operator="equal">
      <formula>"NG"</formula>
    </cfRule>
    <cfRule type="cellIs" dxfId="5" priority="18" operator="equal">
      <formula>"OK"</formula>
    </cfRule>
  </conditionalFormatting>
  <conditionalFormatting sqref="I391">
    <cfRule type="cellIs" dxfId="4" priority="1" operator="equal">
      <formula>"固化保留"</formula>
    </cfRule>
    <cfRule type="cellIs" dxfId="1" priority="2" operator="equal">
      <formula>"NG"</formula>
    </cfRule>
    <cfRule type="cellIs" dxfId="5" priority="3" operator="equal">
      <formula>"OK"</formula>
    </cfRule>
  </conditionalFormatting>
  <conditionalFormatting sqref="I6 I16 I26">
    <cfRule type="cellIs" dxfId="4" priority="52" operator="equal">
      <formula>"固化保留"</formula>
    </cfRule>
    <cfRule type="cellIs" dxfId="1" priority="53" operator="equal">
      <formula>"NG"</formula>
    </cfRule>
    <cfRule type="cellIs" dxfId="5" priority="54" operator="equal">
      <formula>"OK"</formula>
    </cfRule>
  </conditionalFormatting>
  <conditionalFormatting sqref="I36 I46 I56 I66 I76 I86 I96 I106 I116 I126 I136 I146 I156 I166 I176 I186 I196 I206 I216 I226 I401">
    <cfRule type="cellIs" dxfId="4" priority="49" operator="equal">
      <formula>"固化保留"</formula>
    </cfRule>
    <cfRule type="cellIs" dxfId="1" priority="50" operator="equal">
      <formula>"NG"</formula>
    </cfRule>
    <cfRule type="cellIs" dxfId="5" priority="51" operator="equal">
      <formula>"OK"</formula>
    </cfRule>
  </conditionalFormatting>
  <dataValidations count="2">
    <dataValidation type="list" allowBlank="1" showInputMessage="1" showErrorMessage="1" sqref="I6:I8 I16:I18 I26:I28 I36:I38 I46:I48 I56:I58 I66:I68 I76:I78 I86:I88 I96:I98 I106:I108 I116:I118 I126:I128 I136:I138 I146:I148 I156:I158 I166:I168 I176:I178 I186:I188 I196:I198 I206:I208 I216:I218 I226:I228 I236:I238 I246:I248 I256:I258 I266:I268 I276:I278 I286:I288 I301:I303 I311:I313 I321:I323 I331:I333 I341:I343 I351:I353 I361:I363 I371:I373 I381:I383 I391:I393 I401:I403">
      <formula1>"OK,NG,固化保留"</formula1>
    </dataValidation>
    <dataValidation type="list" allowBlank="1" showInputMessage="1" showErrorMessage="1" sqref="C5 C15 C25 C35 C45 C55 C65 C75 C85 C95 C105 C115 C125 C135 C145 C155 C165 C175 C185 C195 C205 C215 C225 C235 C245 C255 C265 C275 C285 C300 C310 C320 C330 C340 C350 C360 C370 C380 C390 C400">
      <formula1>"OP05,OP10,OP20,OP30,OP40,OP50"</formula1>
    </dataValidation>
  </dataValidations>
  <printOptions horizontalCentered="1"/>
  <pageMargins left="0.118055555555556" right="0.118055555555556" top="0.2125" bottom="0.2125" header="0.298611111111111" footer="0.298611111111111"/>
  <pageSetup paperSize="9" scale="69" orientation="portrait"/>
  <headerFooter alignWithMargins="0" scaleWithDoc="0"/>
  <rowBreaks count="11" manualBreakCount="11">
    <brk id="44" max="8" man="1"/>
    <brk id="84" max="8" man="1"/>
    <brk id="114" max="8" man="1"/>
    <brk id="154" max="8" man="1"/>
    <brk id="194" max="8" man="1"/>
    <brk id="204" max="8" man="1"/>
    <brk id="224" max="8" man="1"/>
    <brk id="264" max="8" man="1"/>
    <brk id="299" max="8" man="1"/>
    <brk id="339" max="8" man="1"/>
    <brk id="379" max="8"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5">
    <tabColor theme="0" tint="-0.499984740745262"/>
    <pageSetUpPr fitToPage="1"/>
  </sheetPr>
  <dimension ref="A1:AA120"/>
  <sheetViews>
    <sheetView workbookViewId="0">
      <selection activeCell="M23" sqref="M23"/>
    </sheetView>
  </sheetViews>
  <sheetFormatPr defaultColWidth="9" defaultRowHeight="12.75"/>
  <cols>
    <col min="1" max="1" width="7.5" style="6" customWidth="1"/>
    <col min="2" max="2" width="7.25833333333333" style="7" customWidth="1"/>
    <col min="3" max="5" width="12.875" style="8" customWidth="1"/>
    <col min="6" max="6" width="8.625" style="8" customWidth="1"/>
    <col min="7" max="7" width="14.7583333333333" style="8" customWidth="1"/>
    <col min="8" max="8" width="14.125" style="8" customWidth="1"/>
    <col min="9" max="9" width="12.375" style="7" customWidth="1"/>
    <col min="10" max="10" width="12.125" style="9" customWidth="1"/>
    <col min="11" max="11" width="11.625" style="9" customWidth="1"/>
    <col min="12" max="12" width="18.625" style="6" customWidth="1"/>
    <col min="13" max="27" width="9" style="10"/>
    <col min="28" max="16384" width="9" style="11"/>
  </cols>
  <sheetData>
    <row r="1" s="1" customFormat="1" ht="24" customHeight="1" spans="1:27">
      <c r="A1" s="12" t="s">
        <v>12</v>
      </c>
      <c r="B1" s="12"/>
      <c r="C1" s="13" t="str">
        <f>'1.工法检查表(设计-校对-专审）'!C1</f>
        <v>安徽江福科技有限公司</v>
      </c>
      <c r="D1" s="14"/>
      <c r="E1" s="14"/>
      <c r="F1" s="14"/>
      <c r="G1" s="14"/>
      <c r="H1" s="14"/>
      <c r="I1" s="14"/>
      <c r="J1" s="66"/>
      <c r="K1" s="66"/>
      <c r="L1" s="67" t="s">
        <v>237</v>
      </c>
      <c r="M1" s="68"/>
      <c r="N1" s="68"/>
      <c r="O1" s="68"/>
      <c r="P1" s="68"/>
      <c r="Q1" s="68"/>
      <c r="R1" s="68"/>
      <c r="S1" s="68"/>
      <c r="T1" s="68"/>
      <c r="U1" s="68"/>
      <c r="V1" s="68"/>
      <c r="W1" s="68"/>
      <c r="X1" s="68"/>
      <c r="Y1" s="68"/>
      <c r="Z1" s="68"/>
      <c r="AA1" s="68"/>
    </row>
    <row r="2" s="1" customFormat="1" ht="24" customHeight="1" spans="1:27">
      <c r="A2" s="12"/>
      <c r="B2" s="12"/>
      <c r="C2" s="15" t="s">
        <v>238</v>
      </c>
      <c r="D2" s="15"/>
      <c r="E2" s="15"/>
      <c r="F2" s="15"/>
      <c r="G2" s="15"/>
      <c r="H2" s="15"/>
      <c r="I2" s="15"/>
      <c r="J2" s="69"/>
      <c r="K2" s="69"/>
      <c r="L2" s="70" t="s">
        <v>239</v>
      </c>
      <c r="M2" s="68"/>
      <c r="N2" s="68"/>
      <c r="O2" s="68"/>
      <c r="P2" s="68"/>
      <c r="Q2" s="68"/>
      <c r="R2" s="68"/>
      <c r="S2" s="68"/>
      <c r="T2" s="68"/>
      <c r="U2" s="68"/>
      <c r="V2" s="68"/>
      <c r="W2" s="68"/>
      <c r="X2" s="68"/>
      <c r="Y2" s="68"/>
      <c r="Z2" s="68"/>
      <c r="AA2" s="68"/>
    </row>
    <row r="3" ht="21" customHeight="1" spans="1:12">
      <c r="A3" s="16" t="s">
        <v>18</v>
      </c>
      <c r="B3" s="17"/>
      <c r="C3" s="16" t="s">
        <v>19</v>
      </c>
      <c r="D3" s="17"/>
      <c r="E3" s="16" t="s">
        <v>22</v>
      </c>
      <c r="F3" s="17"/>
      <c r="G3" s="16" t="s">
        <v>20</v>
      </c>
      <c r="H3" s="16" t="s">
        <v>240</v>
      </c>
      <c r="I3" s="71" t="s">
        <v>9</v>
      </c>
      <c r="J3" s="72">
        <f>COUNTIF(J6:J75,"OK")</f>
        <v>1</v>
      </c>
      <c r="K3" s="72">
        <f>COUNTIF(K6:K75,"OK")</f>
        <v>1</v>
      </c>
      <c r="L3" s="72"/>
    </row>
    <row r="4" ht="21" customHeight="1" spans="1:12">
      <c r="A4" s="18">
        <f>'1.工法检查表(设计-校对-专审）'!C4</f>
        <v>0</v>
      </c>
      <c r="B4" s="19"/>
      <c r="C4" s="20">
        <f>'1.工法检查表(设计-校对-专审）'!D4</f>
        <v>0</v>
      </c>
      <c r="D4" s="21"/>
      <c r="E4" s="20">
        <f>'1.工法检查表(设计-校对-专审）'!F4</f>
        <v>0</v>
      </c>
      <c r="F4" s="21"/>
      <c r="G4" s="17">
        <f>'1.工法检查表(设计-校对-专审）'!H4</f>
        <v>0</v>
      </c>
      <c r="H4" s="22"/>
      <c r="I4" s="73" t="s">
        <v>10</v>
      </c>
      <c r="J4" s="72">
        <f>COUNTIF(J6:J75,"NG")</f>
        <v>1</v>
      </c>
      <c r="K4" s="72">
        <f>COUNTIF(K6:K75,"NG")</f>
        <v>0</v>
      </c>
      <c r="L4" s="72"/>
    </row>
    <row r="5" ht="21" customHeight="1" spans="1:12">
      <c r="A5" s="23"/>
      <c r="B5" s="24"/>
      <c r="C5" s="25">
        <f>'1.工法检查表(设计-校对-专审）'!D6</f>
        <v>0</v>
      </c>
      <c r="D5" s="26"/>
      <c r="E5" s="27">
        <f>'1.工法检查表(设计-校对-专审）'!F6</f>
        <v>0</v>
      </c>
      <c r="F5" s="27"/>
      <c r="G5" s="17"/>
      <c r="H5" s="22"/>
      <c r="I5" s="74" t="s">
        <v>241</v>
      </c>
      <c r="J5" s="75">
        <f>COUNTIF(J6:J75,"-")</f>
        <v>1</v>
      </c>
      <c r="K5" s="75">
        <f>COUNTIF(K6:K75,"-")</f>
        <v>0</v>
      </c>
      <c r="L5" s="75"/>
    </row>
    <row r="6" ht="18" customHeight="1" spans="1:12">
      <c r="A6" s="28" t="s">
        <v>242</v>
      </c>
      <c r="B6" s="28" t="s">
        <v>243</v>
      </c>
      <c r="C6" s="28"/>
      <c r="D6" s="28"/>
      <c r="E6" s="28"/>
      <c r="F6" s="28"/>
      <c r="G6" s="28"/>
      <c r="H6" s="28"/>
      <c r="I6" s="28" t="s">
        <v>244</v>
      </c>
      <c r="J6" s="76"/>
      <c r="K6" s="76"/>
      <c r="L6" s="28" t="s">
        <v>245</v>
      </c>
    </row>
    <row r="7" ht="39.75" customHeight="1" spans="1:27">
      <c r="A7" s="28"/>
      <c r="B7" s="28"/>
      <c r="C7" s="28"/>
      <c r="D7" s="28"/>
      <c r="E7" s="28"/>
      <c r="F7" s="28"/>
      <c r="G7" s="28"/>
      <c r="H7" s="28"/>
      <c r="I7" s="28"/>
      <c r="J7" s="76" t="s">
        <v>246</v>
      </c>
      <c r="K7" s="77" t="s">
        <v>247</v>
      </c>
      <c r="L7" s="78"/>
      <c r="M7" s="79"/>
      <c r="N7" s="79"/>
      <c r="O7" s="79"/>
      <c r="P7" s="79"/>
      <c r="Q7" s="79"/>
      <c r="R7" s="79"/>
      <c r="S7" s="79"/>
      <c r="T7" s="79"/>
      <c r="U7" s="79"/>
      <c r="V7" s="79"/>
      <c r="W7" s="79"/>
      <c r="X7" s="79"/>
      <c r="Y7" s="79"/>
      <c r="Z7" s="79"/>
      <c r="AA7" s="79"/>
    </row>
    <row r="8" s="2" customFormat="1" ht="21.75" customHeight="1" spans="1:27">
      <c r="A8" s="29" t="s">
        <v>248</v>
      </c>
      <c r="B8" s="30">
        <v>1</v>
      </c>
      <c r="C8" s="31" t="s">
        <v>249</v>
      </c>
      <c r="D8" s="32"/>
      <c r="E8" s="32"/>
      <c r="F8" s="32"/>
      <c r="G8" s="32"/>
      <c r="H8" s="32"/>
      <c r="I8" s="80" t="s">
        <v>250</v>
      </c>
      <c r="J8" s="75" t="s">
        <v>9</v>
      </c>
      <c r="K8" s="75" t="s">
        <v>9</v>
      </c>
      <c r="L8" s="75"/>
      <c r="M8" s="79"/>
      <c r="N8" s="79"/>
      <c r="O8" s="79"/>
      <c r="P8" s="79"/>
      <c r="Q8" s="79"/>
      <c r="R8" s="79"/>
      <c r="S8" s="79"/>
      <c r="T8" s="79"/>
      <c r="U8" s="79"/>
      <c r="V8" s="79"/>
      <c r="W8" s="79"/>
      <c r="X8" s="79"/>
      <c r="Y8" s="79"/>
      <c r="Z8" s="79"/>
      <c r="AA8" s="79"/>
    </row>
    <row r="9" s="2" customFormat="1" ht="35.1" customHeight="1" spans="1:27">
      <c r="A9" s="33"/>
      <c r="B9" s="30">
        <v>2</v>
      </c>
      <c r="C9" s="34" t="s">
        <v>251</v>
      </c>
      <c r="D9" s="35"/>
      <c r="E9" s="35"/>
      <c r="F9" s="35"/>
      <c r="G9" s="35"/>
      <c r="H9" s="35"/>
      <c r="I9" s="80" t="s">
        <v>252</v>
      </c>
      <c r="J9" s="75" t="s">
        <v>10</v>
      </c>
      <c r="K9" s="75"/>
      <c r="L9" s="75"/>
      <c r="M9" s="79"/>
      <c r="N9" s="79"/>
      <c r="O9" s="79"/>
      <c r="P9" s="79"/>
      <c r="Q9" s="79"/>
      <c r="R9" s="79"/>
      <c r="S9" s="79"/>
      <c r="T9" s="79"/>
      <c r="U9" s="79"/>
      <c r="V9" s="79"/>
      <c r="W9" s="79"/>
      <c r="X9" s="79"/>
      <c r="Y9" s="79"/>
      <c r="Z9" s="79"/>
      <c r="AA9" s="79"/>
    </row>
    <row r="10" s="2" customFormat="1" ht="30.95" customHeight="1" spans="1:27">
      <c r="A10" s="33"/>
      <c r="B10" s="30">
        <v>3</v>
      </c>
      <c r="C10" s="34" t="s">
        <v>253</v>
      </c>
      <c r="D10" s="35"/>
      <c r="E10" s="35"/>
      <c r="F10" s="35"/>
      <c r="G10" s="35"/>
      <c r="H10" s="35"/>
      <c r="I10" s="80" t="s">
        <v>254</v>
      </c>
      <c r="J10" s="75" t="s">
        <v>255</v>
      </c>
      <c r="K10" s="75"/>
      <c r="L10" s="75"/>
      <c r="M10" s="79"/>
      <c r="N10" s="79"/>
      <c r="O10" s="79"/>
      <c r="P10" s="79"/>
      <c r="Q10" s="79"/>
      <c r="R10" s="79"/>
      <c r="S10" s="79"/>
      <c r="T10" s="79"/>
      <c r="U10" s="79"/>
      <c r="V10" s="79"/>
      <c r="W10" s="79"/>
      <c r="X10" s="79"/>
      <c r="Y10" s="79"/>
      <c r="Z10" s="79"/>
      <c r="AA10" s="79"/>
    </row>
    <row r="11" s="2" customFormat="1" ht="21.75" customHeight="1" spans="1:27">
      <c r="A11" s="33"/>
      <c r="B11" s="30">
        <v>4</v>
      </c>
      <c r="C11" s="31" t="s">
        <v>256</v>
      </c>
      <c r="D11" s="32"/>
      <c r="E11" s="32"/>
      <c r="F11" s="32"/>
      <c r="G11" s="32"/>
      <c r="H11" s="32"/>
      <c r="I11" s="80" t="s">
        <v>257</v>
      </c>
      <c r="J11" s="75"/>
      <c r="K11" s="75"/>
      <c r="L11" s="75"/>
      <c r="M11" s="79"/>
      <c r="N11" s="79"/>
      <c r="O11" s="79"/>
      <c r="P11" s="79"/>
      <c r="Q11" s="79"/>
      <c r="R11" s="79"/>
      <c r="S11" s="79"/>
      <c r="T11" s="79"/>
      <c r="U11" s="79"/>
      <c r="V11" s="79"/>
      <c r="W11" s="79"/>
      <c r="X11" s="79"/>
      <c r="Y11" s="79"/>
      <c r="Z11" s="79"/>
      <c r="AA11" s="79"/>
    </row>
    <row r="12" s="2" customFormat="1" ht="47.1" customHeight="1" spans="1:27">
      <c r="A12" s="33"/>
      <c r="B12" s="30">
        <v>5</v>
      </c>
      <c r="C12" s="34" t="s">
        <v>258</v>
      </c>
      <c r="D12" s="35"/>
      <c r="E12" s="35"/>
      <c r="F12" s="35"/>
      <c r="G12" s="35"/>
      <c r="H12" s="35"/>
      <c r="I12" s="81" t="s">
        <v>97</v>
      </c>
      <c r="J12" s="75"/>
      <c r="K12" s="75"/>
      <c r="L12" s="75"/>
      <c r="M12" s="79"/>
      <c r="N12" s="79"/>
      <c r="O12" s="79"/>
      <c r="P12" s="79"/>
      <c r="Q12" s="79"/>
      <c r="R12" s="79"/>
      <c r="S12" s="79"/>
      <c r="T12" s="79"/>
      <c r="U12" s="79"/>
      <c r="V12" s="79"/>
      <c r="W12" s="79"/>
      <c r="X12" s="79"/>
      <c r="Y12" s="79"/>
      <c r="Z12" s="79"/>
      <c r="AA12" s="79"/>
    </row>
    <row r="13" s="2" customFormat="1" ht="21.75" customHeight="1" spans="1:27">
      <c r="A13" s="33"/>
      <c r="B13" s="30">
        <v>6</v>
      </c>
      <c r="C13" s="31" t="s">
        <v>259</v>
      </c>
      <c r="D13" s="32"/>
      <c r="E13" s="32"/>
      <c r="F13" s="32"/>
      <c r="G13" s="32"/>
      <c r="H13" s="32"/>
      <c r="I13" s="80" t="s">
        <v>260</v>
      </c>
      <c r="J13" s="75"/>
      <c r="K13" s="75"/>
      <c r="L13" s="75"/>
      <c r="M13" s="79"/>
      <c r="N13" s="79"/>
      <c r="O13" s="79"/>
      <c r="P13" s="79"/>
      <c r="Q13" s="79"/>
      <c r="R13" s="79"/>
      <c r="S13" s="79"/>
      <c r="T13" s="79"/>
      <c r="U13" s="79"/>
      <c r="V13" s="79"/>
      <c r="W13" s="79"/>
      <c r="X13" s="79"/>
      <c r="Y13" s="79"/>
      <c r="Z13" s="79"/>
      <c r="AA13" s="79"/>
    </row>
    <row r="14" s="2" customFormat="1" ht="36" customHeight="1" spans="1:27">
      <c r="A14" s="33"/>
      <c r="B14" s="30">
        <v>7</v>
      </c>
      <c r="C14" s="36" t="s">
        <v>261</v>
      </c>
      <c r="D14" s="37"/>
      <c r="E14" s="37"/>
      <c r="F14" s="37"/>
      <c r="G14" s="37"/>
      <c r="H14" s="38"/>
      <c r="I14" s="82" t="s">
        <v>262</v>
      </c>
      <c r="J14" s="75"/>
      <c r="K14" s="75"/>
      <c r="L14" s="75"/>
      <c r="M14" s="79"/>
      <c r="N14" s="79"/>
      <c r="O14" s="79"/>
      <c r="P14" s="79"/>
      <c r="Q14" s="79"/>
      <c r="R14" s="79"/>
      <c r="S14" s="79"/>
      <c r="T14" s="79"/>
      <c r="U14" s="79"/>
      <c r="V14" s="79"/>
      <c r="W14" s="79"/>
      <c r="X14" s="79"/>
      <c r="Y14" s="79"/>
      <c r="Z14" s="79"/>
      <c r="AA14" s="79"/>
    </row>
    <row r="15" s="2" customFormat="1" ht="21.75" customHeight="1" spans="1:27">
      <c r="A15" s="33"/>
      <c r="B15" s="30">
        <v>8</v>
      </c>
      <c r="C15" s="32" t="s">
        <v>263</v>
      </c>
      <c r="D15" s="32"/>
      <c r="E15" s="32"/>
      <c r="F15" s="32"/>
      <c r="G15" s="32"/>
      <c r="H15" s="32"/>
      <c r="I15" s="80" t="s">
        <v>264</v>
      </c>
      <c r="J15" s="75"/>
      <c r="K15" s="75"/>
      <c r="L15" s="75"/>
      <c r="M15" s="79"/>
      <c r="N15" s="79"/>
      <c r="O15" s="79"/>
      <c r="P15" s="79"/>
      <c r="Q15" s="79"/>
      <c r="R15" s="79"/>
      <c r="S15" s="79"/>
      <c r="T15" s="79"/>
      <c r="U15" s="79"/>
      <c r="V15" s="79"/>
      <c r="W15" s="79"/>
      <c r="X15" s="79"/>
      <c r="Y15" s="79"/>
      <c r="Z15" s="79"/>
      <c r="AA15" s="79"/>
    </row>
    <row r="16" s="2" customFormat="1" ht="21.75" customHeight="1" spans="1:27">
      <c r="A16" s="33"/>
      <c r="B16" s="30">
        <v>9</v>
      </c>
      <c r="C16" s="32" t="s">
        <v>265</v>
      </c>
      <c r="D16" s="32"/>
      <c r="E16" s="32"/>
      <c r="F16" s="32"/>
      <c r="G16" s="32"/>
      <c r="H16" s="32"/>
      <c r="I16" s="80" t="s">
        <v>266</v>
      </c>
      <c r="J16" s="75"/>
      <c r="K16" s="75"/>
      <c r="L16" s="75"/>
      <c r="M16" s="79"/>
      <c r="N16" s="79"/>
      <c r="O16" s="79"/>
      <c r="P16" s="79"/>
      <c r="Q16" s="79"/>
      <c r="R16" s="79"/>
      <c r="S16" s="79"/>
      <c r="T16" s="79"/>
      <c r="U16" s="79"/>
      <c r="V16" s="79"/>
      <c r="W16" s="79"/>
      <c r="X16" s="79"/>
      <c r="Y16" s="79"/>
      <c r="Z16" s="79"/>
      <c r="AA16" s="79"/>
    </row>
    <row r="17" s="2" customFormat="1" ht="21.75" customHeight="1" spans="1:27">
      <c r="A17" s="33"/>
      <c r="B17" s="30">
        <v>10</v>
      </c>
      <c r="C17" s="32" t="s">
        <v>267</v>
      </c>
      <c r="D17" s="32"/>
      <c r="E17" s="32"/>
      <c r="F17" s="32"/>
      <c r="G17" s="32"/>
      <c r="H17" s="32"/>
      <c r="I17" s="82" t="s">
        <v>81</v>
      </c>
      <c r="J17" s="75"/>
      <c r="K17" s="75"/>
      <c r="L17" s="75"/>
      <c r="M17" s="79"/>
      <c r="N17" s="79"/>
      <c r="O17" s="79"/>
      <c r="P17" s="79"/>
      <c r="Q17" s="79"/>
      <c r="R17" s="79"/>
      <c r="S17" s="79"/>
      <c r="T17" s="79"/>
      <c r="U17" s="79"/>
      <c r="V17" s="79"/>
      <c r="W17" s="79"/>
      <c r="X17" s="79"/>
      <c r="Y17" s="79"/>
      <c r="Z17" s="79"/>
      <c r="AA17" s="79"/>
    </row>
    <row r="18" s="2" customFormat="1" ht="21.75" customHeight="1" spans="1:27">
      <c r="A18" s="33"/>
      <c r="B18" s="30">
        <v>11</v>
      </c>
      <c r="C18" s="31" t="s">
        <v>268</v>
      </c>
      <c r="D18" s="32"/>
      <c r="E18" s="32"/>
      <c r="F18" s="32"/>
      <c r="G18" s="32"/>
      <c r="H18" s="32"/>
      <c r="I18" s="82" t="s">
        <v>269</v>
      </c>
      <c r="J18" s="75"/>
      <c r="K18" s="75"/>
      <c r="L18" s="75"/>
      <c r="M18" s="79"/>
      <c r="N18" s="79"/>
      <c r="O18" s="79"/>
      <c r="P18" s="79"/>
      <c r="Q18" s="79"/>
      <c r="R18" s="79"/>
      <c r="S18" s="79"/>
      <c r="T18" s="79"/>
      <c r="U18" s="79"/>
      <c r="V18" s="79"/>
      <c r="W18" s="79"/>
      <c r="X18" s="79"/>
      <c r="Y18" s="79"/>
      <c r="Z18" s="79"/>
      <c r="AA18" s="79"/>
    </row>
    <row r="19" s="2" customFormat="1" ht="21.75" customHeight="1" spans="1:27">
      <c r="A19" s="33"/>
      <c r="B19" s="30">
        <v>12</v>
      </c>
      <c r="C19" s="31" t="s">
        <v>270</v>
      </c>
      <c r="D19" s="32"/>
      <c r="E19" s="32"/>
      <c r="F19" s="32"/>
      <c r="G19" s="32"/>
      <c r="H19" s="32"/>
      <c r="I19" s="80" t="s">
        <v>271</v>
      </c>
      <c r="J19" s="75"/>
      <c r="K19" s="75"/>
      <c r="L19" s="75"/>
      <c r="M19" s="79"/>
      <c r="N19" s="79"/>
      <c r="O19" s="79"/>
      <c r="P19" s="79"/>
      <c r="Q19" s="79"/>
      <c r="R19" s="79"/>
      <c r="S19" s="79"/>
      <c r="T19" s="79"/>
      <c r="U19" s="79"/>
      <c r="V19" s="79"/>
      <c r="W19" s="79"/>
      <c r="X19" s="79"/>
      <c r="Y19" s="79"/>
      <c r="Z19" s="79"/>
      <c r="AA19" s="79"/>
    </row>
    <row r="20" s="2" customFormat="1" ht="21.75" customHeight="1" spans="1:27">
      <c r="A20" s="33"/>
      <c r="B20" s="30">
        <v>13</v>
      </c>
      <c r="C20" s="31" t="s">
        <v>272</v>
      </c>
      <c r="D20" s="32"/>
      <c r="E20" s="32"/>
      <c r="F20" s="32"/>
      <c r="G20" s="32"/>
      <c r="H20" s="32"/>
      <c r="I20" s="80" t="s">
        <v>273</v>
      </c>
      <c r="J20" s="75"/>
      <c r="K20" s="75"/>
      <c r="L20" s="75"/>
      <c r="M20" s="79"/>
      <c r="N20" s="79"/>
      <c r="O20" s="79"/>
      <c r="P20" s="79"/>
      <c r="Q20" s="79"/>
      <c r="R20" s="79"/>
      <c r="S20" s="79"/>
      <c r="T20" s="79"/>
      <c r="U20" s="79"/>
      <c r="V20" s="79"/>
      <c r="W20" s="79"/>
      <c r="X20" s="79"/>
      <c r="Y20" s="79"/>
      <c r="Z20" s="79"/>
      <c r="AA20" s="79"/>
    </row>
    <row r="21" s="2" customFormat="1" ht="21.75" customHeight="1" spans="1:27">
      <c r="A21" s="33"/>
      <c r="B21" s="30">
        <v>14</v>
      </c>
      <c r="C21" s="31" t="s">
        <v>274</v>
      </c>
      <c r="D21" s="32"/>
      <c r="E21" s="32"/>
      <c r="F21" s="32"/>
      <c r="G21" s="32"/>
      <c r="H21" s="32"/>
      <c r="I21" s="80" t="s">
        <v>275</v>
      </c>
      <c r="J21" s="75"/>
      <c r="K21" s="75"/>
      <c r="L21" s="75"/>
      <c r="M21" s="79"/>
      <c r="N21" s="79"/>
      <c r="O21" s="79"/>
      <c r="P21" s="79"/>
      <c r="Q21" s="79"/>
      <c r="R21" s="79"/>
      <c r="S21" s="79"/>
      <c r="T21" s="79"/>
      <c r="U21" s="79"/>
      <c r="V21" s="79"/>
      <c r="W21" s="79"/>
      <c r="X21" s="79"/>
      <c r="Y21" s="79"/>
      <c r="Z21" s="79"/>
      <c r="AA21" s="79"/>
    </row>
    <row r="22" s="2" customFormat="1" ht="21.75" customHeight="1" spans="1:27">
      <c r="A22" s="33"/>
      <c r="B22" s="30">
        <v>15</v>
      </c>
      <c r="C22" s="31" t="s">
        <v>276</v>
      </c>
      <c r="D22" s="32"/>
      <c r="E22" s="32"/>
      <c r="F22" s="32"/>
      <c r="G22" s="32"/>
      <c r="H22" s="32"/>
      <c r="I22" s="80" t="s">
        <v>277</v>
      </c>
      <c r="J22" s="75"/>
      <c r="K22" s="75"/>
      <c r="L22" s="75"/>
      <c r="M22" s="79"/>
      <c r="N22" s="79"/>
      <c r="O22" s="79"/>
      <c r="P22" s="79"/>
      <c r="Q22" s="79"/>
      <c r="R22" s="79"/>
      <c r="S22" s="79"/>
      <c r="T22" s="79"/>
      <c r="U22" s="79"/>
      <c r="V22" s="79"/>
      <c r="W22" s="79"/>
      <c r="X22" s="79"/>
      <c r="Y22" s="79"/>
      <c r="Z22" s="79"/>
      <c r="AA22" s="79"/>
    </row>
    <row r="23" s="2" customFormat="1" ht="24.75" customHeight="1" spans="1:27">
      <c r="A23" s="33"/>
      <c r="B23" s="30">
        <v>16</v>
      </c>
      <c r="C23" s="34" t="s">
        <v>278</v>
      </c>
      <c r="D23" s="32"/>
      <c r="E23" s="32"/>
      <c r="F23" s="32"/>
      <c r="G23" s="32"/>
      <c r="H23" s="32"/>
      <c r="I23" s="80" t="s">
        <v>279</v>
      </c>
      <c r="J23" s="75"/>
      <c r="K23" s="75"/>
      <c r="L23" s="75"/>
      <c r="M23" s="79"/>
      <c r="N23" s="79"/>
      <c r="O23" s="79"/>
      <c r="P23" s="79"/>
      <c r="Q23" s="79"/>
      <c r="R23" s="79"/>
      <c r="S23" s="79"/>
      <c r="T23" s="79"/>
      <c r="U23" s="79"/>
      <c r="V23" s="79"/>
      <c r="W23" s="79"/>
      <c r="X23" s="79"/>
      <c r="Y23" s="79"/>
      <c r="Z23" s="79"/>
      <c r="AA23" s="79"/>
    </row>
    <row r="24" s="2" customFormat="1" ht="21.75" customHeight="1" spans="1:27">
      <c r="A24" s="29" t="s">
        <v>280</v>
      </c>
      <c r="B24" s="30">
        <v>17</v>
      </c>
      <c r="C24" s="32" t="s">
        <v>59</v>
      </c>
      <c r="D24" s="32"/>
      <c r="E24" s="32"/>
      <c r="F24" s="32"/>
      <c r="G24" s="32"/>
      <c r="H24" s="32"/>
      <c r="I24" s="82" t="s">
        <v>60</v>
      </c>
      <c r="J24" s="75"/>
      <c r="K24" s="75"/>
      <c r="L24" s="75"/>
      <c r="M24" s="79"/>
      <c r="N24" s="79"/>
      <c r="O24" s="79"/>
      <c r="P24" s="79"/>
      <c r="Q24" s="79"/>
      <c r="R24" s="79"/>
      <c r="S24" s="79"/>
      <c r="T24" s="79"/>
      <c r="U24" s="79"/>
      <c r="V24" s="79"/>
      <c r="W24" s="79"/>
      <c r="X24" s="79"/>
      <c r="Y24" s="79"/>
      <c r="Z24" s="79"/>
      <c r="AA24" s="79"/>
    </row>
    <row r="25" s="2" customFormat="1" ht="21.75" customHeight="1" spans="1:27">
      <c r="A25" s="33"/>
      <c r="B25" s="30">
        <v>18</v>
      </c>
      <c r="C25" s="34" t="s">
        <v>61</v>
      </c>
      <c r="D25" s="35"/>
      <c r="E25" s="35"/>
      <c r="F25" s="35"/>
      <c r="G25" s="35"/>
      <c r="H25" s="35"/>
      <c r="I25" s="80" t="s">
        <v>62</v>
      </c>
      <c r="J25" s="75"/>
      <c r="K25" s="75"/>
      <c r="L25" s="75"/>
      <c r="M25" s="79"/>
      <c r="N25" s="79"/>
      <c r="O25" s="79"/>
      <c r="P25" s="79"/>
      <c r="Q25" s="79"/>
      <c r="R25" s="79"/>
      <c r="S25" s="79"/>
      <c r="T25" s="79"/>
      <c r="U25" s="79"/>
      <c r="V25" s="79"/>
      <c r="W25" s="79"/>
      <c r="X25" s="79"/>
      <c r="Y25" s="79"/>
      <c r="Z25" s="79"/>
      <c r="AA25" s="79"/>
    </row>
    <row r="26" s="2" customFormat="1" ht="21.75" customHeight="1" spans="1:27">
      <c r="A26" s="33"/>
      <c r="B26" s="30">
        <v>19</v>
      </c>
      <c r="C26" s="32" t="s">
        <v>281</v>
      </c>
      <c r="D26" s="32"/>
      <c r="E26" s="32"/>
      <c r="F26" s="32"/>
      <c r="G26" s="32"/>
      <c r="H26" s="32"/>
      <c r="I26" s="82" t="s">
        <v>64</v>
      </c>
      <c r="J26" s="75"/>
      <c r="K26" s="75"/>
      <c r="L26" s="75"/>
      <c r="M26" s="79"/>
      <c r="N26" s="79"/>
      <c r="O26" s="79"/>
      <c r="P26" s="79"/>
      <c r="Q26" s="79"/>
      <c r="R26" s="79"/>
      <c r="S26" s="79"/>
      <c r="T26" s="79"/>
      <c r="U26" s="79"/>
      <c r="V26" s="79"/>
      <c r="W26" s="79"/>
      <c r="X26" s="79"/>
      <c r="Y26" s="79"/>
      <c r="Z26" s="79"/>
      <c r="AA26" s="79"/>
    </row>
    <row r="27" s="2" customFormat="1" ht="21.75" customHeight="1" spans="1:27">
      <c r="A27" s="33"/>
      <c r="B27" s="30">
        <v>20</v>
      </c>
      <c r="C27" s="34" t="s">
        <v>282</v>
      </c>
      <c r="D27" s="32"/>
      <c r="E27" s="32"/>
      <c r="F27" s="32"/>
      <c r="G27" s="32"/>
      <c r="H27" s="32"/>
      <c r="I27" s="82" t="s">
        <v>75</v>
      </c>
      <c r="J27" s="75"/>
      <c r="K27" s="75"/>
      <c r="L27" s="75"/>
      <c r="M27" s="79"/>
      <c r="N27" s="79"/>
      <c r="O27" s="79"/>
      <c r="P27" s="79"/>
      <c r="Q27" s="79"/>
      <c r="R27" s="79"/>
      <c r="S27" s="79"/>
      <c r="T27" s="79"/>
      <c r="U27" s="79"/>
      <c r="V27" s="79"/>
      <c r="W27" s="79"/>
      <c r="X27" s="79"/>
      <c r="Y27" s="79"/>
      <c r="Z27" s="79"/>
      <c r="AA27" s="79"/>
    </row>
    <row r="28" s="2" customFormat="1" ht="21.75" customHeight="1" spans="1:27">
      <c r="A28" s="33"/>
      <c r="B28" s="30">
        <v>21</v>
      </c>
      <c r="C28" s="31" t="s">
        <v>283</v>
      </c>
      <c r="D28" s="32"/>
      <c r="E28" s="32"/>
      <c r="F28" s="32"/>
      <c r="G28" s="32"/>
      <c r="H28" s="32"/>
      <c r="I28" s="82" t="s">
        <v>77</v>
      </c>
      <c r="J28" s="75"/>
      <c r="K28" s="75"/>
      <c r="L28" s="75"/>
      <c r="M28" s="79"/>
      <c r="N28" s="79"/>
      <c r="O28" s="79"/>
      <c r="P28" s="79"/>
      <c r="Q28" s="79"/>
      <c r="R28" s="79"/>
      <c r="S28" s="79"/>
      <c r="T28" s="79"/>
      <c r="U28" s="79"/>
      <c r="V28" s="79"/>
      <c r="W28" s="79"/>
      <c r="X28" s="79"/>
      <c r="Y28" s="79"/>
      <c r="Z28" s="79"/>
      <c r="AA28" s="79"/>
    </row>
    <row r="29" s="2" customFormat="1" ht="37.5" customHeight="1" spans="1:27">
      <c r="A29" s="33"/>
      <c r="B29" s="30">
        <v>22</v>
      </c>
      <c r="C29" s="34" t="s">
        <v>284</v>
      </c>
      <c r="D29" s="32"/>
      <c r="E29" s="32"/>
      <c r="F29" s="32"/>
      <c r="G29" s="32"/>
      <c r="H29" s="32"/>
      <c r="I29" s="82" t="s">
        <v>101</v>
      </c>
      <c r="J29" s="75"/>
      <c r="K29" s="75"/>
      <c r="L29" s="75"/>
      <c r="M29" s="79"/>
      <c r="N29" s="79"/>
      <c r="O29" s="79"/>
      <c r="P29" s="79"/>
      <c r="Q29" s="79"/>
      <c r="R29" s="79"/>
      <c r="S29" s="79"/>
      <c r="T29" s="79"/>
      <c r="U29" s="79"/>
      <c r="V29" s="79"/>
      <c r="W29" s="79"/>
      <c r="X29" s="79"/>
      <c r="Y29" s="79"/>
      <c r="Z29" s="79"/>
      <c r="AA29" s="79"/>
    </row>
    <row r="30" s="2" customFormat="1" ht="15.75" spans="1:27">
      <c r="A30" s="33"/>
      <c r="B30" s="30">
        <v>23</v>
      </c>
      <c r="C30" s="35" t="s">
        <v>285</v>
      </c>
      <c r="D30" s="32"/>
      <c r="E30" s="32"/>
      <c r="F30" s="32"/>
      <c r="G30" s="32"/>
      <c r="H30" s="32"/>
      <c r="I30" s="82" t="s">
        <v>286</v>
      </c>
      <c r="J30" s="75"/>
      <c r="K30" s="75"/>
      <c r="L30" s="75"/>
      <c r="M30" s="79"/>
      <c r="N30" s="79"/>
      <c r="O30" s="79"/>
      <c r="P30" s="79"/>
      <c r="Q30" s="79"/>
      <c r="R30" s="79"/>
      <c r="S30" s="79"/>
      <c r="T30" s="79"/>
      <c r="U30" s="79"/>
      <c r="V30" s="79"/>
      <c r="W30" s="79"/>
      <c r="X30" s="79"/>
      <c r="Y30" s="79"/>
      <c r="Z30" s="79"/>
      <c r="AA30" s="79"/>
    </row>
    <row r="31" s="2" customFormat="1" ht="49.5" customHeight="1" spans="1:27">
      <c r="A31" s="33" t="s">
        <v>105</v>
      </c>
      <c r="B31" s="30">
        <v>24</v>
      </c>
      <c r="C31" s="34" t="s">
        <v>287</v>
      </c>
      <c r="D31" s="32"/>
      <c r="E31" s="32"/>
      <c r="F31" s="32"/>
      <c r="G31" s="32"/>
      <c r="H31" s="32"/>
      <c r="I31" s="82" t="s">
        <v>109</v>
      </c>
      <c r="J31" s="75"/>
      <c r="K31" s="75"/>
      <c r="L31" s="75"/>
      <c r="M31" s="79"/>
      <c r="N31" s="79"/>
      <c r="O31" s="79"/>
      <c r="P31" s="79"/>
      <c r="Q31" s="79"/>
      <c r="R31" s="79"/>
      <c r="S31" s="79"/>
      <c r="T31" s="79"/>
      <c r="U31" s="79"/>
      <c r="V31" s="79"/>
      <c r="W31" s="79"/>
      <c r="X31" s="79"/>
      <c r="Y31" s="79"/>
      <c r="Z31" s="79"/>
      <c r="AA31" s="79"/>
    </row>
    <row r="32" s="2" customFormat="1" ht="21.75" customHeight="1" spans="1:27">
      <c r="A32" s="33"/>
      <c r="B32" s="30">
        <v>25</v>
      </c>
      <c r="C32" s="34" t="s">
        <v>288</v>
      </c>
      <c r="D32" s="35"/>
      <c r="E32" s="35"/>
      <c r="F32" s="35"/>
      <c r="G32" s="35"/>
      <c r="H32" s="35"/>
      <c r="I32" s="82" t="s">
        <v>115</v>
      </c>
      <c r="J32" s="75"/>
      <c r="K32" s="75"/>
      <c r="L32" s="75"/>
      <c r="M32" s="79"/>
      <c r="N32" s="79"/>
      <c r="O32" s="79"/>
      <c r="P32" s="79"/>
      <c r="Q32" s="79"/>
      <c r="R32" s="79"/>
      <c r="S32" s="79"/>
      <c r="T32" s="79"/>
      <c r="U32" s="79"/>
      <c r="V32" s="79"/>
      <c r="W32" s="79"/>
      <c r="X32" s="79"/>
      <c r="Y32" s="79"/>
      <c r="Z32" s="79"/>
      <c r="AA32" s="79"/>
    </row>
    <row r="33" s="3" customFormat="1" ht="54" customHeight="1" spans="1:27">
      <c r="A33" s="33"/>
      <c r="B33" s="30">
        <v>26</v>
      </c>
      <c r="C33" s="34" t="s">
        <v>289</v>
      </c>
      <c r="D33" s="32"/>
      <c r="E33" s="32"/>
      <c r="F33" s="32"/>
      <c r="G33" s="32"/>
      <c r="H33" s="32"/>
      <c r="I33" s="82" t="s">
        <v>117</v>
      </c>
      <c r="J33" s="75"/>
      <c r="K33" s="75"/>
      <c r="L33" s="33"/>
      <c r="M33" s="79"/>
      <c r="N33" s="79"/>
      <c r="O33" s="79"/>
      <c r="P33" s="79"/>
      <c r="Q33" s="79"/>
      <c r="R33" s="79"/>
      <c r="S33" s="79"/>
      <c r="T33" s="79"/>
      <c r="U33" s="79"/>
      <c r="V33" s="79"/>
      <c r="W33" s="79"/>
      <c r="X33" s="79"/>
      <c r="Y33" s="79"/>
      <c r="Z33" s="79"/>
      <c r="AA33" s="79"/>
    </row>
    <row r="34" s="2" customFormat="1" ht="34.5" customHeight="1" spans="1:27">
      <c r="A34" s="33" t="s">
        <v>132</v>
      </c>
      <c r="B34" s="30">
        <v>27</v>
      </c>
      <c r="C34" s="35" t="s">
        <v>290</v>
      </c>
      <c r="D34" s="32"/>
      <c r="E34" s="32"/>
      <c r="F34" s="32"/>
      <c r="G34" s="32"/>
      <c r="H34" s="32"/>
      <c r="I34" s="82" t="s">
        <v>134</v>
      </c>
      <c r="J34" s="75"/>
      <c r="K34" s="75"/>
      <c r="L34" s="75"/>
      <c r="M34" s="79"/>
      <c r="N34" s="79"/>
      <c r="O34" s="79"/>
      <c r="P34" s="79"/>
      <c r="Q34" s="79"/>
      <c r="R34" s="79"/>
      <c r="S34" s="79"/>
      <c r="T34" s="79"/>
      <c r="U34" s="79"/>
      <c r="V34" s="79"/>
      <c r="W34" s="79"/>
      <c r="X34" s="79"/>
      <c r="Y34" s="79"/>
      <c r="Z34" s="79"/>
      <c r="AA34" s="79"/>
    </row>
    <row r="35" s="2" customFormat="1" ht="33.75" customHeight="1" spans="1:27">
      <c r="A35" s="33"/>
      <c r="B35" s="30">
        <v>28</v>
      </c>
      <c r="C35" s="34" t="s">
        <v>291</v>
      </c>
      <c r="D35" s="32"/>
      <c r="E35" s="32"/>
      <c r="F35" s="32"/>
      <c r="G35" s="32"/>
      <c r="H35" s="32"/>
      <c r="I35" s="82" t="s">
        <v>138</v>
      </c>
      <c r="J35" s="75"/>
      <c r="K35" s="75"/>
      <c r="L35" s="75"/>
      <c r="M35" s="79"/>
      <c r="N35" s="79"/>
      <c r="O35" s="79"/>
      <c r="P35" s="79"/>
      <c r="Q35" s="79"/>
      <c r="R35" s="79"/>
      <c r="S35" s="79"/>
      <c r="T35" s="79"/>
      <c r="U35" s="79"/>
      <c r="V35" s="79"/>
      <c r="W35" s="79"/>
      <c r="X35" s="79"/>
      <c r="Y35" s="79"/>
      <c r="Z35" s="79"/>
      <c r="AA35" s="79"/>
    </row>
    <row r="36" s="2" customFormat="1" ht="34.5" customHeight="1" spans="1:27">
      <c r="A36" s="33"/>
      <c r="B36" s="30">
        <v>29</v>
      </c>
      <c r="C36" s="35" t="s">
        <v>292</v>
      </c>
      <c r="D36" s="32"/>
      <c r="E36" s="32"/>
      <c r="F36" s="32"/>
      <c r="G36" s="32"/>
      <c r="H36" s="32"/>
      <c r="I36" s="82" t="s">
        <v>144</v>
      </c>
      <c r="J36" s="75"/>
      <c r="K36" s="75"/>
      <c r="L36" s="75"/>
      <c r="M36" s="79"/>
      <c r="N36" s="79"/>
      <c r="O36" s="79"/>
      <c r="P36" s="79"/>
      <c r="Q36" s="79"/>
      <c r="R36" s="79"/>
      <c r="S36" s="79"/>
      <c r="T36" s="79"/>
      <c r="U36" s="79"/>
      <c r="V36" s="79"/>
      <c r="W36" s="79"/>
      <c r="X36" s="79"/>
      <c r="Y36" s="79"/>
      <c r="Z36" s="79"/>
      <c r="AA36" s="79"/>
    </row>
    <row r="37" s="2" customFormat="1" ht="42" customHeight="1" spans="1:27">
      <c r="A37" s="33"/>
      <c r="B37" s="30">
        <v>30</v>
      </c>
      <c r="C37" s="34" t="s">
        <v>145</v>
      </c>
      <c r="D37" s="32"/>
      <c r="E37" s="32"/>
      <c r="F37" s="32"/>
      <c r="G37" s="32"/>
      <c r="H37" s="32"/>
      <c r="I37" s="82" t="s">
        <v>146</v>
      </c>
      <c r="J37" s="75"/>
      <c r="K37" s="75"/>
      <c r="L37" s="75"/>
      <c r="M37" s="79"/>
      <c r="N37" s="79"/>
      <c r="O37" s="79"/>
      <c r="P37" s="79"/>
      <c r="Q37" s="79"/>
      <c r="R37" s="79"/>
      <c r="S37" s="79"/>
      <c r="T37" s="79"/>
      <c r="U37" s="79"/>
      <c r="V37" s="79"/>
      <c r="W37" s="79"/>
      <c r="X37" s="79"/>
      <c r="Y37" s="79"/>
      <c r="Z37" s="79"/>
      <c r="AA37" s="79"/>
    </row>
    <row r="38" s="2" customFormat="1" ht="21.75" customHeight="1" spans="1:27">
      <c r="A38" s="33"/>
      <c r="B38" s="30">
        <v>31</v>
      </c>
      <c r="C38" s="32" t="s">
        <v>147</v>
      </c>
      <c r="D38" s="32"/>
      <c r="E38" s="32"/>
      <c r="F38" s="32"/>
      <c r="G38" s="32"/>
      <c r="H38" s="32"/>
      <c r="I38" s="82" t="s">
        <v>148</v>
      </c>
      <c r="J38" s="75"/>
      <c r="K38" s="75"/>
      <c r="L38" s="75"/>
      <c r="M38" s="79"/>
      <c r="N38" s="79"/>
      <c r="O38" s="79"/>
      <c r="P38" s="79"/>
      <c r="Q38" s="79"/>
      <c r="R38" s="79"/>
      <c r="S38" s="79"/>
      <c r="T38" s="79"/>
      <c r="U38" s="79"/>
      <c r="V38" s="79"/>
      <c r="W38" s="79"/>
      <c r="X38" s="79"/>
      <c r="Y38" s="79"/>
      <c r="Z38" s="79"/>
      <c r="AA38" s="79"/>
    </row>
    <row r="39" s="2" customFormat="1" ht="36" customHeight="1" spans="1:27">
      <c r="A39" s="33" t="s">
        <v>151</v>
      </c>
      <c r="B39" s="30">
        <v>32</v>
      </c>
      <c r="C39" s="34" t="s">
        <v>293</v>
      </c>
      <c r="D39" s="32"/>
      <c r="E39" s="32"/>
      <c r="F39" s="32"/>
      <c r="G39" s="32"/>
      <c r="H39" s="32"/>
      <c r="I39" s="82" t="s">
        <v>157</v>
      </c>
      <c r="J39" s="75"/>
      <c r="K39" s="75"/>
      <c r="L39" s="75"/>
      <c r="M39" s="79"/>
      <c r="N39" s="79"/>
      <c r="O39" s="79"/>
      <c r="P39" s="79"/>
      <c r="Q39" s="79"/>
      <c r="R39" s="79"/>
      <c r="S39" s="79"/>
      <c r="T39" s="79"/>
      <c r="U39" s="79"/>
      <c r="V39" s="79"/>
      <c r="W39" s="79"/>
      <c r="X39" s="79"/>
      <c r="Y39" s="79"/>
      <c r="Z39" s="79"/>
      <c r="AA39" s="79"/>
    </row>
    <row r="40" s="2" customFormat="1" ht="42.75" customHeight="1" spans="1:27">
      <c r="A40" s="33"/>
      <c r="B40" s="30">
        <v>33</v>
      </c>
      <c r="C40" s="34" t="s">
        <v>294</v>
      </c>
      <c r="D40" s="32"/>
      <c r="E40" s="32"/>
      <c r="F40" s="32"/>
      <c r="G40" s="32"/>
      <c r="H40" s="32"/>
      <c r="I40" s="80" t="s">
        <v>295</v>
      </c>
      <c r="J40" s="75"/>
      <c r="K40" s="75"/>
      <c r="L40" s="75"/>
      <c r="M40" s="79"/>
      <c r="N40" s="79"/>
      <c r="O40" s="79"/>
      <c r="P40" s="79"/>
      <c r="Q40" s="79"/>
      <c r="R40" s="79"/>
      <c r="S40" s="79"/>
      <c r="T40" s="79"/>
      <c r="U40" s="79"/>
      <c r="V40" s="79"/>
      <c r="W40" s="79"/>
      <c r="X40" s="79"/>
      <c r="Y40" s="79"/>
      <c r="Z40" s="79"/>
      <c r="AA40" s="79"/>
    </row>
    <row r="41" s="2" customFormat="1" ht="21.75" customHeight="1" spans="1:27">
      <c r="A41" s="33"/>
      <c r="B41" s="30">
        <v>34</v>
      </c>
      <c r="C41" s="31" t="s">
        <v>165</v>
      </c>
      <c r="D41" s="32"/>
      <c r="E41" s="32"/>
      <c r="F41" s="32"/>
      <c r="G41" s="32"/>
      <c r="H41" s="32"/>
      <c r="I41" s="82" t="s">
        <v>166</v>
      </c>
      <c r="J41" s="75"/>
      <c r="K41" s="75"/>
      <c r="L41" s="75"/>
      <c r="M41" s="79"/>
      <c r="N41" s="79"/>
      <c r="O41" s="79"/>
      <c r="P41" s="79"/>
      <c r="Q41" s="79"/>
      <c r="R41" s="79"/>
      <c r="S41" s="79"/>
      <c r="T41" s="79"/>
      <c r="U41" s="79"/>
      <c r="V41" s="79"/>
      <c r="W41" s="79"/>
      <c r="X41" s="79"/>
      <c r="Y41" s="79"/>
      <c r="Z41" s="79"/>
      <c r="AA41" s="79"/>
    </row>
    <row r="42" s="2" customFormat="1" ht="36" customHeight="1" spans="1:27">
      <c r="A42" s="29" t="s">
        <v>167</v>
      </c>
      <c r="B42" s="30">
        <v>35</v>
      </c>
      <c r="C42" s="35" t="s">
        <v>168</v>
      </c>
      <c r="D42" s="32"/>
      <c r="E42" s="32"/>
      <c r="F42" s="32"/>
      <c r="G42" s="32"/>
      <c r="H42" s="32"/>
      <c r="I42" s="80" t="s">
        <v>296</v>
      </c>
      <c r="J42" s="75"/>
      <c r="K42" s="75"/>
      <c r="L42" s="75"/>
      <c r="M42" s="79"/>
      <c r="N42" s="79"/>
      <c r="O42" s="79"/>
      <c r="P42" s="79"/>
      <c r="Q42" s="79"/>
      <c r="R42" s="79"/>
      <c r="S42" s="79"/>
      <c r="T42" s="79"/>
      <c r="U42" s="79"/>
      <c r="V42" s="79"/>
      <c r="W42" s="79"/>
      <c r="X42" s="79"/>
      <c r="Y42" s="79"/>
      <c r="Z42" s="79"/>
      <c r="AA42" s="79"/>
    </row>
    <row r="43" s="2" customFormat="1" ht="31.5" customHeight="1" spans="1:27">
      <c r="A43" s="33" t="s">
        <v>297</v>
      </c>
      <c r="B43" s="30">
        <v>36</v>
      </c>
      <c r="C43" s="35" t="s">
        <v>298</v>
      </c>
      <c r="D43" s="32"/>
      <c r="E43" s="32"/>
      <c r="F43" s="32"/>
      <c r="G43" s="32"/>
      <c r="H43" s="32"/>
      <c r="I43" s="82" t="s">
        <v>299</v>
      </c>
      <c r="J43" s="75"/>
      <c r="K43" s="75"/>
      <c r="L43" s="75"/>
      <c r="M43" s="79"/>
      <c r="N43" s="79"/>
      <c r="O43" s="79"/>
      <c r="P43" s="79"/>
      <c r="Q43" s="79"/>
      <c r="R43" s="79"/>
      <c r="S43" s="79"/>
      <c r="T43" s="79"/>
      <c r="U43" s="79"/>
      <c r="V43" s="79"/>
      <c r="W43" s="79"/>
      <c r="X43" s="79"/>
      <c r="Y43" s="79"/>
      <c r="Z43" s="79"/>
      <c r="AA43" s="79"/>
    </row>
    <row r="44" s="2" customFormat="1" ht="21.75" customHeight="1" spans="1:27">
      <c r="A44" s="33"/>
      <c r="B44" s="30">
        <v>37</v>
      </c>
      <c r="C44" s="32" t="s">
        <v>300</v>
      </c>
      <c r="D44" s="32"/>
      <c r="E44" s="32"/>
      <c r="F44" s="32"/>
      <c r="G44" s="32"/>
      <c r="H44" s="32"/>
      <c r="I44" s="82" t="s">
        <v>301</v>
      </c>
      <c r="J44" s="75"/>
      <c r="K44" s="75"/>
      <c r="L44" s="75"/>
      <c r="M44" s="79"/>
      <c r="N44" s="79"/>
      <c r="O44" s="79"/>
      <c r="P44" s="79"/>
      <c r="Q44" s="79"/>
      <c r="R44" s="79"/>
      <c r="S44" s="79"/>
      <c r="T44" s="79"/>
      <c r="U44" s="79"/>
      <c r="V44" s="79"/>
      <c r="W44" s="79"/>
      <c r="X44" s="79"/>
      <c r="Y44" s="79"/>
      <c r="Z44" s="79"/>
      <c r="AA44" s="79"/>
    </row>
    <row r="45" s="2" customFormat="1" ht="21.75" customHeight="1" spans="1:27">
      <c r="A45" s="33"/>
      <c r="B45" s="30">
        <v>38</v>
      </c>
      <c r="C45" s="32" t="s">
        <v>302</v>
      </c>
      <c r="D45" s="32"/>
      <c r="E45" s="32"/>
      <c r="F45" s="32"/>
      <c r="G45" s="32"/>
      <c r="H45" s="32"/>
      <c r="I45" s="82" t="s">
        <v>303</v>
      </c>
      <c r="J45" s="75"/>
      <c r="K45" s="75"/>
      <c r="L45" s="75"/>
      <c r="M45" s="79"/>
      <c r="N45" s="79"/>
      <c r="O45" s="79"/>
      <c r="P45" s="79"/>
      <c r="Q45" s="79"/>
      <c r="R45" s="79"/>
      <c r="S45" s="79"/>
      <c r="T45" s="79"/>
      <c r="U45" s="79"/>
      <c r="V45" s="79"/>
      <c r="W45" s="79"/>
      <c r="X45" s="79"/>
      <c r="Y45" s="79"/>
      <c r="Z45" s="79"/>
      <c r="AA45" s="79"/>
    </row>
    <row r="46" s="2" customFormat="1" ht="25.5" customHeight="1" spans="1:27">
      <c r="A46" s="33"/>
      <c r="B46" s="30">
        <v>39</v>
      </c>
      <c r="C46" s="35" t="s">
        <v>304</v>
      </c>
      <c r="D46" s="32"/>
      <c r="E46" s="32"/>
      <c r="F46" s="32"/>
      <c r="G46" s="32"/>
      <c r="H46" s="32"/>
      <c r="I46" s="82" t="s">
        <v>305</v>
      </c>
      <c r="J46" s="75"/>
      <c r="K46" s="75"/>
      <c r="L46" s="75"/>
      <c r="M46" s="79"/>
      <c r="N46" s="79"/>
      <c r="O46" s="79"/>
      <c r="P46" s="79"/>
      <c r="Q46" s="79"/>
      <c r="R46" s="79"/>
      <c r="S46" s="79"/>
      <c r="T46" s="79"/>
      <c r="U46" s="79"/>
      <c r="V46" s="79"/>
      <c r="W46" s="79"/>
      <c r="X46" s="79"/>
      <c r="Y46" s="79"/>
      <c r="Z46" s="79"/>
      <c r="AA46" s="79"/>
    </row>
    <row r="47" s="4" customFormat="1" ht="86.25" customHeight="1" spans="1:27">
      <c r="A47" s="39" t="s">
        <v>306</v>
      </c>
      <c r="B47" s="40">
        <v>40</v>
      </c>
      <c r="C47" s="41" t="s">
        <v>307</v>
      </c>
      <c r="D47" s="42"/>
      <c r="E47" s="42"/>
      <c r="F47" s="42"/>
      <c r="G47" s="42"/>
      <c r="H47" s="43"/>
      <c r="I47" s="83"/>
      <c r="J47" s="75"/>
      <c r="K47" s="75"/>
      <c r="L47" s="84"/>
      <c r="M47" s="79"/>
      <c r="N47" s="79"/>
      <c r="O47" s="79"/>
      <c r="P47" s="79"/>
      <c r="Q47" s="79"/>
      <c r="R47" s="79"/>
      <c r="S47" s="79"/>
      <c r="T47" s="79"/>
      <c r="U47" s="79"/>
      <c r="V47" s="79"/>
      <c r="W47" s="79"/>
      <c r="X47" s="79"/>
      <c r="Y47" s="79"/>
      <c r="Z47" s="79"/>
      <c r="AA47" s="79"/>
    </row>
    <row r="48" s="4" customFormat="1" ht="36.95" customHeight="1" spans="1:27">
      <c r="A48" s="44"/>
      <c r="B48" s="40">
        <v>41</v>
      </c>
      <c r="C48" s="45" t="s">
        <v>308</v>
      </c>
      <c r="D48" s="42"/>
      <c r="E48" s="42"/>
      <c r="F48" s="42"/>
      <c r="G48" s="42"/>
      <c r="H48" s="43"/>
      <c r="I48" s="85"/>
      <c r="J48" s="75"/>
      <c r="K48" s="75"/>
      <c r="L48" s="84"/>
      <c r="M48" s="79"/>
      <c r="N48" s="79"/>
      <c r="O48" s="79"/>
      <c r="P48" s="79"/>
      <c r="Q48" s="79"/>
      <c r="R48" s="79"/>
      <c r="S48" s="79"/>
      <c r="T48" s="79"/>
      <c r="U48" s="79"/>
      <c r="V48" s="79"/>
      <c r="W48" s="79"/>
      <c r="X48" s="79"/>
      <c r="Y48" s="79"/>
      <c r="Z48" s="79"/>
      <c r="AA48" s="79"/>
    </row>
    <row r="49" s="4" customFormat="1" ht="69" customHeight="1" spans="1:27">
      <c r="A49" s="44"/>
      <c r="B49" s="46">
        <v>42</v>
      </c>
      <c r="C49" s="47" t="s">
        <v>309</v>
      </c>
      <c r="D49" s="48"/>
      <c r="E49" s="48"/>
      <c r="F49" s="48"/>
      <c r="G49" s="48"/>
      <c r="H49" s="49"/>
      <c r="I49" s="85"/>
      <c r="J49" s="75"/>
      <c r="K49" s="75"/>
      <c r="L49" s="84"/>
      <c r="M49" s="79"/>
      <c r="N49" s="79"/>
      <c r="O49" s="79"/>
      <c r="P49" s="79"/>
      <c r="Q49" s="79"/>
      <c r="R49" s="79"/>
      <c r="S49" s="79"/>
      <c r="T49" s="79"/>
      <c r="U49" s="79"/>
      <c r="V49" s="79"/>
      <c r="W49" s="79"/>
      <c r="X49" s="79"/>
      <c r="Y49" s="79"/>
      <c r="Z49" s="79"/>
      <c r="AA49" s="79"/>
    </row>
    <row r="50" s="4" customFormat="1" ht="26.25" customHeight="1" spans="1:27">
      <c r="A50" s="44"/>
      <c r="B50" s="46">
        <v>43</v>
      </c>
      <c r="C50" s="50" t="s">
        <v>310</v>
      </c>
      <c r="D50" s="51"/>
      <c r="E50" s="51"/>
      <c r="F50" s="51"/>
      <c r="G50" s="51"/>
      <c r="H50" s="52"/>
      <c r="I50" s="85"/>
      <c r="J50" s="75"/>
      <c r="K50" s="75"/>
      <c r="L50" s="84"/>
      <c r="M50" s="79"/>
      <c r="N50" s="79"/>
      <c r="O50" s="79"/>
      <c r="P50" s="79"/>
      <c r="Q50" s="79"/>
      <c r="R50" s="79"/>
      <c r="S50" s="79"/>
      <c r="T50" s="79"/>
      <c r="U50" s="79"/>
      <c r="V50" s="79"/>
      <c r="W50" s="79"/>
      <c r="X50" s="79"/>
      <c r="Y50" s="79"/>
      <c r="Z50" s="79"/>
      <c r="AA50" s="79"/>
    </row>
    <row r="51" s="4" customFormat="1" ht="24" customHeight="1" spans="1:27">
      <c r="A51" s="44"/>
      <c r="B51" s="40">
        <v>44</v>
      </c>
      <c r="C51" s="50" t="s">
        <v>311</v>
      </c>
      <c r="D51" s="51"/>
      <c r="E51" s="51"/>
      <c r="F51" s="51"/>
      <c r="G51" s="51"/>
      <c r="H51" s="52"/>
      <c r="I51" s="85"/>
      <c r="J51" s="75"/>
      <c r="K51" s="75"/>
      <c r="L51" s="84"/>
      <c r="M51" s="79"/>
      <c r="N51" s="79"/>
      <c r="O51" s="79"/>
      <c r="P51" s="79"/>
      <c r="Q51" s="79"/>
      <c r="R51" s="79"/>
      <c r="S51" s="79"/>
      <c r="T51" s="79"/>
      <c r="U51" s="79"/>
      <c r="V51" s="79"/>
      <c r="W51" s="79"/>
      <c r="X51" s="79"/>
      <c r="Y51" s="79"/>
      <c r="Z51" s="79"/>
      <c r="AA51" s="79"/>
    </row>
    <row r="52" s="4" customFormat="1" ht="24" customHeight="1" spans="1:27">
      <c r="A52" s="44"/>
      <c r="B52" s="40">
        <v>45</v>
      </c>
      <c r="C52" s="53" t="s">
        <v>312</v>
      </c>
      <c r="D52" s="51"/>
      <c r="E52" s="51"/>
      <c r="F52" s="51"/>
      <c r="G52" s="51"/>
      <c r="H52" s="52"/>
      <c r="I52" s="85"/>
      <c r="J52" s="75"/>
      <c r="K52" s="75"/>
      <c r="L52" s="84"/>
      <c r="M52" s="79"/>
      <c r="N52" s="79"/>
      <c r="O52" s="79"/>
      <c r="P52" s="79"/>
      <c r="Q52" s="79"/>
      <c r="R52" s="79"/>
      <c r="S52" s="79"/>
      <c r="T52" s="79"/>
      <c r="U52" s="79"/>
      <c r="V52" s="79"/>
      <c r="W52" s="79"/>
      <c r="X52" s="79"/>
      <c r="Y52" s="79"/>
      <c r="Z52" s="79"/>
      <c r="AA52" s="79"/>
    </row>
    <row r="53" s="4" customFormat="1" ht="24" customHeight="1" spans="1:27">
      <c r="A53" s="44"/>
      <c r="B53" s="40">
        <v>46</v>
      </c>
      <c r="C53" s="53" t="s">
        <v>313</v>
      </c>
      <c r="D53" s="51"/>
      <c r="E53" s="51"/>
      <c r="F53" s="51"/>
      <c r="G53" s="51"/>
      <c r="H53" s="52"/>
      <c r="I53" s="85"/>
      <c r="J53" s="75"/>
      <c r="K53" s="75"/>
      <c r="L53" s="84"/>
      <c r="M53" s="79"/>
      <c r="N53" s="79"/>
      <c r="O53" s="79"/>
      <c r="P53" s="79"/>
      <c r="Q53" s="79"/>
      <c r="R53" s="79"/>
      <c r="S53" s="79"/>
      <c r="T53" s="79"/>
      <c r="U53" s="79"/>
      <c r="V53" s="79"/>
      <c r="W53" s="79"/>
      <c r="X53" s="79"/>
      <c r="Y53" s="79"/>
      <c r="Z53" s="79"/>
      <c r="AA53" s="79"/>
    </row>
    <row r="54" s="5" customFormat="1" ht="38.25" customHeight="1" spans="1:27">
      <c r="A54" s="44"/>
      <c r="B54" s="40">
        <v>47</v>
      </c>
      <c r="C54" s="54" t="s">
        <v>314</v>
      </c>
      <c r="D54" s="51"/>
      <c r="E54" s="51"/>
      <c r="F54" s="51"/>
      <c r="G54" s="51"/>
      <c r="H54" s="52"/>
      <c r="I54" s="86"/>
      <c r="J54" s="75"/>
      <c r="K54" s="75"/>
      <c r="L54" s="84"/>
      <c r="M54" s="79"/>
      <c r="N54" s="79"/>
      <c r="O54" s="79"/>
      <c r="P54" s="79"/>
      <c r="Q54" s="79"/>
      <c r="R54" s="79"/>
      <c r="S54" s="79"/>
      <c r="T54" s="79"/>
      <c r="U54" s="79"/>
      <c r="V54" s="79"/>
      <c r="W54" s="79"/>
      <c r="X54" s="79"/>
      <c r="Y54" s="79"/>
      <c r="Z54" s="79"/>
      <c r="AA54" s="79"/>
    </row>
    <row r="55" s="5" customFormat="1" ht="24" customHeight="1" spans="1:27">
      <c r="A55" s="44"/>
      <c r="B55" s="40">
        <v>48</v>
      </c>
      <c r="C55" s="53" t="s">
        <v>315</v>
      </c>
      <c r="D55" s="51"/>
      <c r="E55" s="51"/>
      <c r="F55" s="51"/>
      <c r="G55" s="51"/>
      <c r="H55" s="52"/>
      <c r="I55" s="86"/>
      <c r="J55" s="75"/>
      <c r="K55" s="75"/>
      <c r="L55" s="84"/>
      <c r="M55" s="79"/>
      <c r="N55" s="79"/>
      <c r="O55" s="79"/>
      <c r="P55" s="79"/>
      <c r="Q55" s="79"/>
      <c r="R55" s="79"/>
      <c r="S55" s="79"/>
      <c r="T55" s="79"/>
      <c r="U55" s="79"/>
      <c r="V55" s="79"/>
      <c r="W55" s="79"/>
      <c r="X55" s="79"/>
      <c r="Y55" s="79"/>
      <c r="Z55" s="79"/>
      <c r="AA55" s="79"/>
    </row>
    <row r="56" s="5" customFormat="1" ht="24" customHeight="1" spans="1:27">
      <c r="A56" s="44"/>
      <c r="B56" s="40">
        <v>49</v>
      </c>
      <c r="C56" s="53" t="s">
        <v>316</v>
      </c>
      <c r="D56" s="51"/>
      <c r="E56" s="51"/>
      <c r="F56" s="51"/>
      <c r="G56" s="51"/>
      <c r="H56" s="52"/>
      <c r="I56" s="86"/>
      <c r="J56" s="75"/>
      <c r="K56" s="75"/>
      <c r="L56" s="84"/>
      <c r="M56" s="79"/>
      <c r="N56" s="79"/>
      <c r="O56" s="79"/>
      <c r="P56" s="79"/>
      <c r="Q56" s="79"/>
      <c r="R56" s="79"/>
      <c r="S56" s="79"/>
      <c r="T56" s="79"/>
      <c r="U56" s="79"/>
      <c r="V56" s="79"/>
      <c r="W56" s="79"/>
      <c r="X56" s="79"/>
      <c r="Y56" s="79"/>
      <c r="Z56" s="79"/>
      <c r="AA56" s="79"/>
    </row>
    <row r="57" s="5" customFormat="1" ht="24" customHeight="1" spans="1:27">
      <c r="A57" s="44"/>
      <c r="B57" s="40">
        <v>50</v>
      </c>
      <c r="C57" s="53" t="s">
        <v>317</v>
      </c>
      <c r="D57" s="51"/>
      <c r="E57" s="51"/>
      <c r="F57" s="51"/>
      <c r="G57" s="51"/>
      <c r="H57" s="52"/>
      <c r="I57" s="86"/>
      <c r="J57" s="75"/>
      <c r="K57" s="75"/>
      <c r="L57" s="84"/>
      <c r="M57" s="79"/>
      <c r="N57" s="79"/>
      <c r="O57" s="79"/>
      <c r="P57" s="79"/>
      <c r="Q57" s="79"/>
      <c r="R57" s="79"/>
      <c r="S57" s="79"/>
      <c r="T57" s="79"/>
      <c r="U57" s="79"/>
      <c r="V57" s="79"/>
      <c r="W57" s="79"/>
      <c r="X57" s="79"/>
      <c r="Y57" s="79"/>
      <c r="Z57" s="79"/>
      <c r="AA57" s="79"/>
    </row>
    <row r="58" s="5" customFormat="1" ht="35.1" customHeight="1" spans="1:27">
      <c r="A58" s="44"/>
      <c r="B58" s="40">
        <v>51</v>
      </c>
      <c r="C58" s="55" t="s">
        <v>94</v>
      </c>
      <c r="D58" s="56"/>
      <c r="E58" s="56"/>
      <c r="F58" s="56"/>
      <c r="G58" s="56"/>
      <c r="H58" s="57"/>
      <c r="I58" s="86"/>
      <c r="J58" s="75"/>
      <c r="K58" s="75"/>
      <c r="L58" s="84"/>
      <c r="M58" s="79"/>
      <c r="N58" s="79"/>
      <c r="O58" s="79"/>
      <c r="P58" s="79"/>
      <c r="Q58" s="79"/>
      <c r="R58" s="79"/>
      <c r="S58" s="79"/>
      <c r="T58" s="79"/>
      <c r="U58" s="79"/>
      <c r="V58" s="79"/>
      <c r="W58" s="79"/>
      <c r="X58" s="79"/>
      <c r="Y58" s="79"/>
      <c r="Z58" s="79"/>
      <c r="AA58" s="79"/>
    </row>
    <row r="59" s="5" customFormat="1" ht="24" customHeight="1" spans="1:27">
      <c r="A59" s="44"/>
      <c r="B59" s="40">
        <v>52</v>
      </c>
      <c r="C59" s="58" t="s">
        <v>318</v>
      </c>
      <c r="D59" s="56"/>
      <c r="E59" s="56"/>
      <c r="F59" s="56"/>
      <c r="G59" s="56"/>
      <c r="H59" s="57"/>
      <c r="I59" s="86"/>
      <c r="J59" s="75"/>
      <c r="K59" s="75"/>
      <c r="L59" s="84"/>
      <c r="M59" s="79"/>
      <c r="N59" s="79"/>
      <c r="O59" s="79"/>
      <c r="P59" s="79"/>
      <c r="Q59" s="79"/>
      <c r="R59" s="79"/>
      <c r="S59" s="79"/>
      <c r="T59" s="79"/>
      <c r="U59" s="79"/>
      <c r="V59" s="79"/>
      <c r="W59" s="79"/>
      <c r="X59" s="79"/>
      <c r="Y59" s="79"/>
      <c r="Z59" s="79"/>
      <c r="AA59" s="79"/>
    </row>
    <row r="60" s="5" customFormat="1" ht="24" customHeight="1" spans="1:27">
      <c r="A60" s="44"/>
      <c r="B60" s="40">
        <v>53</v>
      </c>
      <c r="C60" s="59" t="s">
        <v>319</v>
      </c>
      <c r="D60" s="56"/>
      <c r="E60" s="56"/>
      <c r="F60" s="56"/>
      <c r="G60" s="56"/>
      <c r="H60" s="57"/>
      <c r="I60" s="86"/>
      <c r="J60" s="75"/>
      <c r="K60" s="75"/>
      <c r="L60" s="84"/>
      <c r="M60" s="79"/>
      <c r="N60" s="79"/>
      <c r="O60" s="79"/>
      <c r="P60" s="79"/>
      <c r="Q60" s="79"/>
      <c r="R60" s="79"/>
      <c r="S60" s="79"/>
      <c r="T60" s="79"/>
      <c r="U60" s="79"/>
      <c r="V60" s="79"/>
      <c r="W60" s="79"/>
      <c r="X60" s="79"/>
      <c r="Y60" s="79"/>
      <c r="Z60" s="79"/>
      <c r="AA60" s="79"/>
    </row>
    <row r="61" s="5" customFormat="1" ht="24" customHeight="1" spans="1:27">
      <c r="A61" s="44"/>
      <c r="B61" s="40">
        <v>54</v>
      </c>
      <c r="C61" s="60" t="s">
        <v>320</v>
      </c>
      <c r="D61" s="61"/>
      <c r="E61" s="61"/>
      <c r="F61" s="61"/>
      <c r="G61" s="61"/>
      <c r="H61" s="62"/>
      <c r="I61" s="86"/>
      <c r="J61" s="75"/>
      <c r="K61" s="75"/>
      <c r="L61" s="84"/>
      <c r="M61" s="79"/>
      <c r="N61" s="79"/>
      <c r="O61" s="79"/>
      <c r="P61" s="79"/>
      <c r="Q61" s="79"/>
      <c r="R61" s="79"/>
      <c r="S61" s="79"/>
      <c r="T61" s="79"/>
      <c r="U61" s="79"/>
      <c r="V61" s="79"/>
      <c r="W61" s="79"/>
      <c r="X61" s="79"/>
      <c r="Y61" s="79"/>
      <c r="Z61" s="79"/>
      <c r="AA61" s="79"/>
    </row>
    <row r="62" s="5" customFormat="1" ht="23.1" customHeight="1" spans="1:27">
      <c r="A62" s="44"/>
      <c r="B62" s="40">
        <v>55</v>
      </c>
      <c r="C62" s="63" t="s">
        <v>321</v>
      </c>
      <c r="D62" s="64"/>
      <c r="E62" s="64"/>
      <c r="F62" s="64"/>
      <c r="G62" s="64"/>
      <c r="H62" s="65"/>
      <c r="I62" s="86"/>
      <c r="J62" s="75"/>
      <c r="K62" s="75"/>
      <c r="L62" s="84"/>
      <c r="M62" s="79"/>
      <c r="N62" s="79"/>
      <c r="O62" s="79"/>
      <c r="P62" s="79"/>
      <c r="Q62" s="79"/>
      <c r="R62" s="79"/>
      <c r="S62" s="79"/>
      <c r="T62" s="79"/>
      <c r="U62" s="79"/>
      <c r="V62" s="79"/>
      <c r="W62" s="79"/>
      <c r="X62" s="79"/>
      <c r="Y62" s="79"/>
      <c r="Z62" s="79"/>
      <c r="AA62" s="79"/>
    </row>
    <row r="63" s="5" customFormat="1" ht="52.5" customHeight="1" spans="1:27">
      <c r="A63" s="44"/>
      <c r="B63" s="40">
        <v>56</v>
      </c>
      <c r="C63" s="63" t="s">
        <v>322</v>
      </c>
      <c r="D63" s="64"/>
      <c r="E63" s="64"/>
      <c r="F63" s="64"/>
      <c r="G63" s="64"/>
      <c r="H63" s="65"/>
      <c r="I63" s="86"/>
      <c r="J63" s="75"/>
      <c r="K63" s="75"/>
      <c r="L63" s="84"/>
      <c r="M63" s="79"/>
      <c r="N63" s="79"/>
      <c r="O63" s="79"/>
      <c r="P63" s="79"/>
      <c r="Q63" s="79"/>
      <c r="R63" s="79"/>
      <c r="S63" s="79"/>
      <c r="T63" s="79"/>
      <c r="U63" s="79"/>
      <c r="V63" s="79"/>
      <c r="W63" s="79"/>
      <c r="X63" s="79"/>
      <c r="Y63" s="79"/>
      <c r="Z63" s="79"/>
      <c r="AA63" s="79"/>
    </row>
    <row r="64" s="5" customFormat="1" ht="45" customHeight="1" spans="1:27">
      <c r="A64" s="44"/>
      <c r="B64" s="40">
        <v>57</v>
      </c>
      <c r="C64" s="63" t="s">
        <v>323</v>
      </c>
      <c r="D64" s="64"/>
      <c r="E64" s="64"/>
      <c r="F64" s="64"/>
      <c r="G64" s="64"/>
      <c r="H64" s="65"/>
      <c r="I64" s="86"/>
      <c r="J64" s="75"/>
      <c r="K64" s="75"/>
      <c r="L64" s="84"/>
      <c r="M64" s="79"/>
      <c r="N64" s="79"/>
      <c r="O64" s="79"/>
      <c r="P64" s="79"/>
      <c r="Q64" s="79"/>
      <c r="R64" s="79"/>
      <c r="S64" s="79"/>
      <c r="T64" s="79"/>
      <c r="U64" s="79"/>
      <c r="V64" s="79"/>
      <c r="W64" s="79"/>
      <c r="X64" s="79"/>
      <c r="Y64" s="79"/>
      <c r="Z64" s="79"/>
      <c r="AA64" s="79"/>
    </row>
    <row r="65" s="5" customFormat="1" ht="45" customHeight="1" spans="1:27">
      <c r="A65" s="44"/>
      <c r="B65" s="40">
        <v>58</v>
      </c>
      <c r="C65" s="63" t="s">
        <v>324</v>
      </c>
      <c r="D65" s="64"/>
      <c r="E65" s="64"/>
      <c r="F65" s="64"/>
      <c r="G65" s="64"/>
      <c r="H65" s="65"/>
      <c r="I65" s="86"/>
      <c r="J65" s="75"/>
      <c r="K65" s="75"/>
      <c r="L65" s="84"/>
      <c r="M65" s="79"/>
      <c r="N65" s="79"/>
      <c r="O65" s="79"/>
      <c r="P65" s="79"/>
      <c r="Q65" s="79"/>
      <c r="R65" s="79"/>
      <c r="S65" s="79"/>
      <c r="T65" s="79"/>
      <c r="U65" s="79"/>
      <c r="V65" s="79"/>
      <c r="W65" s="79"/>
      <c r="X65" s="79"/>
      <c r="Y65" s="79"/>
      <c r="Z65" s="79"/>
      <c r="AA65" s="79"/>
    </row>
    <row r="66" s="5" customFormat="1" ht="27" customHeight="1" spans="1:27">
      <c r="A66" s="44"/>
      <c r="B66" s="40">
        <v>59</v>
      </c>
      <c r="C66" s="63" t="s">
        <v>325</v>
      </c>
      <c r="D66" s="64"/>
      <c r="E66" s="64"/>
      <c r="F66" s="64"/>
      <c r="G66" s="64"/>
      <c r="H66" s="65"/>
      <c r="I66" s="86"/>
      <c r="J66" s="75"/>
      <c r="K66" s="75"/>
      <c r="L66" s="84"/>
      <c r="M66" s="79"/>
      <c r="N66" s="79"/>
      <c r="O66" s="79"/>
      <c r="P66" s="79"/>
      <c r="Q66" s="79"/>
      <c r="R66" s="79"/>
      <c r="S66" s="79"/>
      <c r="T66" s="79"/>
      <c r="U66" s="79"/>
      <c r="V66" s="79"/>
      <c r="W66" s="79"/>
      <c r="X66" s="79"/>
      <c r="Y66" s="79"/>
      <c r="Z66" s="79"/>
      <c r="AA66" s="79"/>
    </row>
    <row r="67" s="5" customFormat="1" ht="24" customHeight="1" spans="1:27">
      <c r="A67" s="44"/>
      <c r="B67" s="40">
        <v>60</v>
      </c>
      <c r="C67" s="53" t="s">
        <v>40</v>
      </c>
      <c r="D67" s="51"/>
      <c r="E67" s="51"/>
      <c r="F67" s="51"/>
      <c r="G67" s="51"/>
      <c r="H67" s="52"/>
      <c r="I67" s="86"/>
      <c r="J67" s="75"/>
      <c r="K67" s="75"/>
      <c r="L67" s="84"/>
      <c r="M67" s="79"/>
      <c r="N67" s="79"/>
      <c r="O67" s="79"/>
      <c r="P67" s="79"/>
      <c r="Q67" s="79"/>
      <c r="R67" s="79"/>
      <c r="S67" s="79"/>
      <c r="T67" s="79"/>
      <c r="U67" s="79"/>
      <c r="V67" s="79"/>
      <c r="W67" s="79"/>
      <c r="X67" s="79"/>
      <c r="Y67" s="79"/>
      <c r="Z67" s="79"/>
      <c r="AA67" s="79"/>
    </row>
    <row r="68" s="5" customFormat="1" ht="24.75" customHeight="1" spans="1:27">
      <c r="A68" s="44"/>
      <c r="B68" s="40">
        <v>61</v>
      </c>
      <c r="C68" s="87" t="s">
        <v>326</v>
      </c>
      <c r="D68" s="51"/>
      <c r="E68" s="51"/>
      <c r="F68" s="51"/>
      <c r="G68" s="51"/>
      <c r="H68" s="52"/>
      <c r="I68" s="86"/>
      <c r="J68" s="75"/>
      <c r="K68" s="75"/>
      <c r="L68" s="84"/>
      <c r="M68" s="79"/>
      <c r="N68" s="79"/>
      <c r="O68" s="79"/>
      <c r="P68" s="79"/>
      <c r="Q68" s="79"/>
      <c r="R68" s="79"/>
      <c r="S68" s="79"/>
      <c r="T68" s="79"/>
      <c r="U68" s="79"/>
      <c r="V68" s="79"/>
      <c r="W68" s="79"/>
      <c r="X68" s="79"/>
      <c r="Y68" s="79"/>
      <c r="Z68" s="79"/>
      <c r="AA68" s="79"/>
    </row>
    <row r="69" s="5" customFormat="1" ht="24.75" customHeight="1" spans="1:27">
      <c r="A69" s="44"/>
      <c r="B69" s="40">
        <v>62</v>
      </c>
      <c r="C69" s="63" t="s">
        <v>327</v>
      </c>
      <c r="D69" s="64"/>
      <c r="E69" s="64"/>
      <c r="F69" s="64"/>
      <c r="G69" s="64"/>
      <c r="H69" s="65"/>
      <c r="I69" s="86"/>
      <c r="J69" s="75"/>
      <c r="K69" s="75"/>
      <c r="L69" s="84"/>
      <c r="M69" s="79"/>
      <c r="N69" s="79"/>
      <c r="O69" s="79"/>
      <c r="P69" s="79"/>
      <c r="Q69" s="79"/>
      <c r="R69" s="79"/>
      <c r="S69" s="79"/>
      <c r="T69" s="79"/>
      <c r="U69" s="79"/>
      <c r="V69" s="79"/>
      <c r="W69" s="79"/>
      <c r="X69" s="79"/>
      <c r="Y69" s="79"/>
      <c r="Z69" s="79"/>
      <c r="AA69" s="79"/>
    </row>
    <row r="70" s="5" customFormat="1" ht="24.75" customHeight="1" spans="1:27">
      <c r="A70" s="44"/>
      <c r="B70" s="40">
        <v>63</v>
      </c>
      <c r="C70" s="63" t="s">
        <v>328</v>
      </c>
      <c r="D70" s="64"/>
      <c r="E70" s="64"/>
      <c r="F70" s="64"/>
      <c r="G70" s="64"/>
      <c r="H70" s="65"/>
      <c r="I70" s="86"/>
      <c r="J70" s="75"/>
      <c r="K70" s="75"/>
      <c r="L70" s="84"/>
      <c r="M70" s="79"/>
      <c r="N70" s="79"/>
      <c r="O70" s="79"/>
      <c r="P70" s="79"/>
      <c r="Q70" s="79"/>
      <c r="R70" s="79"/>
      <c r="S70" s="79"/>
      <c r="T70" s="79"/>
      <c r="U70" s="79"/>
      <c r="V70" s="79"/>
      <c r="W70" s="79"/>
      <c r="X70" s="79"/>
      <c r="Y70" s="79"/>
      <c r="Z70" s="79"/>
      <c r="AA70" s="79"/>
    </row>
    <row r="71" s="5" customFormat="1" ht="24.75" customHeight="1" spans="1:27">
      <c r="A71" s="44"/>
      <c r="B71" s="40">
        <v>64</v>
      </c>
      <c r="C71" s="87" t="s">
        <v>329</v>
      </c>
      <c r="D71" s="51"/>
      <c r="E71" s="51"/>
      <c r="F71" s="51"/>
      <c r="G71" s="51"/>
      <c r="H71" s="52"/>
      <c r="I71" s="86"/>
      <c r="J71" s="75"/>
      <c r="K71" s="75"/>
      <c r="L71" s="84"/>
      <c r="M71" s="79"/>
      <c r="N71" s="79"/>
      <c r="O71" s="79"/>
      <c r="P71" s="79"/>
      <c r="Q71" s="79"/>
      <c r="R71" s="79"/>
      <c r="S71" s="79"/>
      <c r="T71" s="79"/>
      <c r="U71" s="79"/>
      <c r="V71" s="79"/>
      <c r="W71" s="79"/>
      <c r="X71" s="79"/>
      <c r="Y71" s="79"/>
      <c r="Z71" s="79"/>
      <c r="AA71" s="79"/>
    </row>
    <row r="72" s="5" customFormat="1" ht="39.95" customHeight="1" spans="1:27">
      <c r="A72" s="44"/>
      <c r="B72" s="40">
        <v>65</v>
      </c>
      <c r="C72" s="63" t="s">
        <v>330</v>
      </c>
      <c r="D72" s="51"/>
      <c r="E72" s="51"/>
      <c r="F72" s="51"/>
      <c r="G72" s="51"/>
      <c r="H72" s="52"/>
      <c r="I72" s="86"/>
      <c r="J72" s="75"/>
      <c r="K72" s="75"/>
      <c r="L72" s="84"/>
      <c r="M72" s="79"/>
      <c r="N72" s="79"/>
      <c r="O72" s="79"/>
      <c r="P72" s="79"/>
      <c r="Q72" s="79"/>
      <c r="R72" s="79"/>
      <c r="S72" s="79"/>
      <c r="T72" s="79"/>
      <c r="U72" s="79"/>
      <c r="V72" s="79"/>
      <c r="W72" s="79"/>
      <c r="X72" s="79"/>
      <c r="Y72" s="79"/>
      <c r="Z72" s="79"/>
      <c r="AA72" s="79"/>
    </row>
    <row r="73" s="5" customFormat="1" ht="39.95" customHeight="1" spans="1:27">
      <c r="A73" s="44"/>
      <c r="B73" s="40">
        <v>66</v>
      </c>
      <c r="C73" s="63" t="s">
        <v>331</v>
      </c>
      <c r="D73" s="64"/>
      <c r="E73" s="64"/>
      <c r="F73" s="64"/>
      <c r="G73" s="64"/>
      <c r="H73" s="65"/>
      <c r="I73" s="86"/>
      <c r="J73" s="75"/>
      <c r="K73" s="75"/>
      <c r="L73" s="84"/>
      <c r="M73" s="79"/>
      <c r="N73" s="79"/>
      <c r="O73" s="79"/>
      <c r="P73" s="79"/>
      <c r="Q73" s="79"/>
      <c r="R73" s="79"/>
      <c r="S73" s="79"/>
      <c r="T73" s="79"/>
      <c r="U73" s="79"/>
      <c r="V73" s="79"/>
      <c r="W73" s="79"/>
      <c r="X73" s="79"/>
      <c r="Y73" s="79"/>
      <c r="Z73" s="79"/>
      <c r="AA73" s="79"/>
    </row>
    <row r="74" s="5" customFormat="1" ht="24" customHeight="1" spans="1:27">
      <c r="A74" s="44"/>
      <c r="B74" s="40">
        <v>67</v>
      </c>
      <c r="C74" s="88" t="s">
        <v>332</v>
      </c>
      <c r="D74" s="89"/>
      <c r="E74" s="89"/>
      <c r="F74" s="89"/>
      <c r="G74" s="89"/>
      <c r="H74" s="90"/>
      <c r="I74" s="86"/>
      <c r="J74" s="75"/>
      <c r="K74" s="75"/>
      <c r="L74" s="84"/>
      <c r="M74" s="79"/>
      <c r="N74" s="79"/>
      <c r="O74" s="79"/>
      <c r="P74" s="79"/>
      <c r="Q74" s="79"/>
      <c r="R74" s="79"/>
      <c r="S74" s="79"/>
      <c r="T74" s="79"/>
      <c r="U74" s="79"/>
      <c r="V74" s="79"/>
      <c r="W74" s="79"/>
      <c r="X74" s="79"/>
      <c r="Y74" s="79"/>
      <c r="Z74" s="79"/>
      <c r="AA74" s="79"/>
    </row>
    <row r="75" s="5" customFormat="1" ht="26.25" customHeight="1" spans="1:27">
      <c r="A75" s="44"/>
      <c r="B75" s="40">
        <v>68</v>
      </c>
      <c r="C75" s="41" t="s">
        <v>333</v>
      </c>
      <c r="D75" s="91"/>
      <c r="E75" s="91"/>
      <c r="F75" s="91"/>
      <c r="G75" s="91"/>
      <c r="H75" s="92"/>
      <c r="I75" s="86"/>
      <c r="J75" s="75"/>
      <c r="K75" s="75"/>
      <c r="L75" s="84"/>
      <c r="M75" s="79"/>
      <c r="N75" s="79"/>
      <c r="O75" s="79"/>
      <c r="P75" s="79"/>
      <c r="Q75" s="79"/>
      <c r="R75" s="79"/>
      <c r="S75" s="79"/>
      <c r="T75" s="79"/>
      <c r="U75" s="79"/>
      <c r="V75" s="79"/>
      <c r="W75" s="79"/>
      <c r="X75" s="79"/>
      <c r="Y75" s="79"/>
      <c r="Z75" s="79"/>
      <c r="AA75" s="79"/>
    </row>
    <row r="76" s="5" customFormat="1" ht="24" customHeight="1" spans="1:27">
      <c r="A76" s="93"/>
      <c r="B76" s="40">
        <v>69</v>
      </c>
      <c r="C76" s="87" t="s">
        <v>334</v>
      </c>
      <c r="D76" s="51"/>
      <c r="E76" s="51"/>
      <c r="F76" s="51"/>
      <c r="G76" s="51"/>
      <c r="H76" s="52"/>
      <c r="I76" s="86"/>
      <c r="J76" s="75"/>
      <c r="K76" s="75"/>
      <c r="L76" s="84"/>
      <c r="M76" s="79"/>
      <c r="N76" s="79"/>
      <c r="O76" s="79"/>
      <c r="P76" s="79"/>
      <c r="Q76" s="79"/>
      <c r="R76" s="79"/>
      <c r="S76" s="79"/>
      <c r="T76" s="79"/>
      <c r="U76" s="79"/>
      <c r="V76" s="79"/>
      <c r="W76" s="79"/>
      <c r="X76" s="79"/>
      <c r="Y76" s="79"/>
      <c r="Z76" s="79"/>
      <c r="AA76" s="79"/>
    </row>
    <row r="77" s="2" customFormat="1" ht="20.1" customHeight="1" spans="1:27">
      <c r="A77" s="75"/>
      <c r="B77" s="94"/>
      <c r="C77" s="94"/>
      <c r="D77" s="94"/>
      <c r="E77" s="94"/>
      <c r="F77" s="94"/>
      <c r="G77" s="94"/>
      <c r="H77" s="94"/>
      <c r="I77" s="100"/>
      <c r="J77" s="101"/>
      <c r="K77" s="101"/>
      <c r="L77" s="101"/>
      <c r="M77" s="79"/>
      <c r="N77" s="79"/>
      <c r="O77" s="79"/>
      <c r="P77" s="79"/>
      <c r="Q77" s="79"/>
      <c r="R77" s="79"/>
      <c r="S77" s="79"/>
      <c r="T77" s="79"/>
      <c r="U77" s="79"/>
      <c r="V77" s="79"/>
      <c r="W77" s="79"/>
      <c r="X77" s="79"/>
      <c r="Y77" s="79"/>
      <c r="Z77" s="79"/>
      <c r="AA77" s="79"/>
    </row>
    <row r="78" s="2" customFormat="1" ht="19.5" customHeight="1" spans="1:27">
      <c r="A78" s="33" t="s">
        <v>335</v>
      </c>
      <c r="B78" s="33"/>
      <c r="C78" s="33"/>
      <c r="D78" s="33"/>
      <c r="E78" s="33"/>
      <c r="F78" s="33"/>
      <c r="G78" s="33"/>
      <c r="H78" s="33"/>
      <c r="I78" s="33"/>
      <c r="J78" s="33"/>
      <c r="K78" s="33"/>
      <c r="L78" s="33"/>
      <c r="M78" s="102"/>
      <c r="N78" s="102"/>
      <c r="O78" s="102"/>
      <c r="P78" s="102"/>
      <c r="Q78" s="102"/>
      <c r="R78" s="102"/>
      <c r="S78" s="102"/>
      <c r="T78" s="102"/>
      <c r="U78" s="102"/>
      <c r="V78" s="102"/>
      <c r="W78" s="102"/>
      <c r="X78" s="102"/>
      <c r="Y78" s="102"/>
      <c r="Z78" s="102"/>
      <c r="AA78" s="102"/>
    </row>
    <row r="79" spans="1:27">
      <c r="A79" s="95"/>
      <c r="B79" s="95"/>
      <c r="C79" s="96"/>
      <c r="D79" s="96"/>
      <c r="E79" s="96"/>
      <c r="F79" s="96"/>
      <c r="G79" s="96"/>
      <c r="H79" s="96"/>
      <c r="I79" s="95"/>
      <c r="J79" s="103"/>
      <c r="K79" s="103"/>
      <c r="L79" s="95"/>
      <c r="M79" s="79"/>
      <c r="N79" s="79"/>
      <c r="O79" s="79"/>
      <c r="P79" s="79"/>
      <c r="Q79" s="79"/>
      <c r="R79" s="79"/>
      <c r="S79" s="79"/>
      <c r="T79" s="79"/>
      <c r="U79" s="79"/>
      <c r="V79" s="79"/>
      <c r="W79" s="79"/>
      <c r="X79" s="79"/>
      <c r="Y79" s="79"/>
      <c r="Z79" s="79"/>
      <c r="AA79" s="79"/>
    </row>
    <row r="80" spans="1:27">
      <c r="A80" s="97"/>
      <c r="B80" s="98"/>
      <c r="C80" s="99"/>
      <c r="D80" s="99"/>
      <c r="E80" s="99"/>
      <c r="F80" s="99"/>
      <c r="G80" s="99"/>
      <c r="H80" s="99"/>
      <c r="I80" s="98"/>
      <c r="J80" s="104"/>
      <c r="K80" s="104"/>
      <c r="L80" s="97"/>
      <c r="M80" s="79"/>
      <c r="N80" s="79"/>
      <c r="O80" s="79"/>
      <c r="P80" s="79"/>
      <c r="Q80" s="79"/>
      <c r="R80" s="79"/>
      <c r="S80" s="79"/>
      <c r="T80" s="79"/>
      <c r="U80" s="79"/>
      <c r="V80" s="79"/>
      <c r="W80" s="79"/>
      <c r="X80" s="79"/>
      <c r="Y80" s="79"/>
      <c r="Z80" s="79"/>
      <c r="AA80" s="79"/>
    </row>
    <row r="81" spans="1:27">
      <c r="A81" s="97"/>
      <c r="B81" s="98"/>
      <c r="C81" s="99"/>
      <c r="D81" s="99"/>
      <c r="E81" s="99"/>
      <c r="F81" s="99"/>
      <c r="G81" s="99"/>
      <c r="H81" s="99"/>
      <c r="I81" s="98"/>
      <c r="J81" s="104"/>
      <c r="K81" s="104"/>
      <c r="L81" s="97"/>
      <c r="M81" s="79"/>
      <c r="N81" s="79"/>
      <c r="O81" s="79"/>
      <c r="P81" s="79"/>
      <c r="Q81" s="79"/>
      <c r="R81" s="79"/>
      <c r="S81" s="79"/>
      <c r="T81" s="79"/>
      <c r="U81" s="79"/>
      <c r="V81" s="79"/>
      <c r="W81" s="79"/>
      <c r="X81" s="79"/>
      <c r="Y81" s="79"/>
      <c r="Z81" s="79"/>
      <c r="AA81" s="79"/>
    </row>
    <row r="82" spans="1:27">
      <c r="A82" s="97"/>
      <c r="B82" s="98"/>
      <c r="C82" s="99"/>
      <c r="D82" s="99"/>
      <c r="E82" s="99"/>
      <c r="F82" s="99"/>
      <c r="G82" s="99"/>
      <c r="H82" s="99"/>
      <c r="I82" s="98"/>
      <c r="J82" s="104"/>
      <c r="K82" s="104"/>
      <c r="L82" s="97"/>
      <c r="M82" s="79"/>
      <c r="N82" s="79"/>
      <c r="O82" s="79"/>
      <c r="P82" s="79"/>
      <c r="Q82" s="79"/>
      <c r="R82" s="79"/>
      <c r="S82" s="79"/>
      <c r="T82" s="79"/>
      <c r="U82" s="79"/>
      <c r="V82" s="79"/>
      <c r="W82" s="79"/>
      <c r="X82" s="79"/>
      <c r="Y82" s="79"/>
      <c r="Z82" s="79"/>
      <c r="AA82" s="79"/>
    </row>
    <row r="83" spans="1:27">
      <c r="A83" s="97"/>
      <c r="B83" s="98"/>
      <c r="C83" s="99"/>
      <c r="D83" s="99"/>
      <c r="E83" s="99"/>
      <c r="F83" s="99"/>
      <c r="G83" s="99"/>
      <c r="H83" s="99"/>
      <c r="I83" s="98"/>
      <c r="J83" s="104"/>
      <c r="K83" s="104"/>
      <c r="L83" s="97"/>
      <c r="M83" s="79"/>
      <c r="N83" s="79"/>
      <c r="O83" s="79"/>
      <c r="P83" s="79"/>
      <c r="Q83" s="79"/>
      <c r="R83" s="79"/>
      <c r="S83" s="79"/>
      <c r="T83" s="79"/>
      <c r="U83" s="79"/>
      <c r="V83" s="79"/>
      <c r="W83" s="79"/>
      <c r="X83" s="79"/>
      <c r="Y83" s="79"/>
      <c r="Z83" s="79"/>
      <c r="AA83" s="79"/>
    </row>
    <row r="84" spans="1:27">
      <c r="A84" s="97"/>
      <c r="B84" s="98"/>
      <c r="C84" s="99"/>
      <c r="D84" s="99"/>
      <c r="E84" s="99"/>
      <c r="F84" s="99"/>
      <c r="G84" s="99"/>
      <c r="H84" s="99"/>
      <c r="I84" s="98"/>
      <c r="J84" s="104"/>
      <c r="K84" s="104"/>
      <c r="L84" s="97"/>
      <c r="M84" s="79"/>
      <c r="N84" s="79"/>
      <c r="O84" s="79"/>
      <c r="P84" s="79"/>
      <c r="Q84" s="79"/>
      <c r="R84" s="79"/>
      <c r="S84" s="79"/>
      <c r="T84" s="79"/>
      <c r="U84" s="79"/>
      <c r="V84" s="79"/>
      <c r="W84" s="79"/>
      <c r="X84" s="79"/>
      <c r="Y84" s="79"/>
      <c r="Z84" s="79"/>
      <c r="AA84" s="79"/>
    </row>
    <row r="85" spans="1:27">
      <c r="A85" s="97"/>
      <c r="B85" s="98"/>
      <c r="C85" s="99"/>
      <c r="D85" s="99"/>
      <c r="E85" s="99"/>
      <c r="F85" s="99"/>
      <c r="G85" s="99"/>
      <c r="H85" s="99"/>
      <c r="I85" s="98"/>
      <c r="J85" s="104"/>
      <c r="K85" s="104"/>
      <c r="L85" s="97"/>
      <c r="M85" s="79"/>
      <c r="N85" s="79"/>
      <c r="O85" s="79"/>
      <c r="P85" s="79"/>
      <c r="Q85" s="79"/>
      <c r="R85" s="79"/>
      <c r="S85" s="79"/>
      <c r="T85" s="79"/>
      <c r="U85" s="79"/>
      <c r="V85" s="79"/>
      <c r="W85" s="79"/>
      <c r="X85" s="79"/>
      <c r="Y85" s="79"/>
      <c r="Z85" s="79"/>
      <c r="AA85" s="79"/>
    </row>
    <row r="86" spans="1:27">
      <c r="A86" s="97"/>
      <c r="B86" s="98"/>
      <c r="C86" s="99"/>
      <c r="D86" s="99"/>
      <c r="E86" s="99"/>
      <c r="F86" s="99"/>
      <c r="G86" s="99"/>
      <c r="H86" s="99"/>
      <c r="I86" s="98"/>
      <c r="J86" s="104"/>
      <c r="K86" s="104"/>
      <c r="L86" s="97"/>
      <c r="M86" s="79"/>
      <c r="N86" s="79"/>
      <c r="O86" s="79"/>
      <c r="P86" s="79"/>
      <c r="Q86" s="79"/>
      <c r="R86" s="79"/>
      <c r="S86" s="79"/>
      <c r="T86" s="79"/>
      <c r="U86" s="79"/>
      <c r="V86" s="79"/>
      <c r="W86" s="79"/>
      <c r="X86" s="79"/>
      <c r="Y86" s="79"/>
      <c r="Z86" s="79"/>
      <c r="AA86" s="79"/>
    </row>
    <row r="87" spans="1:27">
      <c r="A87" s="97"/>
      <c r="B87" s="98"/>
      <c r="C87" s="99"/>
      <c r="D87" s="99"/>
      <c r="E87" s="99"/>
      <c r="F87" s="99"/>
      <c r="G87" s="99"/>
      <c r="H87" s="99"/>
      <c r="I87" s="98"/>
      <c r="J87" s="104"/>
      <c r="K87" s="104"/>
      <c r="L87" s="97"/>
      <c r="M87" s="79"/>
      <c r="N87" s="79"/>
      <c r="O87" s="79"/>
      <c r="P87" s="79"/>
      <c r="Q87" s="79"/>
      <c r="R87" s="79"/>
      <c r="S87" s="79"/>
      <c r="T87" s="79"/>
      <c r="U87" s="79"/>
      <c r="V87" s="79"/>
      <c r="W87" s="79"/>
      <c r="X87" s="79"/>
      <c r="Y87" s="79"/>
      <c r="Z87" s="79"/>
      <c r="AA87" s="79"/>
    </row>
    <row r="88" spans="1:27">
      <c r="A88" s="97"/>
      <c r="B88" s="98"/>
      <c r="C88" s="99"/>
      <c r="D88" s="99"/>
      <c r="E88" s="99"/>
      <c r="F88" s="99"/>
      <c r="G88" s="99"/>
      <c r="H88" s="99"/>
      <c r="I88" s="98"/>
      <c r="J88" s="104"/>
      <c r="K88" s="104"/>
      <c r="L88" s="97"/>
      <c r="M88" s="79"/>
      <c r="N88" s="79"/>
      <c r="O88" s="79"/>
      <c r="P88" s="79"/>
      <c r="Q88" s="79"/>
      <c r="R88" s="79"/>
      <c r="S88" s="79"/>
      <c r="T88" s="79"/>
      <c r="U88" s="79"/>
      <c r="V88" s="79"/>
      <c r="W88" s="79"/>
      <c r="X88" s="79"/>
      <c r="Y88" s="79"/>
      <c r="Z88" s="79"/>
      <c r="AA88" s="79"/>
    </row>
    <row r="89" spans="1:27">
      <c r="A89" s="97"/>
      <c r="B89" s="98"/>
      <c r="C89" s="99"/>
      <c r="D89" s="99"/>
      <c r="E89" s="99"/>
      <c r="F89" s="99"/>
      <c r="G89" s="99"/>
      <c r="H89" s="99"/>
      <c r="I89" s="98"/>
      <c r="J89" s="104"/>
      <c r="K89" s="104"/>
      <c r="L89" s="97"/>
      <c r="M89" s="79"/>
      <c r="N89" s="79"/>
      <c r="O89" s="79"/>
      <c r="P89" s="79"/>
      <c r="Q89" s="79"/>
      <c r="R89" s="79"/>
      <c r="S89" s="79"/>
      <c r="T89" s="79"/>
      <c r="U89" s="79"/>
      <c r="V89" s="79"/>
      <c r="W89" s="79"/>
      <c r="X89" s="79"/>
      <c r="Y89" s="79"/>
      <c r="Z89" s="79"/>
      <c r="AA89" s="79"/>
    </row>
    <row r="90" spans="1:27">
      <c r="A90" s="97"/>
      <c r="B90" s="98"/>
      <c r="C90" s="99"/>
      <c r="D90" s="99"/>
      <c r="E90" s="99"/>
      <c r="F90" s="99"/>
      <c r="G90" s="99"/>
      <c r="H90" s="99"/>
      <c r="I90" s="98"/>
      <c r="J90" s="104"/>
      <c r="K90" s="104"/>
      <c r="L90" s="97"/>
      <c r="M90" s="79"/>
      <c r="N90" s="79"/>
      <c r="O90" s="79"/>
      <c r="P90" s="79"/>
      <c r="Q90" s="79"/>
      <c r="R90" s="79"/>
      <c r="S90" s="79"/>
      <c r="T90" s="79"/>
      <c r="U90" s="79"/>
      <c r="V90" s="79"/>
      <c r="W90" s="79"/>
      <c r="X90" s="79"/>
      <c r="Y90" s="79"/>
      <c r="Z90" s="79"/>
      <c r="AA90" s="79"/>
    </row>
    <row r="91" spans="1:27">
      <c r="A91" s="97"/>
      <c r="B91" s="98"/>
      <c r="C91" s="99"/>
      <c r="D91" s="99"/>
      <c r="E91" s="99"/>
      <c r="F91" s="99"/>
      <c r="G91" s="99"/>
      <c r="H91" s="99"/>
      <c r="I91" s="98"/>
      <c r="J91" s="104"/>
      <c r="K91" s="104"/>
      <c r="L91" s="97"/>
      <c r="M91" s="79"/>
      <c r="N91" s="79"/>
      <c r="O91" s="79"/>
      <c r="P91" s="79"/>
      <c r="Q91" s="79"/>
      <c r="R91" s="79"/>
      <c r="S91" s="79"/>
      <c r="T91" s="79"/>
      <c r="U91" s="79"/>
      <c r="V91" s="79"/>
      <c r="W91" s="79"/>
      <c r="X91" s="79"/>
      <c r="Y91" s="79"/>
      <c r="Z91" s="79"/>
      <c r="AA91" s="79"/>
    </row>
    <row r="92" spans="1:27">
      <c r="A92" s="97"/>
      <c r="B92" s="98"/>
      <c r="C92" s="99"/>
      <c r="D92" s="99"/>
      <c r="E92" s="99"/>
      <c r="F92" s="99"/>
      <c r="G92" s="99"/>
      <c r="H92" s="99"/>
      <c r="I92" s="98"/>
      <c r="J92" s="104"/>
      <c r="K92" s="104"/>
      <c r="L92" s="97"/>
      <c r="M92" s="79"/>
      <c r="N92" s="79"/>
      <c r="O92" s="79"/>
      <c r="P92" s="79"/>
      <c r="Q92" s="79"/>
      <c r="R92" s="79"/>
      <c r="S92" s="79"/>
      <c r="T92" s="79"/>
      <c r="U92" s="79"/>
      <c r="V92" s="79"/>
      <c r="W92" s="79"/>
      <c r="X92" s="79"/>
      <c r="Y92" s="79"/>
      <c r="Z92" s="79"/>
      <c r="AA92" s="79"/>
    </row>
    <row r="93" spans="1:27">
      <c r="A93" s="97"/>
      <c r="B93" s="98"/>
      <c r="C93" s="99"/>
      <c r="D93" s="99"/>
      <c r="E93" s="99"/>
      <c r="F93" s="99"/>
      <c r="G93" s="99"/>
      <c r="H93" s="99"/>
      <c r="I93" s="98"/>
      <c r="J93" s="104"/>
      <c r="K93" s="104"/>
      <c r="L93" s="97"/>
      <c r="M93" s="79"/>
      <c r="N93" s="79"/>
      <c r="O93" s="79"/>
      <c r="P93" s="79"/>
      <c r="Q93" s="79"/>
      <c r="R93" s="79"/>
      <c r="S93" s="79"/>
      <c r="T93" s="79"/>
      <c r="U93" s="79"/>
      <c r="V93" s="79"/>
      <c r="W93" s="79"/>
      <c r="X93" s="79"/>
      <c r="Y93" s="79"/>
      <c r="Z93" s="79"/>
      <c r="AA93" s="79"/>
    </row>
    <row r="94" spans="1:27">
      <c r="A94" s="97"/>
      <c r="B94" s="98"/>
      <c r="C94" s="99"/>
      <c r="D94" s="99"/>
      <c r="E94" s="99"/>
      <c r="F94" s="99"/>
      <c r="G94" s="99"/>
      <c r="H94" s="99"/>
      <c r="I94" s="98"/>
      <c r="J94" s="104"/>
      <c r="K94" s="104"/>
      <c r="L94" s="97"/>
      <c r="M94" s="79"/>
      <c r="N94" s="79"/>
      <c r="O94" s="79"/>
      <c r="P94" s="79"/>
      <c r="Q94" s="79"/>
      <c r="R94" s="79"/>
      <c r="S94" s="79"/>
      <c r="T94" s="79"/>
      <c r="U94" s="79"/>
      <c r="V94" s="79"/>
      <c r="W94" s="79"/>
      <c r="X94" s="79"/>
      <c r="Y94" s="79"/>
      <c r="Z94" s="79"/>
      <c r="AA94" s="79"/>
    </row>
    <row r="95" spans="1:27">
      <c r="A95" s="97"/>
      <c r="B95" s="98"/>
      <c r="C95" s="99"/>
      <c r="D95" s="99"/>
      <c r="E95" s="99"/>
      <c r="F95" s="99"/>
      <c r="G95" s="99"/>
      <c r="H95" s="99"/>
      <c r="I95" s="98"/>
      <c r="J95" s="104"/>
      <c r="K95" s="104"/>
      <c r="L95" s="97"/>
      <c r="M95" s="79"/>
      <c r="N95" s="79"/>
      <c r="O95" s="79"/>
      <c r="P95" s="79"/>
      <c r="Q95" s="79"/>
      <c r="R95" s="79"/>
      <c r="S95" s="79"/>
      <c r="T95" s="79"/>
      <c r="U95" s="79"/>
      <c r="V95" s="79"/>
      <c r="W95" s="79"/>
      <c r="X95" s="79"/>
      <c r="Y95" s="79"/>
      <c r="Z95" s="79"/>
      <c r="AA95" s="79"/>
    </row>
    <row r="96" spans="1:27">
      <c r="A96" s="97"/>
      <c r="B96" s="98"/>
      <c r="C96" s="99"/>
      <c r="D96" s="99"/>
      <c r="E96" s="99"/>
      <c r="F96" s="99"/>
      <c r="G96" s="99"/>
      <c r="H96" s="99"/>
      <c r="I96" s="98"/>
      <c r="J96" s="104"/>
      <c r="K96" s="104"/>
      <c r="L96" s="97"/>
      <c r="M96" s="79"/>
      <c r="N96" s="79"/>
      <c r="O96" s="79"/>
      <c r="P96" s="79"/>
      <c r="Q96" s="79"/>
      <c r="R96" s="79"/>
      <c r="S96" s="79"/>
      <c r="T96" s="79"/>
      <c r="U96" s="79"/>
      <c r="V96" s="79"/>
      <c r="W96" s="79"/>
      <c r="X96" s="79"/>
      <c r="Y96" s="79"/>
      <c r="Z96" s="79"/>
      <c r="AA96" s="79"/>
    </row>
    <row r="97" spans="1:27">
      <c r="A97" s="97"/>
      <c r="B97" s="98"/>
      <c r="C97" s="99"/>
      <c r="D97" s="99"/>
      <c r="E97" s="99"/>
      <c r="F97" s="99"/>
      <c r="G97" s="99"/>
      <c r="H97" s="99"/>
      <c r="I97" s="98"/>
      <c r="J97" s="104"/>
      <c r="K97" s="104"/>
      <c r="L97" s="97"/>
      <c r="M97" s="79"/>
      <c r="N97" s="79"/>
      <c r="O97" s="79"/>
      <c r="P97" s="79"/>
      <c r="Q97" s="79"/>
      <c r="R97" s="79"/>
      <c r="S97" s="79"/>
      <c r="T97" s="79"/>
      <c r="U97" s="79"/>
      <c r="V97" s="79"/>
      <c r="W97" s="79"/>
      <c r="X97" s="79"/>
      <c r="Y97" s="79"/>
      <c r="Z97" s="79"/>
      <c r="AA97" s="79"/>
    </row>
    <row r="98" spans="1:27">
      <c r="A98" s="97"/>
      <c r="B98" s="98"/>
      <c r="C98" s="99"/>
      <c r="D98" s="99"/>
      <c r="E98" s="99"/>
      <c r="F98" s="99"/>
      <c r="G98" s="99"/>
      <c r="H98" s="99"/>
      <c r="I98" s="98"/>
      <c r="J98" s="104"/>
      <c r="K98" s="104"/>
      <c r="L98" s="97"/>
      <c r="M98" s="79"/>
      <c r="N98" s="79"/>
      <c r="O98" s="79"/>
      <c r="P98" s="79"/>
      <c r="Q98" s="79"/>
      <c r="R98" s="79"/>
      <c r="S98" s="79"/>
      <c r="T98" s="79"/>
      <c r="U98" s="79"/>
      <c r="V98" s="79"/>
      <c r="W98" s="79"/>
      <c r="X98" s="79"/>
      <c r="Y98" s="79"/>
      <c r="Z98" s="79"/>
      <c r="AA98" s="79"/>
    </row>
    <row r="99" spans="1:27">
      <c r="A99" s="97"/>
      <c r="B99" s="98"/>
      <c r="C99" s="99"/>
      <c r="D99" s="99"/>
      <c r="E99" s="99"/>
      <c r="F99" s="99"/>
      <c r="G99" s="99"/>
      <c r="H99" s="99"/>
      <c r="I99" s="98"/>
      <c r="J99" s="104"/>
      <c r="K99" s="104"/>
      <c r="L99" s="97"/>
      <c r="M99" s="79"/>
      <c r="N99" s="79"/>
      <c r="O99" s="79"/>
      <c r="P99" s="79"/>
      <c r="Q99" s="79"/>
      <c r="R99" s="79"/>
      <c r="S99" s="79"/>
      <c r="T99" s="79"/>
      <c r="U99" s="79"/>
      <c r="V99" s="79"/>
      <c r="W99" s="79"/>
      <c r="X99" s="79"/>
      <c r="Y99" s="79"/>
      <c r="Z99" s="79"/>
      <c r="AA99" s="79"/>
    </row>
    <row r="100" spans="1:27">
      <c r="A100" s="97"/>
      <c r="B100" s="98"/>
      <c r="C100" s="99"/>
      <c r="D100" s="99"/>
      <c r="E100" s="99"/>
      <c r="F100" s="99"/>
      <c r="G100" s="99"/>
      <c r="H100" s="99"/>
      <c r="I100" s="98"/>
      <c r="J100" s="104"/>
      <c r="K100" s="104"/>
      <c r="L100" s="97"/>
      <c r="M100" s="79"/>
      <c r="N100" s="79"/>
      <c r="O100" s="79"/>
      <c r="P100" s="79"/>
      <c r="Q100" s="79"/>
      <c r="R100" s="79"/>
      <c r="S100" s="79"/>
      <c r="T100" s="79"/>
      <c r="U100" s="79"/>
      <c r="V100" s="79"/>
      <c r="W100" s="79"/>
      <c r="X100" s="79"/>
      <c r="Y100" s="79"/>
      <c r="Z100" s="79"/>
      <c r="AA100" s="79"/>
    </row>
    <row r="101" spans="1:27">
      <c r="A101" s="97"/>
      <c r="B101" s="98"/>
      <c r="C101" s="99"/>
      <c r="D101" s="99"/>
      <c r="E101" s="99"/>
      <c r="F101" s="99"/>
      <c r="G101" s="99"/>
      <c r="H101" s="99"/>
      <c r="I101" s="98"/>
      <c r="J101" s="104"/>
      <c r="K101" s="104"/>
      <c r="L101" s="97"/>
      <c r="M101" s="79"/>
      <c r="N101" s="79"/>
      <c r="O101" s="79"/>
      <c r="P101" s="79"/>
      <c r="Q101" s="79"/>
      <c r="R101" s="79"/>
      <c r="S101" s="79"/>
      <c r="T101" s="79"/>
      <c r="U101" s="79"/>
      <c r="V101" s="79"/>
      <c r="W101" s="79"/>
      <c r="X101" s="79"/>
      <c r="Y101" s="79"/>
      <c r="Z101" s="79"/>
      <c r="AA101" s="79"/>
    </row>
    <row r="102" spans="1:27">
      <c r="A102" s="97"/>
      <c r="B102" s="98"/>
      <c r="C102" s="99"/>
      <c r="D102" s="99"/>
      <c r="E102" s="99"/>
      <c r="F102" s="99"/>
      <c r="G102" s="99"/>
      <c r="H102" s="99"/>
      <c r="I102" s="98"/>
      <c r="J102" s="104"/>
      <c r="K102" s="104"/>
      <c r="L102" s="97"/>
      <c r="M102" s="79"/>
      <c r="N102" s="79"/>
      <c r="O102" s="79"/>
      <c r="P102" s="79"/>
      <c r="Q102" s="79"/>
      <c r="R102" s="79"/>
      <c r="S102" s="79"/>
      <c r="T102" s="79"/>
      <c r="U102" s="79"/>
      <c r="V102" s="79"/>
      <c r="W102" s="79"/>
      <c r="X102" s="79"/>
      <c r="Y102" s="79"/>
      <c r="Z102" s="79"/>
      <c r="AA102" s="79"/>
    </row>
    <row r="103" spans="1:27">
      <c r="A103" s="97"/>
      <c r="B103" s="98"/>
      <c r="C103" s="99"/>
      <c r="D103" s="99"/>
      <c r="E103" s="99"/>
      <c r="F103" s="99"/>
      <c r="G103" s="99"/>
      <c r="H103" s="99"/>
      <c r="I103" s="98"/>
      <c r="J103" s="104"/>
      <c r="K103" s="104"/>
      <c r="L103" s="97"/>
      <c r="M103" s="79"/>
      <c r="N103" s="79"/>
      <c r="O103" s="79"/>
      <c r="P103" s="79"/>
      <c r="Q103" s="79"/>
      <c r="R103" s="79"/>
      <c r="S103" s="79"/>
      <c r="T103" s="79"/>
      <c r="U103" s="79"/>
      <c r="V103" s="79"/>
      <c r="W103" s="79"/>
      <c r="X103" s="79"/>
      <c r="Y103" s="79"/>
      <c r="Z103" s="79"/>
      <c r="AA103" s="79"/>
    </row>
    <row r="104" spans="1:27">
      <c r="A104" s="97"/>
      <c r="B104" s="98"/>
      <c r="C104" s="99"/>
      <c r="D104" s="99"/>
      <c r="E104" s="99"/>
      <c r="F104" s="99"/>
      <c r="G104" s="99"/>
      <c r="H104" s="99"/>
      <c r="I104" s="98"/>
      <c r="J104" s="104"/>
      <c r="K104" s="104"/>
      <c r="L104" s="97"/>
      <c r="M104" s="79"/>
      <c r="N104" s="79"/>
      <c r="O104" s="79"/>
      <c r="P104" s="79"/>
      <c r="Q104" s="79"/>
      <c r="R104" s="79"/>
      <c r="S104" s="79"/>
      <c r="T104" s="79"/>
      <c r="U104" s="79"/>
      <c r="V104" s="79"/>
      <c r="W104" s="79"/>
      <c r="X104" s="79"/>
      <c r="Y104" s="79"/>
      <c r="Z104" s="79"/>
      <c r="AA104" s="79"/>
    </row>
    <row r="105" spans="1:27">
      <c r="A105" s="97"/>
      <c r="B105" s="98"/>
      <c r="C105" s="99"/>
      <c r="D105" s="99"/>
      <c r="E105" s="99"/>
      <c r="F105" s="99"/>
      <c r="G105" s="99"/>
      <c r="H105" s="99"/>
      <c r="I105" s="98"/>
      <c r="J105" s="104"/>
      <c r="K105" s="104"/>
      <c r="L105" s="97"/>
      <c r="M105" s="79"/>
      <c r="N105" s="79"/>
      <c r="O105" s="79"/>
      <c r="P105" s="79"/>
      <c r="Q105" s="79"/>
      <c r="R105" s="79"/>
      <c r="S105" s="79"/>
      <c r="T105" s="79"/>
      <c r="U105" s="79"/>
      <c r="V105" s="79"/>
      <c r="W105" s="79"/>
      <c r="X105" s="79"/>
      <c r="Y105" s="79"/>
      <c r="Z105" s="79"/>
      <c r="AA105" s="79"/>
    </row>
    <row r="106" spans="1:27">
      <c r="A106" s="97"/>
      <c r="B106" s="98"/>
      <c r="C106" s="99"/>
      <c r="D106" s="99"/>
      <c r="E106" s="99"/>
      <c r="F106" s="99"/>
      <c r="G106" s="99"/>
      <c r="H106" s="99"/>
      <c r="I106" s="98"/>
      <c r="J106" s="104"/>
      <c r="K106" s="104"/>
      <c r="L106" s="97"/>
      <c r="M106" s="79"/>
      <c r="N106" s="79"/>
      <c r="O106" s="79"/>
      <c r="P106" s="79"/>
      <c r="Q106" s="79"/>
      <c r="R106" s="79"/>
      <c r="S106" s="79"/>
      <c r="T106" s="79"/>
      <c r="U106" s="79"/>
      <c r="V106" s="79"/>
      <c r="W106" s="79"/>
      <c r="X106" s="79"/>
      <c r="Y106" s="79"/>
      <c r="Z106" s="79"/>
      <c r="AA106" s="79"/>
    </row>
    <row r="107" spans="1:12">
      <c r="A107" s="97"/>
      <c r="B107" s="98"/>
      <c r="C107" s="99"/>
      <c r="D107" s="99"/>
      <c r="E107" s="99"/>
      <c r="F107" s="99"/>
      <c r="G107" s="99"/>
      <c r="H107" s="99"/>
      <c r="I107" s="98"/>
      <c r="J107" s="104"/>
      <c r="K107" s="104"/>
      <c r="L107" s="97"/>
    </row>
    <row r="108" spans="1:12">
      <c r="A108" s="97"/>
      <c r="B108" s="98"/>
      <c r="C108" s="99"/>
      <c r="D108" s="99"/>
      <c r="E108" s="99"/>
      <c r="F108" s="99"/>
      <c r="G108" s="99"/>
      <c r="H108" s="99"/>
      <c r="I108" s="98"/>
      <c r="J108" s="104"/>
      <c r="K108" s="104"/>
      <c r="L108" s="97"/>
    </row>
    <row r="109" spans="1:12">
      <c r="A109" s="97"/>
      <c r="B109" s="98"/>
      <c r="C109" s="99"/>
      <c r="D109" s="99"/>
      <c r="E109" s="99"/>
      <c r="F109" s="99"/>
      <c r="G109" s="99"/>
      <c r="H109" s="99"/>
      <c r="I109" s="98"/>
      <c r="J109" s="104"/>
      <c r="K109" s="104"/>
      <c r="L109" s="97"/>
    </row>
    <row r="110" spans="1:12">
      <c r="A110" s="97"/>
      <c r="B110" s="98"/>
      <c r="C110" s="99"/>
      <c r="D110" s="99"/>
      <c r="E110" s="99"/>
      <c r="F110" s="99"/>
      <c r="G110" s="99"/>
      <c r="H110" s="99"/>
      <c r="I110" s="98"/>
      <c r="J110" s="104"/>
      <c r="K110" s="104"/>
      <c r="L110" s="97"/>
    </row>
    <row r="111" spans="1:12">
      <c r="A111" s="97"/>
      <c r="B111" s="98"/>
      <c r="C111" s="99"/>
      <c r="D111" s="99"/>
      <c r="E111" s="99"/>
      <c r="F111" s="99"/>
      <c r="G111" s="99"/>
      <c r="H111" s="99"/>
      <c r="I111" s="98"/>
      <c r="J111" s="104"/>
      <c r="K111" s="104"/>
      <c r="L111" s="97"/>
    </row>
    <row r="112" spans="1:12">
      <c r="A112" s="97"/>
      <c r="B112" s="98"/>
      <c r="C112" s="99"/>
      <c r="D112" s="99"/>
      <c r="E112" s="99"/>
      <c r="F112" s="99"/>
      <c r="G112" s="99"/>
      <c r="H112" s="99"/>
      <c r="I112" s="98"/>
      <c r="J112" s="104"/>
      <c r="K112" s="104"/>
      <c r="L112" s="97"/>
    </row>
    <row r="113" spans="1:12">
      <c r="A113" s="97"/>
      <c r="B113" s="98"/>
      <c r="C113" s="99"/>
      <c r="D113" s="99"/>
      <c r="E113" s="99"/>
      <c r="F113" s="99"/>
      <c r="G113" s="99"/>
      <c r="H113" s="99"/>
      <c r="I113" s="98"/>
      <c r="J113" s="104"/>
      <c r="K113" s="104"/>
      <c r="L113" s="97"/>
    </row>
    <row r="114" spans="1:12">
      <c r="A114" s="97"/>
      <c r="B114" s="98"/>
      <c r="C114" s="99"/>
      <c r="D114" s="99"/>
      <c r="E114" s="99"/>
      <c r="F114" s="99"/>
      <c r="G114" s="99"/>
      <c r="H114" s="99"/>
      <c r="I114" s="98"/>
      <c r="J114" s="104"/>
      <c r="K114" s="104"/>
      <c r="L114" s="97"/>
    </row>
    <row r="115" spans="1:12">
      <c r="A115" s="97"/>
      <c r="B115" s="98"/>
      <c r="C115" s="99"/>
      <c r="D115" s="99"/>
      <c r="E115" s="99"/>
      <c r="F115" s="99"/>
      <c r="G115" s="99"/>
      <c r="H115" s="99"/>
      <c r="I115" s="98"/>
      <c r="J115" s="104"/>
      <c r="K115" s="104"/>
      <c r="L115" s="97"/>
    </row>
    <row r="116" spans="1:12">
      <c r="A116" s="97"/>
      <c r="B116" s="98"/>
      <c r="C116" s="99"/>
      <c r="D116" s="99"/>
      <c r="E116" s="99"/>
      <c r="F116" s="99"/>
      <c r="G116" s="99"/>
      <c r="H116" s="99"/>
      <c r="I116" s="98"/>
      <c r="J116" s="104"/>
      <c r="K116" s="104"/>
      <c r="L116" s="97"/>
    </row>
    <row r="117" spans="1:12">
      <c r="A117" s="97"/>
      <c r="B117" s="98"/>
      <c r="C117" s="99"/>
      <c r="D117" s="99"/>
      <c r="E117" s="99"/>
      <c r="F117" s="99"/>
      <c r="G117" s="99"/>
      <c r="H117" s="99"/>
      <c r="I117" s="98"/>
      <c r="J117" s="104"/>
      <c r="K117" s="104"/>
      <c r="L117" s="97"/>
    </row>
    <row r="118" spans="1:12">
      <c r="A118" s="97"/>
      <c r="B118" s="98"/>
      <c r="C118" s="99"/>
      <c r="D118" s="99"/>
      <c r="E118" s="99"/>
      <c r="F118" s="99"/>
      <c r="G118" s="99"/>
      <c r="H118" s="99"/>
      <c r="I118" s="98"/>
      <c r="J118" s="104"/>
      <c r="K118" s="104"/>
      <c r="L118" s="97"/>
    </row>
    <row r="119" spans="1:12">
      <c r="A119" s="97"/>
      <c r="B119" s="98"/>
      <c r="C119" s="99"/>
      <c r="D119" s="99"/>
      <c r="E119" s="99"/>
      <c r="F119" s="99"/>
      <c r="G119" s="99"/>
      <c r="H119" s="99"/>
      <c r="I119" s="98"/>
      <c r="J119" s="104"/>
      <c r="K119" s="104"/>
      <c r="L119" s="97"/>
    </row>
    <row r="120" spans="1:12">
      <c r="A120" s="97"/>
      <c r="B120" s="98"/>
      <c r="C120" s="99"/>
      <c r="D120" s="99"/>
      <c r="E120" s="99"/>
      <c r="F120" s="99"/>
      <c r="G120" s="99"/>
      <c r="H120" s="99"/>
      <c r="I120" s="98"/>
      <c r="J120" s="104"/>
      <c r="K120" s="104"/>
      <c r="L120" s="97"/>
    </row>
  </sheetData>
  <mergeCells count="96">
    <mergeCell ref="C1:K1"/>
    <mergeCell ref="C2:K2"/>
    <mergeCell ref="A3:B3"/>
    <mergeCell ref="C3:D3"/>
    <mergeCell ref="E3:F3"/>
    <mergeCell ref="C4:D4"/>
    <mergeCell ref="E4:F4"/>
    <mergeCell ref="C5:D5"/>
    <mergeCell ref="E5:F5"/>
    <mergeCell ref="J6:K6"/>
    <mergeCell ref="C8:H8"/>
    <mergeCell ref="C9:H9"/>
    <mergeCell ref="C10:H10"/>
    <mergeCell ref="C11:H11"/>
    <mergeCell ref="C12:H12"/>
    <mergeCell ref="C13:H13"/>
    <mergeCell ref="C14:H14"/>
    <mergeCell ref="C15:H15"/>
    <mergeCell ref="C16:H16"/>
    <mergeCell ref="C17:H17"/>
    <mergeCell ref="C18:H18"/>
    <mergeCell ref="C19:H19"/>
    <mergeCell ref="C20:H20"/>
    <mergeCell ref="C21:H21"/>
    <mergeCell ref="C22:H22"/>
    <mergeCell ref="C23:H23"/>
    <mergeCell ref="C24:H24"/>
    <mergeCell ref="C25:H25"/>
    <mergeCell ref="C26:H26"/>
    <mergeCell ref="C27:H27"/>
    <mergeCell ref="C28:H28"/>
    <mergeCell ref="C29:H29"/>
    <mergeCell ref="C30:H30"/>
    <mergeCell ref="C31:H31"/>
    <mergeCell ref="C32:H32"/>
    <mergeCell ref="C33:H33"/>
    <mergeCell ref="C34:H34"/>
    <mergeCell ref="C35:H35"/>
    <mergeCell ref="C36:H36"/>
    <mergeCell ref="C37:H37"/>
    <mergeCell ref="C38:H38"/>
    <mergeCell ref="C39:H39"/>
    <mergeCell ref="C40:H40"/>
    <mergeCell ref="C41:H41"/>
    <mergeCell ref="C42:H42"/>
    <mergeCell ref="C43:H43"/>
    <mergeCell ref="C44:H44"/>
    <mergeCell ref="C45:H45"/>
    <mergeCell ref="C46:H46"/>
    <mergeCell ref="C47:H47"/>
    <mergeCell ref="C48:H48"/>
    <mergeCell ref="C49:H49"/>
    <mergeCell ref="C50:H50"/>
    <mergeCell ref="C51:H51"/>
    <mergeCell ref="C52:H52"/>
    <mergeCell ref="C53:H53"/>
    <mergeCell ref="C54:H54"/>
    <mergeCell ref="C55:H55"/>
    <mergeCell ref="C56:H56"/>
    <mergeCell ref="C57:H57"/>
    <mergeCell ref="C58:H58"/>
    <mergeCell ref="C59:H59"/>
    <mergeCell ref="C60:H60"/>
    <mergeCell ref="C61:H61"/>
    <mergeCell ref="C62:H62"/>
    <mergeCell ref="C63:H63"/>
    <mergeCell ref="C64:H64"/>
    <mergeCell ref="C65:H65"/>
    <mergeCell ref="C66:H66"/>
    <mergeCell ref="C67:H67"/>
    <mergeCell ref="C68:H68"/>
    <mergeCell ref="C69:H69"/>
    <mergeCell ref="C70:H70"/>
    <mergeCell ref="C71:H71"/>
    <mergeCell ref="C72:H72"/>
    <mergeCell ref="C73:H73"/>
    <mergeCell ref="C74:H74"/>
    <mergeCell ref="C75:H75"/>
    <mergeCell ref="C76:H76"/>
    <mergeCell ref="B77:H77"/>
    <mergeCell ref="J77:L77"/>
    <mergeCell ref="A78:L78"/>
    <mergeCell ref="A6:A7"/>
    <mergeCell ref="A8:A23"/>
    <mergeCell ref="A24:A30"/>
    <mergeCell ref="A31:A33"/>
    <mergeCell ref="A34:A38"/>
    <mergeCell ref="A39:A41"/>
    <mergeCell ref="A43:A46"/>
    <mergeCell ref="A47:A76"/>
    <mergeCell ref="G4:G5"/>
    <mergeCell ref="H4:H5"/>
    <mergeCell ref="I6:I7"/>
    <mergeCell ref="A4:B5"/>
    <mergeCell ref="B6:H7"/>
    <mergeCell ref="A1:B2"/>
  </mergeCells>
  <dataValidations count="1">
    <dataValidation type="list" allowBlank="1" showInputMessage="1" showErrorMessage="1" sqref="J8:K76">
      <formula1>"OK,NG,-"</formula1>
    </dataValidation>
  </dataValidations>
  <printOptions horizontalCentered="1"/>
  <pageMargins left="0.078740157480315" right="0.078740157480315" top="0.078740157480315" bottom="0.078740157480315" header="0" footer="0"/>
  <pageSetup paperSize="9" scale="65" orientation="portrait"/>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汇总数据</vt:lpstr>
      <vt:lpstr>1.工法检查表(设计-校对-专审）</vt:lpstr>
      <vt:lpstr>1.工法检查表(设计-校对-专审）记录</vt:lpstr>
      <vt:lpstr>2.CAE检查表</vt:lpstr>
      <vt:lpstr>2.1CAE检查表(记录)</vt:lpstr>
      <vt:lpstr>3.审核问题记录表</vt:lpstr>
      <vt:lpstr>2.内审检查表-（整合到表1）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刘飞</dc:creator>
  <cp:lastModifiedBy>admin</cp:lastModifiedBy>
  <dcterms:created xsi:type="dcterms:W3CDTF">1999-01-27T09:46:00Z</dcterms:created>
  <cp:lastPrinted>2019-08-30T03:35:00Z</cp:lastPrinted>
  <dcterms:modified xsi:type="dcterms:W3CDTF">2025-06-17T09:15:21Z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56B8621AB1994205A0940D0F7D965EB6</vt:lpwstr>
  </property>
  <property fmtid="{D5CDD505-2E9C-101B-9397-08002B2CF9AE}" pid="3" name="KSOProductBuildVer">
    <vt:lpwstr>2052-11.8.2.10154</vt:lpwstr>
  </property>
</Properties>
</file>