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204" tabRatio="1000" firstSheet="1" activeTab="4"/>
  </bookViews>
  <sheets>
    <sheet name="K4ZS8L" sheetId="67" state="hidden" r:id="rId1"/>
    <sheet name="说明" sheetId="52" r:id="rId2"/>
    <sheet name="目录" sheetId="57" r:id="rId3"/>
    <sheet name="设计重大风险排查表" sheetId="95" r:id="rId4"/>
    <sheet name="落料" sheetId="82" r:id="rId5"/>
    <sheet name="拉延" sheetId="80" r:id="rId6"/>
    <sheet name="后工序" sheetId="73" r:id="rId7"/>
    <sheet name="包边" sheetId="81" r:id="rId8"/>
    <sheet name="机床参数检查表" sheetId="59" r:id="rId9"/>
    <sheet name="废料滑落检查表" sheetId="91" r:id="rId10"/>
    <sheet name="安全部件检查表" sheetId="90" r:id="rId11"/>
    <sheet name="25条图纸点检表" sheetId="87" r:id="rId12"/>
    <sheet name="后序压力控制专项检查表" sheetId="94" r:id="rId13"/>
    <sheet name="动态干涉检查" sheetId="92" r:id="rId14"/>
    <sheet name="静态干涉检查" sheetId="93" r:id="rId15"/>
    <sheet name="筋厚检查报告" sheetId="86" r:id="rId16"/>
    <sheet name="减重问题清单" sheetId="84" r:id="rId17"/>
    <sheet name="材质确认表" sheetId="96" r:id="rId18"/>
    <sheet name="结构FMC审核记录表" sheetId="88" r:id="rId19"/>
    <sheet name="结构正式图审核记录表" sheetId="89" r:id="rId20"/>
    <sheet name="拉延调试工艺卡" sheetId="66" r:id="rId21"/>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_xlnm._FilterDatabase" localSheetId="3" hidden="1">设计重大风险排查表!$A$1:$J$18</definedName>
    <definedName name="Présence">#REF!</definedName>
    <definedName name="Présence" localSheetId="18">#REF!</definedName>
    <definedName name="Présence" localSheetId="19">#REF!</definedName>
    <definedName name="_xlnm._FilterDatabase" localSheetId="19" hidden="1">结构正式图审核记录表!$G$2:$J$10</definedName>
    <definedName name="_xlnm._FilterDatabase" localSheetId="10" hidden="1">安全部件检查表!$A$1:$I$19</definedName>
    <definedName name="_xlnm.Print_Area" localSheetId="8">机床参数检查表!$A$1:$R$87</definedName>
    <definedName name="Présence" localSheetId="13">#REF!</definedName>
    <definedName name="liste_standard_des">#REF!</definedName>
    <definedName name="liste_standard_mab">#REF!</definedName>
    <definedName name="\a">#N/A</definedName>
    <definedName name="\b">#N/A</definedName>
    <definedName name="\c">'[1]효율계획(당월)'!#REF!</definedName>
    <definedName name="\d">'[1]효율계획(당월)'!#REF!</definedName>
    <definedName name="\e">'[1]효율계획(당월)'!#REF!</definedName>
    <definedName name="\f">'[1]효율계획(당월)'!#REF!</definedName>
    <definedName name="\g">'[1]효율계획(당월)'!#REF!</definedName>
    <definedName name="\h">'[1]효율계획(당월)'!#REF!</definedName>
    <definedName name="\i">'[1]효율계획(당월)'!#REF!</definedName>
    <definedName name="\j">'[1]효율계획(당월)'!#REF!</definedName>
    <definedName name="\p">#N/A</definedName>
    <definedName name="\z">#N/A</definedName>
    <definedName name="_?_w">[2]보고서!#REF!</definedName>
    <definedName name="_?춮t2">[3]현금경비중역!#REF!</definedName>
    <definedName name="_?춮ta">[3]현금경비중역!#REF!</definedName>
    <definedName name="_?춮tb">[3]현금경비중역!#REF!</definedName>
    <definedName name="__?_w">[2]보고서!#REF!</definedName>
    <definedName name="__?춮t2">[3]현금경비중역!#REF!</definedName>
    <definedName name="__?춮ta">[3]현금경비중역!#REF!</definedName>
    <definedName name="__?춮tb">[3]현금경비중역!#REF!</definedName>
    <definedName name="___?_w">[2]보고서!#REF!</definedName>
    <definedName name="___?춮t2">[3]현금경비중역!#REF!</definedName>
    <definedName name="___?춮ta">[3]현금경비중역!#REF!</definedName>
    <definedName name="___?춮tb">[3]현금경비중역!#REF!</definedName>
    <definedName name="_____AT1" hidden="1">{#N/A,#N/A,FALSE,"인원";#N/A,#N/A,FALSE,"비용2";#N/A,#N/A,FALSE,"비용1";#N/A,#N/A,FALSE,"비용";#N/A,#N/A,FALSE,"보증2";#N/A,#N/A,FALSE,"보증1";#N/A,#N/A,FALSE,"보증";#N/A,#N/A,FALSE,"손익1";#N/A,#N/A,FALSE,"손익";#N/A,#N/A,FALSE,"부서별매출";#N/A,#N/A,FALSE,"매출"}</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hidden="1">{#N/A,#N/A,FALSE,"인원";#N/A,#N/A,FALSE,"비용2";#N/A,#N/A,FALSE,"비용1";#N/A,#N/A,FALSE,"비용";#N/A,#N/A,FALSE,"보증2";#N/A,#N/A,FALSE,"보증1";#N/A,#N/A,FALSE,"보증";#N/A,#N/A,FALSE,"손익1";#N/A,#N/A,FALSE,"손익";#N/A,#N/A,FALSE,"부서별매출";#N/A,#N/A,FALSE,"매출"}</definedName>
    <definedName name="_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1" hidden="1">{#N/A,#N/A,FALSE,"인원";#N/A,#N/A,FALSE,"비용2";#N/A,#N/A,FALSE,"비용1";#N/A,#N/A,FALSE,"비용";#N/A,#N/A,FALSE,"보증2";#N/A,#N/A,FALSE,"보증1";#N/A,#N/A,FALSE,"보증";#N/A,#N/A,FALSE,"손익1";#N/A,#N/A,FALSE,"손익";#N/A,#N/A,FALSE,"부서별매출";#N/A,#N/A,FALSE,"매출"}</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hidden="1">{#N/A,#N/A,FALSE,"인원";#N/A,#N/A,FALSE,"비용2";#N/A,#N/A,FALSE,"비용1";#N/A,#N/A,FALSE,"비용";#N/A,#N/A,FALSE,"보증2";#N/A,#N/A,FALSE,"보증1";#N/A,#N/A,FALSE,"보증";#N/A,#N/A,FALSE,"손익1";#N/A,#N/A,FALSE,"손익";#N/A,#N/A,FALSE,"부서별매출";#N/A,#N/A,FALSE,"매출"}</definedName>
    <definedName name="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_111111">#REF!</definedName>
    <definedName name="__55">#REF!</definedName>
    <definedName name="__6666">#REF!</definedName>
    <definedName name="__A66666">#REF!</definedName>
    <definedName name="__A69999">#REF!</definedName>
    <definedName name="__A89999">#REF!</definedName>
    <definedName name="__AT1" hidden="1">{#N/A,#N/A,FALSE,"인원";#N/A,#N/A,FALSE,"비용2";#N/A,#N/A,FALSE,"비용1";#N/A,#N/A,FALSE,"비용";#N/A,#N/A,FALSE,"보증2";#N/A,#N/A,FALSE,"보증1";#N/A,#N/A,FALSE,"보증";#N/A,#N/A,FALSE,"손익1";#N/A,#N/A,FALSE,"손익";#N/A,#N/A,FALSE,"부서별매출";#N/A,#N/A,FALSE,"매출"}</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hidden="1">{#N/A,#N/A,FALSE,"인원";#N/A,#N/A,FALSE,"비용2";#N/A,#N/A,FALSE,"비용1";#N/A,#N/A,FALSE,"비용";#N/A,#N/A,FALSE,"보증2";#N/A,#N/A,FALSE,"보증1";#N/A,#N/A,FALSE,"보증";#N/A,#N/A,FALSE,"손익1";#N/A,#N/A,FALSE,"손익";#N/A,#N/A,FALSE,"부서별매출";#N/A,#N/A,FALSE,"매출"}</definedName>
    <definedName name="__B100000">#REF!</definedName>
    <definedName name="__B99999">#REF!</definedName>
    <definedName name="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1교대">#REF!</definedName>
    <definedName name="_2222">#REF!</definedName>
    <definedName name="_2632665">#REF!</definedName>
    <definedName name="_2교대">#REF!</definedName>
    <definedName name="_3">#REF!</definedName>
    <definedName name="_3_侧围外板骨架及盖板">#REF!</definedName>
    <definedName name="_64575">#REF!</definedName>
    <definedName name="_785648">#REF!</definedName>
    <definedName name="_88">#REF!</definedName>
    <definedName name="_888262">#REF!</definedName>
    <definedName name="_99">#REF!</definedName>
    <definedName name="_A66666">#REF!</definedName>
    <definedName name="_A69999">#REF!</definedName>
    <definedName name="_A89999">#REF!</definedName>
    <definedName name="_B100000">#REF!</definedName>
    <definedName name="_B99999">#REF!</definedName>
    <definedName name="_xlnm._FilterDatabase" hidden="1">#REF!</definedName>
    <definedName name="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m40">#REF!</definedName>
    <definedName name="_N54">#REF!</definedName>
    <definedName name="_Ⓟ表紙">#REF!</definedName>
    <definedName name="_Sort" hidden="1">#REF!</definedName>
    <definedName name="¡I">[5]작성양식!#REF!</definedName>
    <definedName name="￥">[6]작성양식!#REF!</definedName>
    <definedName name="±a¾E°ⓒ">#REF!</definedName>
    <definedName name="±a¾EA≫">#REF!</definedName>
    <definedName name="※_추후_NAVA__PROJECT는__부품_">[7]기안!$A$43</definedName>
    <definedName name="a">#REF!</definedName>
    <definedName name="A¶A÷">#REF!</definedName>
    <definedName name="AA">#REF!</definedName>
    <definedName name="AAA">#REF!</definedName>
    <definedName name="AAAAAA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AAAAAA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I¸§">#REF!</definedName>
    <definedName name="aqew">#REF!</definedName>
    <definedName name="AS">#REF!</definedName>
    <definedName name="asd">#REF!</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#REF!</definedName>
    <definedName name="AT" hidden="1">{#N/A,#N/A,FALSE,"인원";#N/A,#N/A,FALSE,"비용2";#N/A,#N/A,FALSE,"비용1";#N/A,#N/A,FALSE,"비용";#N/A,#N/A,FALSE,"보증2";#N/A,#N/A,FALSE,"보증1";#N/A,#N/A,FALSE,"보증";#N/A,#N/A,FALSE,"손익1";#N/A,#N/A,FALSE,"손익";#N/A,#N/A,FALSE,"부서별매출";#N/A,#N/A,FALSE,"매출"}</definedName>
    <definedName name="AT_1" hidden="1">{#N/A,#N/A,FALSE,"인원";#N/A,#N/A,FALSE,"비용2";#N/A,#N/A,FALSE,"비용1";#N/A,#N/A,FALSE,"비용";#N/A,#N/A,FALSE,"보증2";#N/A,#N/A,FALSE,"보증1";#N/A,#N/A,FALSE,"보증";#N/A,#N/A,FALSE,"손익1";#N/A,#N/A,FALSE,"손익";#N/A,#N/A,FALSE,"부서별매출";#N/A,#N/A,FALSE,"매출"}</definedName>
    <definedName name="A급현황">#REF!</definedName>
    <definedName name="B">#REF!</definedName>
    <definedName name="b_t2">[3]현금경비중역!#REF!</definedName>
    <definedName name="BB">#REF!</definedName>
    <definedName name="bc">#REF!</definedName>
    <definedName name="BL">#REF!</definedName>
    <definedName name="BL가중치">#REF!</definedName>
    <definedName name="BL현황">#REF!</definedName>
    <definedName name="btw_">[8]Sheet5!$12:$12,[8]Sheet5!$18:$18,[8]Sheet5!$23:$23,[8]Sheet5!$28:$28</definedName>
    <definedName name="btw_01">#REF!,#REF!,#REF!,#REF!,#REF!,#REF!,#REF!,#REF!,#REF!</definedName>
    <definedName name="btw_02">'[8]Sheet6 (3)'!#REF!,'[8]Sheet6 (3)'!#REF!,'[8]Sheet6 (3)'!#REF!,'[8]Sheet6 (3)'!#REF!,'[8]Sheet6 (3)'!#REF!</definedName>
    <definedName name="btw_03">#REF!,#REF!,#REF!,#REF!,#REF!</definedName>
    <definedName name="Butt_press">[9]!Butt_press</definedName>
    <definedName name="CC">#REF!</definedName>
    <definedName name="clear">[9]!clear</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vda">#REF!</definedName>
    <definedName name="D">[10]Tiburon!#REF!</definedName>
    <definedName name="DATA1">#N/A</definedName>
    <definedName name="DATA2">#N/A</definedName>
    <definedName name="DATA3">#REF!</definedName>
    <definedName name="DATA4">#REF!</definedName>
    <definedName name="Database" hidden="1">#REF!</definedName>
    <definedName name="DD">#REF!</definedName>
    <definedName name="dddddf" hidden="1">{#N/A,#N/A,FALSE,"단축1";#N/A,#N/A,FALSE,"단축2";#N/A,#N/A,FALSE,"단축3";#N/A,#N/A,FALSE,"장축";#N/A,#N/A,FALSE,"4WD"}</definedName>
    <definedName name="dddddf_1" hidden="1">{#N/A,#N/A,FALSE,"단축1";#N/A,#N/A,FALSE,"단축2";#N/A,#N/A,FALSE,"단축3";#N/A,#N/A,FALSE,"장축";#N/A,#N/A,FALSE,"4WD"}</definedName>
    <definedName name="DKDKFG8TBTB2RT">#REF!</definedName>
    <definedName name="ec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2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E">#REF!</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rt">#REF!</definedName>
    <definedName name="FF">#REF!</definedName>
    <definedName name="fffgfg" hidden="1">{#N/A,#N/A,FALSE,"단축1";#N/A,#N/A,FALSE,"단축2";#N/A,#N/A,FALSE,"단축3";#N/A,#N/A,FALSE,"장축";#N/A,#N/A,FALSE,"4WD"}</definedName>
    <definedName name="fffgfg_1" hidden="1">{#N/A,#N/A,FALSE,"단축1";#N/A,#N/A,FALSE,"단축2";#N/A,#N/A,FALSE,"단축3";#N/A,#N/A,FALSE,"장축";#N/A,#N/A,FALSE,"4WD"}</definedName>
    <definedName name="FG12TBTB2RTDKDKGMLRT">[11]협조전!#REF!</definedName>
    <definedName name="FG22TBTB3RTDKDKDK">[12]차수!#REF!</definedName>
    <definedName name="FGRKBS11TBTB3RTDKDK">[13]협조전!#REF!</definedName>
    <definedName name="fgRKBS8TBTB3RT">[13]협조전!#REF!</definedName>
    <definedName name="gap">[14]TCA!#REF!,[14]TCA!#REF!,[14]TCA!#REF!,[14]TCA!#REF!,[14]TCA!#REF!,[14]TCA!#REF!,[14]TCA!#REF!,[14]TCA!#REF!,[14]TCA!#REF!,[14]TCA!#REF!,[14]TCA!#REF!,[14]TCA!#REF!,[14]TCA!#REF!,[14]TCA!#REF!,[14]TCA!#REF!,[14]TCA!#REF!,[14]TCA!#REF!,[14]TCA!#REF!,[14]TCA!#REF!,[14]TCA!#REF!,[14]TCA!#REF!,[14]TCA!#REF!,[14]TCA!#REF!,[14]TCA!$8:$8,[14]TCA!$12:$13,[14]TCA!$18:$38,[14]TCA!$42:$42</definedName>
    <definedName name="gethering">[15]!gethering</definedName>
    <definedName name="GG">#REF!</definedName>
    <definedName name="goto_managemant">[15]!goto_managemant</definedName>
    <definedName name="Goto_manual">[9]!Goto_manual</definedName>
    <definedName name="hh">#REF!</definedName>
    <definedName name="HHH">'[16]96수출'!#REF!</definedName>
    <definedName name="ID">[9]!ID</definedName>
    <definedName name="II">#REF!</definedName>
    <definedName name="imsi">[17]Sheet5!$12:$12,[17]Sheet5!$18:$18,[17]Sheet5!$23:$23,[17]Sheet5!$28:$28</definedName>
    <definedName name="imsi_2">'[17]Sheet6 (3)'!#REF!,'[17]Sheet6 (3)'!#REF!,'[17]Sheet6 (3)'!#REF!,'[17]Sheet6 (3)'!#REF!,'[17]Sheet6 (3)'!#REF!</definedName>
    <definedName name="imsi_3">[18]TCA!#REF!,[18]TCA!#REF!,[18]TCA!#REF!,[18]TCA!#REF!,[18]TCA!#REF!,[18]TCA!#REF!,[18]TCA!#REF!,[18]TCA!#REF!,[18]TCA!#REF!,[18]TCA!#REF!,[18]TCA!#REF!,[18]TCA!#REF!,[18]TCA!#REF!,[18]TCA!#REF!,[18]TCA!#REF!,[18]TCA!#REF!,[18]TCA!#REF!,[18]TCA!#REF!,[18]TCA!#REF!,[18]TCA!#REF!,[18]TCA!#REF!,[18]TCA!#REF!,[18]TCA!#REF!,[18]TCA!$8:$8,[18]TCA!$12:$13,[18]TCA!$18:$38,[18]TCA!$42:$42</definedName>
    <definedName name="IR">[1]전체실적!#REF!</definedName>
    <definedName name="K">#REF!</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[11]협조전!#REF!</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'[1]효율계획(당월)'!#REF!</definedName>
    <definedName name="MONTH">#N/A</definedName>
    <definedName name="move">[9]!move</definedName>
    <definedName name="Mq">[19]GRACE!#REF!</definedName>
    <definedName name="M행">#REF!</definedName>
    <definedName name="n">[20]해외생산!#REF!</definedName>
    <definedName name="NB">[1]전체실적!#REF!</definedName>
    <definedName name="ND">[1]전체실적!#REF!</definedName>
    <definedName name="NS">[1]전체실적!#REF!</definedName>
    <definedName name="N행">'[21]2.대외공문'!#REF!</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행">#REF!</definedName>
    <definedName name="POR439C124RTSQKS15C4LRTM0TB0TB0">#REF!</definedName>
    <definedName name="PRINT_AREA_MI">'[22]RD제품개발투자비(매가)'!#REF!</definedName>
    <definedName name="Print_Titles_MI">#REF!</definedName>
    <definedName name="printing">[15]!printing</definedName>
    <definedName name="PT관리부">[23]자가2급!#REF!</definedName>
    <definedName name="PT보전부">[23]자가2급!#REF!</definedName>
    <definedName name="PT품질부">[23]자가2급!#REF!</definedName>
    <definedName name="P행">#REF!</definedName>
    <definedName name="Q">#REF!</definedName>
    <definedName name="qas">#REF!</definedName>
    <definedName name="Q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행">#REF!</definedName>
    <definedName name="REFRFDFF" hidden="1">{#N/A,#N/A,FALSE,"단축1";#N/A,#N/A,FALSE,"단축2";#N/A,#N/A,FALSE,"단축3";#N/A,#N/A,FALSE,"장축";#N/A,#N/A,FALSE,"4WD"}</definedName>
    <definedName name="REFRFDFF_1" hidden="1">{#N/A,#N/A,FALSE,"단축1";#N/A,#N/A,FALSE,"단축2";#N/A,#N/A,FALSE,"단축3";#N/A,#N/A,FALSE,"장축";#N/A,#N/A,FALSE,"4WD"}</definedName>
    <definedName name="RERERERER" hidden="1">{#N/A,#N/A,FALSE,"단축1";#N/A,#N/A,FALSE,"단축2";#N/A,#N/A,FALSE,"단축3";#N/A,#N/A,FALSE,"장축";#N/A,#N/A,FALSE,"4WD"}</definedName>
    <definedName name="RERERERER_1" hidden="1">{#N/A,#N/A,FALSE,"단축1";#N/A,#N/A,FALSE,"단축2";#N/A,#N/A,FALSE,"단축3";#N/A,#N/A,FALSE,"장축";#N/A,#N/A,FALSE,"4WD"}</definedName>
    <definedName name="ROTJSRHKWJD1" hidden="1">{#N/A,#N/A,FALSE,"단축1";#N/A,#N/A,FALSE,"단축2";#N/A,#N/A,FALSE,"단축3";#N/A,#N/A,FALSE,"장축";#N/A,#N/A,FALSE,"4WD"}</definedName>
    <definedName name="ROTJSRHKWJD1_1" hidden="1">{#N/A,#N/A,FALSE,"단축1";#N/A,#N/A,FALSE,"단축2";#N/A,#N/A,FALSE,"단축3";#N/A,#N/A,FALSE,"장축";#N/A,#N/A,FALSE,"4WD"}</definedName>
    <definedName name="ROW">#REF!</definedName>
    <definedName name="R행">#REF!</definedName>
    <definedName name="SS">[1]전체실적!#REF!</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W">[1]전체실적!#REF!</definedName>
    <definedName name="S행">#REF!</definedName>
    <definedName name="t">[20]해외생산!#REF!</definedName>
    <definedName name="TB">#REF!</definedName>
    <definedName name="TTTT" hidden="1">{#N/A,#N/A,FALSE,"단축1";#N/A,#N/A,FALSE,"단축2";#N/A,#N/A,FALSE,"단축3";#N/A,#N/A,FALSE,"장축";#N/A,#N/A,FALSE,"4WD"}</definedName>
    <definedName name="TTTT_1" hidden="1">{#N/A,#N/A,FALSE,"단축1";#N/A,#N/A,FALSE,"단축2";#N/A,#N/A,FALSE,"단축3";#N/A,#N/A,FALSE,"장축";#N/A,#N/A,FALSE,"4WD"}</definedName>
    <definedName name="T행">'[24]2.대외공문'!#REF!</definedName>
    <definedName name="uu">#REF!</definedName>
    <definedName name="U행">#REF!</definedName>
    <definedName name="VSUMCL">[3]현금경비중역!#REF!</definedName>
    <definedName name="VV">#REF!</definedName>
    <definedName name="V행">#REF!</definedName>
    <definedName name="W">#REF!</definedName>
    <definedName name="WCa">#REF!</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RPT." hidden="1">{#N/A,#N/A,FALSE,"인원";#N/A,#N/A,FALSE,"비용2";#N/A,#N/A,FALSE,"비용1";#N/A,#N/A,FALSE,"비용";#N/A,#N/A,FALSE,"보증2";#N/A,#N/A,FALSE,"보증1";#N/A,#N/A,FALSE,"보증";#N/A,#N/A,FALSE,"손익1";#N/A,#N/A,FALSE,"손익";#N/A,#N/A,FALSE,"부서별매출";#N/A,#N/A,FALSE,"매출"}</definedName>
    <definedName name="wrn.RPT._1" hidden="1">{#N/A,#N/A,FALSE,"인원";#N/A,#N/A,FALSE,"비용2";#N/A,#N/A,FALSE,"비용1";#N/A,#N/A,FALSE,"비용";#N/A,#N/A,FALSE,"보증2";#N/A,#N/A,FALSE,"보증1";#N/A,#N/A,FALSE,"보증";#N/A,#N/A,FALSE,"손익1";#N/A,#N/A,FALSE,"손익";#N/A,#N/A,FALSE,"부서별매출";#N/A,#N/A,FALSE,"매출"}</definedName>
    <definedName name="wrn.신규dep._.full._.set." hidden="1">{#N/A,#N/A,FALSE,"신규dep";#N/A,#N/A,FALSE,"신규dep-금형상각후";#N/A,#N/A,FALSE,"신규dep-연구비상각후";#N/A,#N/A,FALSE,"신규dep-기계,공구상각후"}</definedName>
    <definedName name="wrn.신규dep._.full._.set._1" hidden="1">{#N/A,#N/A,FALSE,"신규dep";#N/A,#N/A,FALSE,"신규dep-금형상각후";#N/A,#N/A,FALSE,"신규dep-연구비상각후";#N/A,#N/A,FALSE,"신규dep-기계,공구상각후"}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전부인쇄._1" hidden="1">{#N/A,#N/A,FALSE,"단축1";#N/A,#N/A,FALSE,"단축2";#N/A,#N/A,FALSE,"단축3";#N/A,#N/A,FALSE,"장축";#N/A,#N/A,FALSE,"4WD"}</definedName>
    <definedName name="ww">#REF!</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행">#REF!</definedName>
    <definedName name="X">#REF!</definedName>
    <definedName name="XG액션">#REF!</definedName>
    <definedName name="xx">#REF!</definedName>
    <definedName name="X행">#REF!</definedName>
    <definedName name="yy">#REF!</definedName>
    <definedName name="ZZ">#REF!</definedName>
    <definedName name="가">'[25]#REF'!#REF!</definedName>
    <definedName name="가솔린엔진부">[23]자가2급!#REF!</definedName>
    <definedName name="가중치">#REF!</definedName>
    <definedName name="개선과장1" hidden="1">{#N/A,#N/A,FALSE,"단축1";#N/A,#N/A,FALSE,"단축2";#N/A,#N/A,FALSE,"단축3";#N/A,#N/A,FALSE,"장축";#N/A,#N/A,FALSE,"4WD"}</definedName>
    <definedName name="개선과장1_1" hidden="1">{#N/A,#N/A,FALSE,"단축1";#N/A,#N/A,FALSE,"단축2";#N/A,#N/A,FALSE,"단축3";#N/A,#N/A,FALSE,"장축";#N/A,#N/A,FALSE,"4WD"}</definedName>
    <definedName name="개선과정" hidden="1">{#N/A,#N/A,FALSE,"단축1";#N/A,#N/A,FALSE,"단축2";#N/A,#N/A,FALSE,"단축3";#N/A,#N/A,FALSE,"장축";#N/A,#N/A,FALSE,"4WD"}</definedName>
    <definedName name="개선과정_1" hidden="1">{#N/A,#N/A,FALSE,"단축1";#N/A,#N/A,FALSE,"단축2";#N/A,#N/A,FALSE,"단축3";#N/A,#N/A,FALSE,"장축";#N/A,#N/A,FALSE,"4WD"}</definedName>
    <definedName name="검사구단가">[26]환산table!$S$2:$W$81</definedName>
    <definedName name="경영계획">#REF!</definedName>
    <definedName name="계상산">#REF!</definedName>
    <definedName name="계승산">#REF!</definedName>
    <definedName name="계약91">[27]경쟁실분!#REF!</definedName>
    <definedName name="계전산">#REF!</definedName>
    <definedName name="계획"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계획_1"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공정가중치">[26]환산table!$A$2:$E$71</definedName>
    <definedName name="공정조수">#REF!</definedName>
    <definedName name="공혈문제견본">#REF!</definedName>
    <definedName name="관리1부">[23]자가2급!#REF!</definedName>
    <definedName name="관리2부">[23]자가2급!#REF!</definedName>
    <definedName name="구동부">[23]자가2급!#REF!</definedName>
    <definedName name="구동생기부">[23]자가2급!#REF!</definedName>
    <definedName name="구매PI부">[23]자가2급!#REF!</definedName>
    <definedName name="구매개발1부">[23]자가2급!#REF!</definedName>
    <definedName name="구매개발2부">[23]자가2급!#REF!</definedName>
    <definedName name="구매개발3부">[23]자가2급!#REF!</definedName>
    <definedName name="구매개발4부">[23]자가2급!#REF!</definedName>
    <definedName name="구매개발5부">[23]자가2급!#REF!</definedName>
    <definedName name="구매개발6부">[23]자가2급!#REF!</definedName>
    <definedName name="구매원가부">[23]자가2급!#REF!</definedName>
    <definedName name="구매품질부">[23]자가2급!#REF!</definedName>
    <definedName name="국내abs">#REF!</definedName>
    <definedName name="車種">#REF!</definedName>
    <definedName name="그것">[27]경쟁실분!#REF!</definedName>
    <definedName name="금형단가">89064</definedName>
    <definedName name="금형제작부">[23]자가2급!#REF!</definedName>
    <definedName name="기계장비">#REF!</definedName>
    <definedName name="기아단가">89064</definedName>
    <definedName name="기안">[28]대외공문!$V$17:$AC$17</definedName>
    <definedName name="기안갑">#REF!</definedName>
    <definedName name="기안용지">#REF!</definedName>
    <definedName name="기안을">#REF!</definedName>
    <definedName name="單位阡원_阡￥">#REF!</definedName>
    <definedName name="工場一覧">#REF!</definedName>
    <definedName name="ㄴㄴ">[29]그패프!#REF!</definedName>
    <definedName name="ㄴㅇㄹ" hidden="1">{#N/A,#N/A,FALSE,"단축1";#N/A,#N/A,FALSE,"단축2";#N/A,#N/A,FALSE,"단축3";#N/A,#N/A,FALSE,"장축";#N/A,#N/A,FALSE,"4WD"}</definedName>
    <definedName name="ㄴㅇㄹ_1" hidden="1">{#N/A,#N/A,FALSE,"단축1";#N/A,#N/A,FALSE,"단축2";#N/A,#N/A,FALSE,"단축3";#N/A,#N/A,FALSE,"장축";#N/A,#N/A,FALSE,"4WD"}</definedName>
    <definedName name="나">#REF!</definedName>
    <definedName name="後品番1">#REF!</definedName>
    <definedName name="後品番2">#REF!</definedName>
    <definedName name="년도__실적추정은_건설이자_미포">'[30]R&amp;D'!#REF!</definedName>
    <definedName name="노사협력부">[23]자가2급!#REF!</definedName>
    <definedName name="解_任_">[7]기안!$A$34</definedName>
    <definedName name="ㄷㄷㄱㄷㄷㄱㄱㄷㄷㄱㄷㄱ" hidden="1">{#N/A,#N/A,FALSE,"단축1";#N/A,#N/A,FALSE,"단축2";#N/A,#N/A,FALSE,"단축3";#N/A,#N/A,FALSE,"장축";#N/A,#N/A,FALSE,"4WD"}</definedName>
    <definedName name="ㄷㄷㄱㄷㄷㄱㄱㄷㄷㄱㄷㄱ_1" hidden="1">{#N/A,#N/A,FALSE,"단축1";#N/A,#N/A,FALSE,"단축2";#N/A,#N/A,FALSE,"단축3";#N/A,#N/A,FALSE,"장축";#N/A,#N/A,FALSE,"4WD"}</definedName>
    <definedName name="다">[3]현금경비중역!#REF!</definedName>
    <definedName name="대회">#REF!</definedName>
    <definedName name="도장1부">[23]자가2급!#REF!</definedName>
    <definedName name="도장2부">[23]자가2급!#REF!</definedName>
    <definedName name="디젤엔진부">[23]자가2급!#REF!</definedName>
    <definedName name="牛群">[31]Sheet3!$B$2:$B$6</definedName>
    <definedName name="品名">#REF!</definedName>
    <definedName name="前品番1">#REF!</definedName>
    <definedName name="前品番2">#REF!</definedName>
    <definedName name="ㄹ어ㅓ럴" hidden="1">{#N/A,#N/A,FALSE,"단축1";#N/A,#N/A,FALSE,"단축2";#N/A,#N/A,FALSE,"단축3";#N/A,#N/A,FALSE,"장축";#N/A,#N/A,FALSE,"4WD"}</definedName>
    <definedName name="ㄹ어ㅓ럴_1" hidden="1">{#N/A,#N/A,FALSE,"단축1";#N/A,#N/A,FALSE,"단축2";#N/A,#N/A,FALSE,"단축3";#N/A,#N/A,FALSE,"장축";#N/A,#N/A,FALSE,"4WD"}</definedName>
    <definedName name="라">#REF!</definedName>
    <definedName name="生产节拍确认">#REF!</definedName>
    <definedName name="是的防守打法">#REF!</definedName>
    <definedName name="ㅁㅁ">#REF!</definedName>
    <definedName name="ㅁㅁㅁ">'[25]#REF'!#REF!</definedName>
    <definedName name="ㅁㅁㅁㅁㅁ">#REF!</definedName>
    <definedName name="마">[3]현금경비중역!#REF!</definedName>
    <definedName name="만">#REF!</definedName>
    <definedName name="물류1부">[23]자가2급!#REF!</definedName>
    <definedName name="물류2부">[23]자가2급!#REF!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밋션별">#REF!</definedName>
    <definedName name="바">[11]협조전!#REF!</definedName>
    <definedName name="발">#REF!</definedName>
    <definedName name="변경">#REF!</definedName>
    <definedName name="보고">[32]대외공문!#REF!</definedName>
    <definedName name="보고1">[33]MH_생산!#REF!</definedName>
    <definedName name="보고2">[33]MH_생산!#REF!</definedName>
    <definedName name="보전1부">[23]자가2급!#REF!</definedName>
    <definedName name="보전2부">[23]자가2급!#REF!</definedName>
    <definedName name="부서">#REF!</definedName>
    <definedName name="부품PI실">[23]자가2급!#REF!</definedName>
    <definedName name="부품구매부">[23]자가2급!#REF!</definedName>
    <definedName name="부품정보부">[23]자가2급!#REF!</definedName>
    <definedName name="블랭크가중치">[26]환산table!$M$1:$Q$37</definedName>
    <definedName name="비교A">#REF!</definedName>
    <definedName name="사">'[16]96수출'!#REF!</definedName>
    <definedName name="사업투자">#REF!</definedName>
    <definedName name="사진" hidden="1">{#N/A,#N/A,FALSE,"단축1";#N/A,#N/A,FALSE,"단축2";#N/A,#N/A,FALSE,"단축3";#N/A,#N/A,FALSE,"장축";#N/A,#N/A,FALSE,"4WD"}</definedName>
    <definedName name="사진_1" hidden="1">{#N/A,#N/A,FALSE,"단축1";#N/A,#N/A,FALSE,"단축2";#N/A,#N/A,FALSE,"단축3";#N/A,#N/A,FALSE,"장축";#N/A,#N/A,FALSE,"4WD"}</definedName>
    <definedName name="사진2" hidden="1">{#N/A,#N/A,FALSE,"단축1";#N/A,#N/A,FALSE,"단축2";#N/A,#N/A,FALSE,"단축3";#N/A,#N/A,FALSE,"장축";#N/A,#N/A,FALSE,"4WD"}</definedName>
    <definedName name="사진2_1" hidden="1">{#N/A,#N/A,FALSE,"단축1";#N/A,#N/A,FALSE,"단축2";#N/A,#N/A,FALSE,"단축3";#N/A,#N/A,FALSE,"장축";#N/A,#N/A,FALSE,"4WD"}</definedName>
    <definedName name="생기PI실">[23]자가2급!#REF!</definedName>
    <definedName name="생기설계부">[23]자가2급!#REF!</definedName>
    <definedName name="생기연구팀">[23]자가2급!#REF!</definedName>
    <definedName name="생산능력">#REF!</definedName>
    <definedName name="생산총괄실">[23]자가2급!#REF!</definedName>
    <definedName name="설설" hidden="1">{#N/A,#N/A,FALSE,"단축1";#N/A,#N/A,FALSE,"단축2";#N/A,#N/A,FALSE,"단축3";#N/A,#N/A,FALSE,"장축";#N/A,#N/A,FALSE,"4WD"}</definedName>
    <definedName name="설설_1" hidden="1">{#N/A,#N/A,FALSE,"단축1";#N/A,#N/A,FALSE,"단축2";#N/A,#N/A,FALSE,"단축3";#N/A,#N/A,FALSE,"장축";#N/A,#N/A,FALSE,"4WD"}</definedName>
    <definedName name="소">'[34]2.대외공문'!#REF!</definedName>
    <definedName name="소재생기부">[23]자가2급!#REF!</definedName>
    <definedName name="소하단가">89064</definedName>
    <definedName name="수출정비기술부">[23]자가2급!#REF!</definedName>
    <definedName name="신용" hidden="1">{#N/A,#N/A,FALSE,"인원";#N/A,#N/A,FALSE,"비용2";#N/A,#N/A,FALSE,"비용1";#N/A,#N/A,FALSE,"비용";#N/A,#N/A,FALSE,"보증2";#N/A,#N/A,FALSE,"보증1";#N/A,#N/A,FALSE,"보증";#N/A,#N/A,FALSE,"손익1";#N/A,#N/A,FALSE,"손익";#N/A,#N/A,FALSE,"부서별매출";#N/A,#N/A,FALSE,"매출"}</definedName>
    <definedName name="신용_1" hidden="1">{#N/A,#N/A,FALSE,"인원";#N/A,#N/A,FALSE,"비용2";#N/A,#N/A,FALSE,"비용1";#N/A,#N/A,FALSE,"비용";#N/A,#N/A,FALSE,"보증2";#N/A,#N/A,FALSE,"보증1";#N/A,#N/A,FALSE,"보증";#N/A,#N/A,FALSE,"손익1";#N/A,#N/A,FALSE,"손익";#N/A,#N/A,FALSE,"부서별매출";#N/A,#N/A,FALSE,"매출"}</definedName>
    <definedName name="ㅇㄻㄴㅇㄻㄴ">#REF!</definedName>
    <definedName name="아">[11]협조전!#REF!</definedName>
    <definedName name="어쩌구">#REF!</definedName>
    <definedName name="업체관리부">[23]자가2급!#REF!</definedName>
    <definedName name="업체협력부">[23]자가2급!#REF!</definedName>
    <definedName name="엔진">[35]작성양식!#REF!</definedName>
    <definedName name="엔진가공부">[23]자가2급!#REF!</definedName>
    <definedName name="엔진기술">[6]작성양식!#REF!</definedName>
    <definedName name="엔진생기부">[23]자가2급!#REF!</definedName>
    <definedName name="여유분">'[36]DAT(목표)'!$Y$2</definedName>
    <definedName name="영역">'[37]Team 종합'!$D$5:$J$34</definedName>
    <definedName name="예산총괄시트설ONLY">#REF!</definedName>
    <definedName name="운영1" hidden="1">{#N/A,#N/A,FALSE,"단축1";#N/A,#N/A,FALSE,"단축2";#N/A,#N/A,FALSE,"단축3";#N/A,#N/A,FALSE,"장축";#N/A,#N/A,FALSE,"4WD"}</definedName>
    <definedName name="운영1_1" hidden="1">{#N/A,#N/A,FALSE,"단축1";#N/A,#N/A,FALSE,"단축2";#N/A,#N/A,FALSE,"단축3";#N/A,#N/A,FALSE,"장축";#N/A,#N/A,FALSE,"4WD"}</definedName>
    <definedName name="원가개선부">[23]자가2급!#REF!</definedName>
    <definedName name="원단위">'[22]RD제품개발투자비(매가)'!#REF!</definedName>
    <definedName name="원자재부">[23]자가2급!#REF!</definedName>
    <definedName name="이름">#REF!</definedName>
    <definedName name="인력관리실">[23]자가2급!#REF!</definedName>
    <definedName name="ㅈㄷㄷㅈㄷㅈㄷㄷㄷㄹㄷㄹ" hidden="1">{#N/A,#N/A,FALSE,"단축1";#N/A,#N/A,FALSE,"단축2";#N/A,#N/A,FALSE,"단축3";#N/A,#N/A,FALSE,"장축";#N/A,#N/A,FALSE,"4WD"}</definedName>
    <definedName name="ㅈㄷㄷㅈㄷㅈㄷㄷㄷㄹㄷㄹ_1" hidden="1">{#N/A,#N/A,FALSE,"단축1";#N/A,#N/A,FALSE,"단축2";#N/A,#N/A,FALSE,"단축3";#N/A,#N/A,FALSE,"장축";#N/A,#N/A,FALSE,"4WD"}</definedName>
    <definedName name="ㅈㅂㄷㅈㄱㄷ" hidden="1">{#N/A,#N/A,FALSE,"단축1";#N/A,#N/A,FALSE,"단축2";#N/A,#N/A,FALSE,"단축3";#N/A,#N/A,FALSE,"장축";#N/A,#N/A,FALSE,"4WD"}</definedName>
    <definedName name="ㅈㅂㄷㅈㄱㄷ_1" hidden="1">{#N/A,#N/A,FALSE,"단축1";#N/A,#N/A,FALSE,"단축2";#N/A,#N/A,FALSE,"단축3";#N/A,#N/A,FALSE,"장축";#N/A,#N/A,FALSE,"4WD"}</definedName>
    <definedName name="자">'[38]소상 "1"'!#REF!</definedName>
    <definedName name="장기투자.94.BB">#REF!</definedName>
    <definedName name="저쩌구">#REF!</definedName>
    <definedName name="전개계획" hidden="1">{#N/A,#N/A,FALSE,"단축1";#N/A,#N/A,FALSE,"단축2";#N/A,#N/A,FALSE,"단축3";#N/A,#N/A,FALSE,"장축";#N/A,#N/A,FALSE,"4WD"}</definedName>
    <definedName name="전개계획_1" hidden="1">{#N/A,#N/A,FALSE,"단축1";#N/A,#N/A,FALSE,"단축2";#N/A,#N/A,FALSE,"단축3";#N/A,#N/A,FALSE,"장축";#N/A,#N/A,FALSE,"4WD"}</definedName>
    <definedName name="전개방안2" hidden="1">{#N/A,#N/A,FALSE,"단축1";#N/A,#N/A,FALSE,"단축2";#N/A,#N/A,FALSE,"단축3";#N/A,#N/A,FALSE,"장축";#N/A,#N/A,FALSE,"4WD"}</definedName>
    <definedName name="전개방안2_1" hidden="1">{#N/A,#N/A,FALSE,"단축1";#N/A,#N/A,FALSE,"단축2";#N/A,#N/A,FALSE,"단축3";#N/A,#N/A,FALSE,"장축";#N/A,#N/A,FALSE,"4WD"}</definedName>
    <definedName name="전개방안3" hidden="1">{#N/A,#N/A,FALSE,"단축1";#N/A,#N/A,FALSE,"단축2";#N/A,#N/A,FALSE,"단축3";#N/A,#N/A,FALSE,"장축";#N/A,#N/A,FALSE,"4WD"}</definedName>
    <definedName name="전개방안3_1" hidden="1">{#N/A,#N/A,FALSE,"단축1";#N/A,#N/A,FALSE,"단축2";#N/A,#N/A,FALSE,"단축3";#N/A,#N/A,FALSE,"장축";#N/A,#N/A,FALSE,"4WD"}</definedName>
    <definedName name="전개방안4" hidden="1">{#N/A,#N/A,FALSE,"단축1";#N/A,#N/A,FALSE,"단축2";#N/A,#N/A,FALSE,"단축3";#N/A,#N/A,FALSE,"장축";#N/A,#N/A,FALSE,"4WD"}</definedName>
    <definedName name="전개방안4_1" hidden="1">{#N/A,#N/A,FALSE,"단축1";#N/A,#N/A,FALSE,"단축2";#N/A,#N/A,FALSE,"단축3";#N/A,#N/A,FALSE,"장축";#N/A,#N/A,FALSE,"4WD"}</definedName>
    <definedName name="정비기술부">[23]자가2급!#REF!</definedName>
    <definedName name="정비대수" hidden="1">{#N/A,#N/A,FALSE,"인원";#N/A,#N/A,FALSE,"비용2";#N/A,#N/A,FALSE,"비용1";#N/A,#N/A,FALSE,"비용";#N/A,#N/A,FALSE,"보증2";#N/A,#N/A,FALSE,"보증1";#N/A,#N/A,FALSE,"보증";#N/A,#N/A,FALSE,"손익1";#N/A,#N/A,FALSE,"손익";#N/A,#N/A,FALSE,"부서별매출";#N/A,#N/A,FALSE,"매출"}</definedName>
    <definedName name="정비대수_1" hidden="1">{#N/A,#N/A,FALSE,"인원";#N/A,#N/A,FALSE,"비용2";#N/A,#N/A,FALSE,"비용1";#N/A,#N/A,FALSE,"비용";#N/A,#N/A,FALSE,"보증2";#N/A,#N/A,FALSE,"보증1";#N/A,#N/A,FALSE,"보증";#N/A,#N/A,FALSE,"손익1";#N/A,#N/A,FALSE,"손익";#N/A,#N/A,FALSE,"부서별매출";#N/A,#N/A,FALSE,"매출"}</definedName>
    <definedName name="정비지원부">[23]자가2급!#REF!</definedName>
    <definedName name="정정" hidden="1">{#N/A,#N/A,FALSE,"단축1";#N/A,#N/A,FALSE,"단축2";#N/A,#N/A,FALSE,"단축3";#N/A,#N/A,FALSE,"장축";#N/A,#N/A,FALSE,"4WD"}</definedName>
    <definedName name="정정_1" hidden="1">{#N/A,#N/A,FALSE,"단축1";#N/A,#N/A,FALSE,"단축2";#N/A,#N/A,FALSE,"단축3";#N/A,#N/A,FALSE,"장축";#N/A,#N/A,FALSE,"4WD"}</definedName>
    <definedName name="제목">#REF!</definedName>
    <definedName name="제작cost">#REF!</definedName>
    <definedName name="조립1부">[23]자가2급!#REF!</definedName>
    <definedName name="조립2부">[23]자가2급!#REF!</definedName>
    <definedName name="조직">#REF!</definedName>
    <definedName name="종합그래프" hidden="1">{#N/A,#N/A,FALSE,"단축1";#N/A,#N/A,FALSE,"단축2";#N/A,#N/A,FALSE,"단축3";#N/A,#N/A,FALSE,"장축";#N/A,#N/A,FALSE,"4WD"}</definedName>
    <definedName name="종합그래프_1" hidden="1">{#N/A,#N/A,FALSE,"단축1";#N/A,#N/A,FALSE,"단축2";#N/A,#N/A,FALSE,"단축3";#N/A,#N/A,FALSE,"장축";#N/A,#N/A,FALSE,"4WD"}</definedName>
    <definedName name="주요업무실적">#REF!</definedName>
    <definedName name="차량생기부">[23]자가2급!#REF!</definedName>
    <definedName name="차체1부">[23]자가2급!#REF!</definedName>
    <definedName name="차체2부">[23]자가2급!#REF!</definedName>
    <definedName name="차체생기부">[23]자가2급!#REF!</definedName>
    <definedName name="첨부">#REF!</definedName>
    <definedName name="첨부0">#REF!</definedName>
    <definedName name="첨부1">#REF!</definedName>
    <definedName name="첨부2">#REF!</definedName>
    <definedName name="첨첨11">#REF!</definedName>
    <definedName name="ㅌㅋ">#REF!</definedName>
    <definedName name="통합구매부">[23]자가2급!#REF!</definedName>
    <definedName name="판매목표2" hidden="1">{#N/A,#N/A,FALSE,"단축1";#N/A,#N/A,FALSE,"단축2";#N/A,#N/A,FALSE,"단축3";#N/A,#N/A,FALSE,"장축";#N/A,#N/A,FALSE,"4WD"}</definedName>
    <definedName name="판매목표2_1" hidden="1">{#N/A,#N/A,FALSE,"단축1";#N/A,#N/A,FALSE,"단축2";#N/A,#N/A,FALSE,"단축3";#N/A,#N/A,FALSE,"장축";#N/A,#N/A,FALSE,"4WD"}</definedName>
    <definedName name="판매보증" hidden="1">{#N/A,#N/A,FALSE,"인원";#N/A,#N/A,FALSE,"비용2";#N/A,#N/A,FALSE,"비용1";#N/A,#N/A,FALSE,"비용";#N/A,#N/A,FALSE,"보증2";#N/A,#N/A,FALSE,"보증1";#N/A,#N/A,FALSE,"보증";#N/A,#N/A,FALSE,"손익1";#N/A,#N/A,FALSE,"손익";#N/A,#N/A,FALSE,"부서별매출";#N/A,#N/A,FALSE,"매출"}</definedName>
    <definedName name="판매보증_1" hidden="1">{#N/A,#N/A,FALSE,"인원";#N/A,#N/A,FALSE,"비용2";#N/A,#N/A,FALSE,"비용1";#N/A,#N/A,FALSE,"비용";#N/A,#N/A,FALSE,"보증2";#N/A,#N/A,FALSE,"보증1";#N/A,#N/A,FALSE,"보증";#N/A,#N/A,FALSE,"손익1";#N/A,#N/A,FALSE,"손익";#N/A,#N/A,FALSE,"부서별매출";#N/A,#N/A,FALSE,"매출"}</definedName>
    <definedName name="표지1">'[39]2.대외공문'!#REF!</definedName>
    <definedName name="표지2">#REF!</definedName>
    <definedName name="품질감사부">[23]자가2급!#REF!</definedName>
    <definedName name="품질관리1부">[23]자가2급!#REF!</definedName>
    <definedName name="품질관리2부">[23]자가2급!#REF!</definedName>
    <definedName name="품질총괄부">[23]자가2급!#REF!</definedName>
    <definedName name="프레스생기부">[23]자가2급!#REF!</definedName>
    <definedName name="ㅎ룰후ㅎㅎ" hidden="1">{#N/A,#N/A,FALSE,"단축1";#N/A,#N/A,FALSE,"단축2";#N/A,#N/A,FALSE,"단축3";#N/A,#N/A,FALSE,"장축";#N/A,#N/A,FALSE,"4WD"}</definedName>
    <definedName name="ㅎ룰후ㅎㅎ_1" hidden="1">{#N/A,#N/A,FALSE,"단축1";#N/A,#N/A,FALSE,"단축2";#N/A,#N/A,FALSE,"단축3";#N/A,#N/A,FALSE,"장축";#N/A,#N/A,FALSE,"4WD"}</definedName>
    <definedName name="ㅎㅎ">#REF!</definedName>
    <definedName name="하">[3]현금경비중역!#REF!</definedName>
    <definedName name="헤밍가중치">[26]환산table!$G$1:$K$12</definedName>
    <definedName name="현대단가">107630</definedName>
    <definedName name="협조전">#REF!</definedName>
    <definedName name="확정하여_보고할것.">#REF!</definedName>
    <definedName name="훈련원">[23]자가2급!#REF!</definedName>
    <definedName name="ㅏㅏㅏㅏ" hidden="1">{#N/A,#N/A,FALSE,"단축1";#N/A,#N/A,FALSE,"단축2";#N/A,#N/A,FALSE,"단축3";#N/A,#N/A,FALSE,"장축";#N/A,#N/A,FALSE,"4WD"}</definedName>
    <definedName name="ㅏㅏㅏㅏ_1" hidden="1">{#N/A,#N/A,FALSE,"단축1";#N/A,#N/A,FALSE,"단축2";#N/A,#N/A,FALSE,"단축3";#N/A,#N/A,FALSE,"장축";#N/A,#N/A,FALSE,"4WD"}</definedName>
    <definedName name="ㅓㅓㅓ" hidden="1">{#N/A,#N/A,FALSE,"단축1";#N/A,#N/A,FALSE,"단축2";#N/A,#N/A,FALSE,"단축3";#N/A,#N/A,FALSE,"장축";#N/A,#N/A,FALSE,"4WD"}</definedName>
    <definedName name="ㅓㅓㅓ_1" hidden="1">{#N/A,#N/A,FALSE,"단축1";#N/A,#N/A,FALSE,"단축2";#N/A,#N/A,FALSE,"단축3";#N/A,#N/A,FALSE,"장축";#N/A,#N/A,FALSE,"4WD"}</definedName>
    <definedName name="ㅕㅕㅕㅕㅕㅕ" hidden="1">{#N/A,#N/A,FALSE,"단축1";#N/A,#N/A,FALSE,"단축2";#N/A,#N/A,FALSE,"단축3";#N/A,#N/A,FALSE,"장축";#N/A,#N/A,FALSE,"4WD"}</definedName>
    <definedName name="ㅕㅕㅕㅕㅕㅕ_1" hidden="1">{#N/A,#N/A,FALSE,"단축1";#N/A,#N/A,FALSE,"단축2";#N/A,#N/A,FALSE,"단축3";#N/A,#N/A,FALSE,"장축";#N/A,#N/A,FALSE,"4WD"}</definedName>
    <definedName name="Présence" localSheetId="14">#REF!</definedName>
    <definedName name="Présence" localSheetId="12">#REF!</definedName>
    <definedName name="_xlnm.Print_Area" localSheetId="3">设计重大风险排查表!$A$1:$J$18</definedName>
    <definedName name="_xlnm.Print_Area" localSheetId="6">后工序!$A$1:$L$104</definedName>
    <definedName name="_xlnm.Print_Area" localSheetId="7">包边!$A$1:$Q$77</definedName>
    <definedName name="_xlnm.Print_Area" localSheetId="5">拉延!$A$1:$L$85</definedName>
    <definedName name="_xlnm.Print_Area" localSheetId="4">落料!$A$1:$L$79</definedName>
    <definedName name="_xlnm.Print_Area" localSheetId="11">'25条图纸点检表'!$A$1:$I$40</definedName>
    <definedName name="_xlnm.Print_Area" localSheetId="12">后序压力控制专项检查表!$A$1:$K$34</definedName>
    <definedName name="_xlnm.Print_Area" localSheetId="17">材质确认表!$B$2:$P$96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BD747F15B2DF4B67A3FC4031F670AE32"/>
        <xdr:cNvPicPr>
          <a:picLocks noChangeAspect="1"/>
        </xdr:cNvPicPr>
      </xdr:nvPicPr>
      <xdr:blipFill>
        <a:blip r:embed="rId1"/>
        <a:stretch>
          <a:fillRect/>
        </a:stretch>
      </xdr:blipFill>
      <xdr:spPr>
        <a:xfrm>
          <a:off x="3996055" y="1320800"/>
          <a:ext cx="3762375" cy="590550"/>
        </a:xfrm>
        <a:prstGeom prst="rect">
          <a:avLst/>
        </a:prstGeom>
        <a:noFill/>
        <a:ln w="9525">
          <a:noFill/>
        </a:ln>
      </xdr:spPr>
    </xdr:pic>
  </etc:cellImage>
</etc:cellImages>
</file>

<file path=xl/comments1.xml><?xml version="1.0" encoding="utf-8"?>
<comments xmlns="http://schemas.openxmlformats.org/spreadsheetml/2006/main">
  <authors>
    <author>lenovo</author>
  </authors>
  <commentList>
    <comment ref="G3" authorId="0">
      <text>
        <r>
          <rPr>
            <sz val="9"/>
            <rFont val="宋体"/>
            <charset val="134"/>
          </rPr>
          <t xml:space="preserve">
此处填写完整后，其余表单表头内容自动链接，不需要再填</t>
        </r>
      </text>
    </comment>
  </commentList>
</comments>
</file>

<file path=xl/sharedStrings.xml><?xml version="1.0" encoding="utf-8"?>
<sst xmlns="http://schemas.openxmlformats.org/spreadsheetml/2006/main" count="2594" uniqueCount="783">
  <si>
    <t>记录</t>
  </si>
  <si>
    <t>图纸审核会签流程</t>
  </si>
  <si>
    <t>FMC图纸下发流程</t>
  </si>
  <si>
    <t>日期</t>
  </si>
  <si>
    <t>版本</t>
  </si>
  <si>
    <t>更新内容</t>
  </si>
  <si>
    <t>更新人</t>
  </si>
  <si>
    <t>标记</t>
  </si>
  <si>
    <t>编    号</t>
  </si>
  <si>
    <t>2023.07.18</t>
  </si>
  <si>
    <t>V2.3</t>
  </si>
  <si>
    <t>增加《设计重大风险排查表》《废料滑落检查表》《安全部件检查表》</t>
  </si>
  <si>
    <t>程伟</t>
  </si>
  <si>
    <t>版本/版次</t>
  </si>
  <si>
    <t>A0</t>
  </si>
  <si>
    <t>2023.08.10</t>
  </si>
  <si>
    <t>V2.4</t>
  </si>
  <si>
    <t>自检表内容更新，表头填写等</t>
  </si>
  <si>
    <t>页    码</t>
  </si>
  <si>
    <t>第1页</t>
  </si>
  <si>
    <t>共3页</t>
  </si>
  <si>
    <t>第2页</t>
  </si>
  <si>
    <t>2023.09.22</t>
  </si>
  <si>
    <t>V2.5</t>
  </si>
  <si>
    <t>增加《材质确认表》</t>
  </si>
  <si>
    <t>葛志龙</t>
  </si>
  <si>
    <t xml:space="preserve">  1.目   的：</t>
  </si>
  <si>
    <t>2023.11.24</t>
  </si>
  <si>
    <t>V2.6</t>
  </si>
  <si>
    <t>《机床参数检查表》增加了副线检查表</t>
  </si>
  <si>
    <t>关鹏飞</t>
  </si>
  <si>
    <t>规范图纸审核会签流程，优化图纸保证设计质量，减少设计失误及客户抱怨。</t>
  </si>
  <si>
    <t>规范图纸下发流程，优化图纸保证设计质量及规避设计风险。</t>
  </si>
  <si>
    <t>2023.12.1</t>
  </si>
  <si>
    <t>V2.7</t>
  </si>
  <si>
    <t>《25条图纸点检表》增加第23条气路要求</t>
  </si>
  <si>
    <t xml:space="preserve">  2.适用范围：</t>
  </si>
  <si>
    <t>2024.10.30</t>
  </si>
  <si>
    <t>V2.8</t>
  </si>
  <si>
    <t>《拉延》《后工序》共性增加压料板取出干涉检查；修边增加压料板落位干涉检查：自检表共性内容检查增加铸钢及45#垫板的采购要求</t>
  </si>
  <si>
    <t>设计部</t>
  </si>
  <si>
    <t>2025.02.08</t>
  </si>
  <si>
    <t>V2.9</t>
  </si>
  <si>
    <t>增加结果管控项</t>
  </si>
  <si>
    <t>金萌萌</t>
  </si>
  <si>
    <t xml:space="preserve">  3.职   责：</t>
  </si>
  <si>
    <t>V3.0</t>
  </si>
  <si>
    <t>《机床参数检查表》增加废料是否入坑检查</t>
  </si>
  <si>
    <t>邱山松</t>
  </si>
  <si>
    <t>3.1 设计员负责图纸设计、自检，并且对内审、会签问题进行修改直至问题闭环。</t>
  </si>
  <si>
    <t>3.1 设计员负责图纸设计、自检，并且对内审、会签问题进行修改直至问题闭环并完成下发。</t>
  </si>
  <si>
    <t>V3.1</t>
  </si>
  <si>
    <t>《拉延》增加分模线及拉延端头导柱的检查要求</t>
  </si>
  <si>
    <t>3.2 审核人员按照设计依据对图纸进行审核，并负责对内审、会签问题进行确认。</t>
  </si>
  <si>
    <t>3.2 审核人员按照设计依据对图纸进行审核，并负责对FMC图纸进行最终确认。</t>
  </si>
  <si>
    <t>V3.2</t>
  </si>
  <si>
    <t>1.《动态干涉检查》增加拉延模全顶杆动态干涉检查及部分手动检查项  2.《拉延》《后工序》增加螺钉头放置要求 3.《结构FMC审核记录表》《重大风险排查表》增加工艺特殊指示以及泡沫贴量指示确认项</t>
  </si>
  <si>
    <t xml:space="preserve">  4.作业流程：</t>
  </si>
  <si>
    <t>V3.3</t>
  </si>
  <si>
    <t>《落料自检表》增加下模板件支撑是否需要采用柔性部件（用聚氨酯或橡胶皮等）</t>
  </si>
  <si>
    <t>宋祥志</t>
  </si>
  <si>
    <t>设计员启动设计前先认真查看《项目式样书》，熟悉客户设计标准，严格按客户标准设计图纸。</t>
  </si>
  <si>
    <t>设计员</t>
  </si>
  <si>
    <t>图纸会签通过后，会签问题闭环后，设计开始准备下发工作。</t>
  </si>
  <si>
    <t>审核人员根据图纸设计进度及时进行大结构评审，避免设计员颠覆性更改。</t>
  </si>
  <si>
    <t>审核人员</t>
  </si>
  <si>
    <t>《模具自检表》</t>
  </si>
  <si>
    <t>《机床参数检查表》</t>
  </si>
  <si>
    <t>模具设计完成，设计员必须按照对应的自检表和客户检查表认真检查并修改图纸。</t>
  </si>
  <si>
    <t>《后序压力控制专项检查表》</t>
  </si>
  <si>
    <t>《废料滑落检查表》</t>
  </si>
  <si>
    <t>《安全部件检查表》</t>
  </si>
  <si>
    <t>设计员对自检，修改自检问题确认自检闭环后才能送内审，不允许不经过自检直接送内审。</t>
  </si>
  <si>
    <t>《设计重大风险检查表》</t>
  </si>
  <si>
    <t>审核人员依据《设计重大风险排查表》对FMC图纸进行最终排查确认，完成相关问题点闭环。</t>
  </si>
  <si>
    <t>NG</t>
  </si>
  <si>
    <t>审核人员按照设计依据对图纸进行审核及自检表的确认，并给出《结构FMC审核记录表》，必须确定问题闭环后才能送客户会签。</t>
  </si>
  <si>
    <t>校核人员按照相关依据校核图纸，并反馈校核问题，并对问题进行闭环。</t>
  </si>
  <si>
    <t>《校核问题记录表》</t>
  </si>
  <si>
    <t>校核人员</t>
  </si>
  <si>
    <t>《结构FMC审核记录表》</t>
  </si>
  <si>
    <t>OK</t>
  </si>
  <si>
    <t>《动态干涉检查表》</t>
  </si>
  <si>
    <t>设计员使用SAM等软件检查图纸，审核人员对相关问题进行闭环。</t>
  </si>
  <si>
    <t>《静态干涉检查表》</t>
  </si>
  <si>
    <t>《会签问题记录》</t>
  </si>
  <si>
    <t>《筋厚检查报告》</t>
  </si>
  <si>
    <t>《25条图纸点检表》</t>
  </si>
  <si>
    <t>审核人员对修改后的图纸进行问题点闭环，必须确定问题闭环后才能发客户复审销项。</t>
  </si>
  <si>
    <t>主管核查《设计过程记录表》各项表单检查项是否闭环，确认无误后方可通知下发</t>
  </si>
  <si>
    <t>主管</t>
  </si>
  <si>
    <t>设计员对最终FMC图纸及《设计过程记录表》进行整理并上传PDM完成FMC图纸下发</t>
  </si>
  <si>
    <t>编制：</t>
  </si>
  <si>
    <t>审核：</t>
  </si>
  <si>
    <t>批准：</t>
  </si>
  <si>
    <t>目   录</t>
  </si>
  <si>
    <t>表头内容填写栏</t>
  </si>
  <si>
    <t>设计重大风险排查表</t>
  </si>
  <si>
    <t>项目号</t>
  </si>
  <si>
    <t>N72-VE23</t>
  </si>
  <si>
    <t>落料</t>
  </si>
  <si>
    <t>产品名</t>
  </si>
  <si>
    <t>右滑门外板</t>
  </si>
  <si>
    <t>制件材质</t>
  </si>
  <si>
    <t>HC180BD+Z</t>
  </si>
  <si>
    <t>拉延</t>
  </si>
  <si>
    <t>零件号</t>
  </si>
  <si>
    <t>9900200350-9900205227</t>
  </si>
  <si>
    <t>制件料厚</t>
  </si>
  <si>
    <t>0.7mm</t>
  </si>
  <si>
    <t>后工序</t>
  </si>
  <si>
    <t>工序号-工序内容</t>
  </si>
  <si>
    <t>OP20-TR+PI</t>
  </si>
  <si>
    <t>抗拉强度</t>
  </si>
  <si>
    <t>350MPa</t>
  </si>
  <si>
    <t>包边</t>
  </si>
  <si>
    <t>模具图号</t>
  </si>
  <si>
    <t>N72-VE23-M002-CAD9900200350-9900205227-OP20</t>
  </si>
  <si>
    <t>机床参数检查表</t>
  </si>
  <si>
    <t>使用设备（主线）</t>
  </si>
  <si>
    <t>上饶J39-1200F</t>
  </si>
  <si>
    <t>客户名称</t>
  </si>
  <si>
    <t>废料滑落检查表</t>
  </si>
  <si>
    <t>设计人员</t>
  </si>
  <si>
    <t>祝腾威</t>
  </si>
  <si>
    <t>安全部件检查表</t>
  </si>
  <si>
    <t>校对人员</t>
  </si>
  <si>
    <t xml:space="preserve">张X </t>
  </si>
  <si>
    <t>25条图纸点检表</t>
  </si>
  <si>
    <t>后序压力控制专项检查表</t>
  </si>
  <si>
    <t>报价 尺寸、重量</t>
  </si>
  <si>
    <t>2880*2450*1150/20.4T</t>
  </si>
  <si>
    <t>动态干涉检查</t>
  </si>
  <si>
    <t>实际 尺寸、重量</t>
  </si>
  <si>
    <t>2950*2530*1150/21.69T</t>
  </si>
  <si>
    <t>静态干涉检查</t>
  </si>
  <si>
    <t>图纸审核次数记录</t>
  </si>
  <si>
    <t>表单提供情况</t>
  </si>
  <si>
    <t>筋厚检查报告</t>
  </si>
  <si>
    <t>内审时间</t>
  </si>
  <si>
    <t>大结构</t>
  </si>
  <si>
    <t>模具自检表</t>
  </si>
  <si>
    <t>减重问题清单</t>
  </si>
  <si>
    <t>结构FMC审核记录表</t>
  </si>
  <si>
    <t>结构正式图审核记录表</t>
  </si>
  <si>
    <t>拉延调试工艺卡</t>
  </si>
  <si>
    <t>第一次内审</t>
  </si>
  <si>
    <t>N/A</t>
  </si>
  <si>
    <t>材质确认表</t>
  </si>
  <si>
    <t>第二次内审</t>
  </si>
  <si>
    <t>第三次内审</t>
  </si>
  <si>
    <t>第四次内审</t>
  </si>
  <si>
    <t>第五次内审</t>
  </si>
  <si>
    <t>FMC闭环</t>
  </si>
  <si>
    <t>正式图闭环</t>
  </si>
  <si>
    <t>25条点检表</t>
  </si>
  <si>
    <t>审核数据统计</t>
  </si>
  <si>
    <t>材质确认</t>
  </si>
  <si>
    <t>设备确认</t>
  </si>
  <si>
    <t>重大风险</t>
  </si>
  <si>
    <t>状态</t>
  </si>
  <si>
    <t>自检</t>
  </si>
  <si>
    <t>校对</t>
  </si>
  <si>
    <t>审核</t>
  </si>
  <si>
    <t>FMC审核</t>
  </si>
  <si>
    <t>正式图审核</t>
  </si>
  <si>
    <t>合格</t>
  </si>
  <si>
    <t>未更改</t>
  </si>
  <si>
    <t>无</t>
  </si>
  <si>
    <t>未更改到位</t>
  </si>
  <si>
    <t>确认数量</t>
  </si>
  <si>
    <t>待确定</t>
  </si>
  <si>
    <t>设计数量</t>
  </si>
  <si>
    <t>无法更改</t>
  </si>
  <si>
    <t>设计阶段</t>
  </si>
  <si>
    <t>内审</t>
  </si>
  <si>
    <t>FMC</t>
  </si>
  <si>
    <t>正式图</t>
  </si>
  <si>
    <t>设计重大风险排查表——</t>
  </si>
  <si>
    <t>序号</t>
  </si>
  <si>
    <t>风险项</t>
  </si>
  <si>
    <t>内容</t>
  </si>
  <si>
    <t>问题点等级</t>
  </si>
  <si>
    <t>实施阶段</t>
  </si>
  <si>
    <t>规避措施</t>
  </si>
  <si>
    <t>执行人</t>
  </si>
  <si>
    <t>主管核查</t>
  </si>
  <si>
    <t>核查日期</t>
  </si>
  <si>
    <t>判定</t>
  </si>
  <si>
    <t>工艺内容</t>
  </si>
  <si>
    <t>下发FMC工艺与PDM最新工艺不符</t>
  </si>
  <si>
    <t>S</t>
  </si>
  <si>
    <t>FMC下发前</t>
  </si>
  <si>
    <r>
      <rPr>
        <sz val="14"/>
        <color theme="1"/>
        <rFont val="微软雅黑"/>
        <charset val="134"/>
      </rPr>
      <t xml:space="preserve">要求设计人员工艺整体装配到图纸，审核下发前核对图纸里面工艺名称与PDM最新工艺名称是否一致，并截图存档于                    </t>
    </r>
    <r>
      <rPr>
        <sz val="14"/>
        <color rgb="FF0000FF"/>
        <rFont val="微软雅黑"/>
        <charset val="134"/>
      </rPr>
      <t>《结构FMC审核记录表》</t>
    </r>
    <r>
      <rPr>
        <sz val="14"/>
        <color theme="1"/>
        <rFont val="微软雅黑"/>
        <charset val="134"/>
      </rPr>
      <t>风险排查栏</t>
    </r>
  </si>
  <si>
    <t>设计员/审图人员</t>
  </si>
  <si>
    <t>漏冲孔、斜楔角度与工艺不符或其他不满足工艺需求项</t>
  </si>
  <si>
    <t>自检/内审阶段/FMC下发前/正式图</t>
  </si>
  <si>
    <r>
      <rPr>
        <sz val="14"/>
        <color theme="1"/>
        <rFont val="微软雅黑"/>
        <charset val="134"/>
      </rPr>
      <t xml:space="preserve">内审检查工艺内容的匹配性，下发FMC再次排查图纸与工艺内容的一致性，不能只看工艺变更单填写的设变内容，并截图存档于     </t>
    </r>
    <r>
      <rPr>
        <sz val="14"/>
        <color rgb="FF0000FF"/>
        <rFont val="微软雅黑"/>
        <charset val="134"/>
      </rPr>
      <t>《结构FMC审核记录表》</t>
    </r>
    <r>
      <rPr>
        <sz val="14"/>
        <color theme="1"/>
        <rFont val="微软雅黑"/>
        <charset val="134"/>
      </rPr>
      <t>风险排查栏</t>
    </r>
  </si>
  <si>
    <t>审图人员</t>
  </si>
  <si>
    <t>工艺中心、送料高、闭合高度与工艺不一致</t>
  </si>
  <si>
    <t>自检/内审阶段/FMC下发前</t>
  </si>
  <si>
    <r>
      <rPr>
        <sz val="14"/>
        <color theme="1"/>
        <rFont val="微软雅黑"/>
        <charset val="134"/>
      </rPr>
      <t>设计员提交内审前按照</t>
    </r>
    <r>
      <rPr>
        <sz val="14"/>
        <color rgb="FF0000FF"/>
        <rFont val="微软雅黑"/>
        <charset val="134"/>
      </rPr>
      <t>《机床参数检查表》</t>
    </r>
    <r>
      <rPr>
        <sz val="14"/>
        <rFont val="微软雅黑"/>
        <charset val="134"/>
      </rPr>
      <t>逐项填写</t>
    </r>
    <r>
      <rPr>
        <sz val="14"/>
        <color theme="1"/>
        <rFont val="微软雅黑"/>
        <charset val="134"/>
      </rPr>
      <t>自检；审图人员按照自检表结合3D图纸一 一核对</t>
    </r>
  </si>
  <si>
    <t>/</t>
  </si>
  <si>
    <t>镜像模具局部型面、孔等工艺内容不一致</t>
  </si>
  <si>
    <r>
      <rPr>
        <sz val="14"/>
        <color theme="1"/>
        <rFont val="微软雅黑"/>
        <charset val="134"/>
      </rPr>
      <t>镜像后的工艺需整体装配到模具图，图纸审核一 一 核查工艺差异部分的匹配性，并截图存档于</t>
    </r>
    <r>
      <rPr>
        <sz val="14"/>
        <color rgb="FF0000FF"/>
        <rFont val="微软雅黑"/>
        <charset val="134"/>
      </rPr>
      <t>《结构FMC审核记录表》</t>
    </r>
    <r>
      <rPr>
        <sz val="14"/>
        <color theme="1"/>
        <rFont val="微软雅黑"/>
        <charset val="134"/>
      </rPr>
      <t>风险排查栏</t>
    </r>
  </si>
  <si>
    <t>工艺的特殊指示是否识别并执行（包括但不限于局部强压，到底筋等）</t>
  </si>
  <si>
    <r>
      <rPr>
        <sz val="14"/>
        <color theme="1"/>
        <rFont val="微软雅黑"/>
        <charset val="134"/>
      </rPr>
      <t>针对工艺指示的特殊要求，图纸审核人员一 一 核查与工艺指示部分的匹配性，并截图存档于</t>
    </r>
    <r>
      <rPr>
        <sz val="14"/>
        <color rgb="FF0000FF"/>
        <rFont val="微软雅黑"/>
        <charset val="134"/>
      </rPr>
      <t>《结构FMC审核记录表》</t>
    </r>
    <r>
      <rPr>
        <sz val="14"/>
        <color theme="1"/>
        <rFont val="微软雅黑"/>
        <charset val="134"/>
      </rPr>
      <t>风险排查栏</t>
    </r>
  </si>
  <si>
    <t>是否需要泡沫局部贴量？贴图确认</t>
  </si>
  <si>
    <r>
      <rPr>
        <sz val="14"/>
        <color theme="1"/>
        <rFont val="微软雅黑"/>
        <charset val="134"/>
      </rPr>
      <t>对于泡沫下发前的特贴量指示，图纸审核一 一 核查与工艺指示部分的匹配性，并截图存档于</t>
    </r>
    <r>
      <rPr>
        <sz val="14"/>
        <color rgb="FF0000FF"/>
        <rFont val="微软雅黑"/>
        <charset val="134"/>
      </rPr>
      <t>《结构FMC审核记录表》</t>
    </r>
    <r>
      <rPr>
        <sz val="14"/>
        <color theme="1"/>
        <rFont val="微软雅黑"/>
        <charset val="134"/>
      </rPr>
      <t>风险排查栏</t>
    </r>
  </si>
  <si>
    <t>结构内容</t>
  </si>
  <si>
    <t>设备匹配错误（含调试机床）</t>
  </si>
  <si>
    <r>
      <rPr>
        <sz val="14"/>
        <color theme="1"/>
        <rFont val="微软雅黑"/>
        <charset val="134"/>
      </rPr>
      <t>设计员提交内审前按照</t>
    </r>
    <r>
      <rPr>
        <sz val="14"/>
        <color rgb="FF0000FF"/>
        <rFont val="微软雅黑"/>
        <charset val="134"/>
      </rPr>
      <t>《机床参数检查表》</t>
    </r>
    <r>
      <rPr>
        <sz val="14"/>
        <color theme="1"/>
        <rFont val="微软雅黑"/>
        <charset val="134"/>
      </rPr>
      <t>自检；审图人员按照自检表结合3D图纸一 一核对</t>
    </r>
  </si>
  <si>
    <t>废料无法排出</t>
  </si>
  <si>
    <t>自检/内审阶段/FMC下发前/NC图</t>
  </si>
  <si>
    <r>
      <rPr>
        <sz val="14"/>
        <color theme="1"/>
        <rFont val="微软雅黑"/>
        <charset val="134"/>
      </rPr>
      <t>设计员提交内审前按照</t>
    </r>
    <r>
      <rPr>
        <sz val="14"/>
        <color rgb="FFFF0000"/>
        <rFont val="微软雅黑"/>
        <charset val="134"/>
      </rPr>
      <t>《废料滑落检查表》</t>
    </r>
    <r>
      <rPr>
        <sz val="14"/>
        <color theme="1"/>
        <rFont val="微软雅黑"/>
        <charset val="134"/>
      </rPr>
      <t>自检；审图人员按照自检表结合3D图纸一 一核对，必要时组织现场相关人员评审</t>
    </r>
  </si>
  <si>
    <t>自动线模具取送件干涉</t>
  </si>
  <si>
    <r>
      <rPr>
        <sz val="14"/>
        <color theme="1"/>
        <rFont val="微软雅黑"/>
        <charset val="134"/>
      </rPr>
      <t>设计员提交会签前按照客户提供干涉曲线、 开口高度等检查并截图填写</t>
    </r>
    <r>
      <rPr>
        <sz val="14"/>
        <color rgb="FF0000FF"/>
        <rFont val="微软雅黑"/>
        <charset val="134"/>
      </rPr>
      <t>《机床参数检查表》</t>
    </r>
    <r>
      <rPr>
        <sz val="14"/>
        <color theme="1"/>
        <rFont val="微软雅黑"/>
        <charset val="134"/>
      </rPr>
      <t>，审图人员按照自检表结合3D图纸一 一核对并留档</t>
    </r>
  </si>
  <si>
    <t>模具壁厚薄</t>
  </si>
  <si>
    <t>自检阶段/FMC下发前</t>
  </si>
  <si>
    <r>
      <rPr>
        <sz val="14"/>
        <color theme="1"/>
        <rFont val="微软雅黑"/>
        <charset val="134"/>
      </rPr>
      <t>设计员使用UG“检查壁厚”模块检查筋厚并填写</t>
    </r>
    <r>
      <rPr>
        <sz val="14"/>
        <color rgb="FF0000FF"/>
        <rFont val="微软雅黑"/>
        <charset val="134"/>
      </rPr>
      <t>《筋厚检查报告》</t>
    </r>
    <r>
      <rPr>
        <sz val="14"/>
        <color theme="1"/>
        <rFont val="微软雅黑"/>
        <charset val="134"/>
      </rPr>
      <t>并拉截面检查壁厚；审图人员X/Y/Z三向拉截面检查</t>
    </r>
  </si>
  <si>
    <t>铸件材质使用错误</t>
  </si>
  <si>
    <r>
      <rPr>
        <sz val="14"/>
        <color theme="1"/>
        <rFont val="微软雅黑"/>
        <charset val="134"/>
      </rPr>
      <t>图纸发会签前提交铸件材质表，会签过程做好材质确认记录，FMC下发进行铸件BOM表与《项目式样书》材质要求的截图对比确认并截图存档于</t>
    </r>
    <r>
      <rPr>
        <sz val="14"/>
        <color rgb="FF0000FF"/>
        <rFont val="微软雅黑"/>
        <charset val="134"/>
      </rPr>
      <t>《结构FMC审核记录表》</t>
    </r>
    <r>
      <rPr>
        <sz val="14"/>
        <color theme="1"/>
        <rFont val="微软雅黑"/>
        <charset val="134"/>
      </rPr>
      <t>风险排查栏</t>
    </r>
  </si>
  <si>
    <t>模具运动行程及力错误（含存放）</t>
  </si>
  <si>
    <r>
      <rPr>
        <sz val="14"/>
        <color theme="1"/>
        <rFont val="微软雅黑"/>
        <charset val="134"/>
      </rPr>
      <t xml:space="preserve">按照公司要求画行程图及力量计算，设计员提交内审填写           </t>
    </r>
    <r>
      <rPr>
        <sz val="14"/>
        <color rgb="FF0000FF"/>
        <rFont val="微软雅黑"/>
        <charset val="134"/>
      </rPr>
      <t>《后序压力控制专项检查表》</t>
    </r>
    <r>
      <rPr>
        <sz val="14"/>
        <color theme="1"/>
        <rFont val="微软雅黑"/>
        <charset val="134"/>
      </rPr>
      <t>，审核图纸检查行程图与3D图纸的一致性并评判</t>
    </r>
  </si>
  <si>
    <t>部件起吊翻转、承载不满足使用（含起重棒、吊环、侧销等）</t>
  </si>
  <si>
    <r>
      <rPr>
        <sz val="14"/>
        <color theme="1"/>
        <rFont val="微软雅黑"/>
        <charset val="134"/>
      </rPr>
      <t>设计员提交内审前按照</t>
    </r>
    <r>
      <rPr>
        <sz val="14"/>
        <color rgb="FFFF0000"/>
        <rFont val="微软雅黑"/>
        <charset val="134"/>
      </rPr>
      <t>《安全部件检查表》</t>
    </r>
    <r>
      <rPr>
        <sz val="14"/>
        <rFont val="微软雅黑"/>
        <charset val="134"/>
      </rPr>
      <t>自检</t>
    </r>
    <r>
      <rPr>
        <sz val="14"/>
        <color theme="1"/>
        <rFont val="微软雅黑"/>
        <charset val="134"/>
      </rPr>
      <t>，审图人员按照自检表结合3D图纸一 一核对</t>
    </r>
  </si>
  <si>
    <t>标准件使用与客户要求不一致</t>
  </si>
  <si>
    <t>FMC/正式图下发前</t>
  </si>
  <si>
    <r>
      <rPr>
        <sz val="14"/>
        <color theme="1"/>
        <rFont val="微软雅黑"/>
        <charset val="134"/>
      </rPr>
      <t>项目设计启动前做好项目标准件要求的宣导，下发BOM前进行明细检查，并记录于</t>
    </r>
    <r>
      <rPr>
        <sz val="14"/>
        <color rgb="FF0000FF"/>
        <rFont val="微软雅黑"/>
        <charset val="134"/>
      </rPr>
      <t>《正式图审核记录表》</t>
    </r>
  </si>
  <si>
    <t>注：此表单内容需逐项排查关闭后方可下发图纸 !</t>
  </si>
  <si>
    <t>设计人员：</t>
  </si>
  <si>
    <t>核查人：</t>
  </si>
  <si>
    <t>.</t>
  </si>
  <si>
    <t xml:space="preserve">    </t>
  </si>
  <si>
    <t>安徽江福科技有限公司</t>
  </si>
  <si>
    <t>编号：</t>
  </si>
  <si>
    <t>校对人员:</t>
  </si>
  <si>
    <t xml:space="preserve">产品名:        </t>
  </si>
  <si>
    <t>工序内容：</t>
  </si>
  <si>
    <t>审核人员：</t>
  </si>
  <si>
    <t xml:space="preserve">模具图号:          </t>
  </si>
  <si>
    <t>使用设备：</t>
  </si>
  <si>
    <r>
      <rPr>
        <sz val="11"/>
        <rFont val="宋体"/>
        <charset val="134"/>
      </rPr>
      <t>OK：√    NG：×    无检查项：</t>
    </r>
    <r>
      <rPr>
        <sz val="11"/>
        <color rgb="FF333399"/>
        <rFont val="宋体"/>
        <charset val="134"/>
      </rPr>
      <t>无</t>
    </r>
  </si>
  <si>
    <t>NO.</t>
  </si>
  <si>
    <r>
      <rPr>
        <sz val="11"/>
        <rFont val="宋体"/>
        <charset val="134"/>
      </rPr>
      <t>检 查 点</t>
    </r>
    <r>
      <rPr>
        <sz val="11"/>
        <color rgb="FF0000FF"/>
        <rFont val="宋体"/>
        <charset val="134"/>
      </rPr>
      <t>（</t>
    </r>
    <r>
      <rPr>
        <b/>
        <sz val="11"/>
        <color rgb="FF0000FF"/>
        <rFont val="宋体"/>
        <charset val="134"/>
      </rPr>
      <t>本次自检共 项，其中评审项：  ，无关项：  ，风险项：0）</t>
    </r>
  </si>
  <si>
    <t>设计填写栏</t>
  </si>
  <si>
    <t>校审填写栏</t>
  </si>
  <si>
    <t>备注</t>
  </si>
  <si>
    <t>链接到目录</t>
  </si>
  <si>
    <t>阶段</t>
  </si>
  <si>
    <t>一.共性内容检查</t>
  </si>
  <si>
    <r>
      <rPr>
        <sz val="10"/>
        <rFont val="宋体"/>
        <charset val="134"/>
      </rPr>
      <t>核对图纸中的数模是不是最新工艺数模，工艺内容是否缺失（注意冲压方向转角度的情况，是否正确导出）：数模版本日期 （</t>
    </r>
    <r>
      <rPr>
        <sz val="10"/>
        <color rgb="FF0000FF"/>
        <rFont val="宋体"/>
        <charset val="134"/>
      </rPr>
      <t xml:space="preserve"> </t>
    </r>
    <r>
      <rPr>
        <u/>
        <sz val="10"/>
        <color rgb="FF0000FF"/>
        <rFont val="宋体"/>
        <charset val="134"/>
      </rPr>
      <t>GY03-20230718</t>
    </r>
    <r>
      <rPr>
        <u/>
        <sz val="10"/>
        <rFont val="宋体"/>
        <charset val="134"/>
      </rPr>
      <t xml:space="preserve"> </t>
    </r>
    <r>
      <rPr>
        <sz val="10"/>
        <rFont val="宋体"/>
        <charset val="134"/>
      </rPr>
      <t>）；</t>
    </r>
  </si>
  <si>
    <t>校审统计</t>
  </si>
  <si>
    <t>模具中心是否与绝对坐标中心一致</t>
  </si>
  <si>
    <t>结果</t>
  </si>
  <si>
    <t>项数</t>
  </si>
  <si>
    <t>比例</t>
  </si>
  <si>
    <t>CH孔位置尺寸是否与工艺数模一致（特别注意CH孔的工法方向），CH凸模吃入量超出料厚2-3mm；（2017-07-25）</t>
  </si>
  <si>
    <t>√</t>
  </si>
  <si>
    <t>模具筋条尽量不要与机床T槽重合;模具筋条边缘与机床T槽边缘距离最少5mm，如重合筋条底面补肉大于T槽边缘单边10mm（2023-8-7）</t>
  </si>
  <si>
    <t>×</t>
  </si>
  <si>
    <t>总计</t>
  </si>
  <si>
    <r>
      <rPr>
        <sz val="10"/>
        <rFont val="宋体"/>
        <charset val="134"/>
      </rPr>
      <t xml:space="preserve">筋厚是否满足客户标准？（ </t>
    </r>
    <r>
      <rPr>
        <sz val="10"/>
        <color rgb="FF0000FF"/>
        <rFont val="宋体"/>
        <charset val="134"/>
      </rPr>
      <t>型面：</t>
    </r>
    <r>
      <rPr>
        <u/>
        <sz val="10"/>
        <color rgb="FF0000FF"/>
        <rFont val="宋体"/>
        <charset val="134"/>
      </rPr>
      <t xml:space="preserve"> 60</t>
    </r>
    <r>
      <rPr>
        <u/>
        <vertAlign val="subscript"/>
        <sz val="10"/>
        <color rgb="FF0000FF"/>
        <rFont val="宋体"/>
        <charset val="134"/>
      </rPr>
      <t xml:space="preserve">  </t>
    </r>
    <r>
      <rPr>
        <sz val="10"/>
        <color rgb="FF0000FF"/>
        <rFont val="宋体"/>
        <charset val="134"/>
      </rPr>
      <t xml:space="preserve">mm，主筋： </t>
    </r>
    <r>
      <rPr>
        <u/>
        <sz val="10"/>
        <color rgb="FF0000FF"/>
        <rFont val="宋体"/>
        <charset val="134"/>
      </rPr>
      <t xml:space="preserve"> 40</t>
    </r>
    <r>
      <rPr>
        <sz val="10"/>
        <color rgb="FF0000FF"/>
        <rFont val="宋体"/>
        <charset val="134"/>
      </rPr>
      <t xml:space="preserve"> mm，副筋：</t>
    </r>
    <r>
      <rPr>
        <u/>
        <sz val="10"/>
        <color rgb="FF0000FF"/>
        <rFont val="宋体"/>
        <charset val="134"/>
      </rPr>
      <t xml:space="preserve">30 </t>
    </r>
    <r>
      <rPr>
        <sz val="10"/>
        <color rgb="FF0000FF"/>
        <rFont val="宋体"/>
        <charset val="134"/>
      </rPr>
      <t>mm</t>
    </r>
    <r>
      <rPr>
        <sz val="10"/>
        <rFont val="宋体"/>
        <charset val="134"/>
      </rPr>
      <t>）（2023-8-7）</t>
    </r>
  </si>
  <si>
    <r>
      <rPr>
        <sz val="10"/>
        <rFont val="宋体"/>
        <charset val="134"/>
      </rPr>
      <t>筋间距是否满足客户要求？</t>
    </r>
    <r>
      <rPr>
        <sz val="10"/>
        <color rgb="FF0000FF"/>
        <rFont val="宋体"/>
        <charset val="134"/>
      </rPr>
      <t>（最大筋距：</t>
    </r>
    <r>
      <rPr>
        <u/>
        <sz val="10"/>
        <color rgb="FF0000FF"/>
        <rFont val="宋体"/>
        <charset val="134"/>
      </rPr>
      <t>380</t>
    </r>
    <r>
      <rPr>
        <sz val="10"/>
        <color rgb="FF0000FF"/>
        <rFont val="宋体"/>
        <charset val="134"/>
      </rPr>
      <t xml:space="preserve"> mm）</t>
    </r>
    <r>
      <rPr>
        <sz val="10"/>
        <rFont val="宋体"/>
        <charset val="134"/>
      </rPr>
      <t>（2023-8-7）</t>
    </r>
  </si>
  <si>
    <r>
      <rPr>
        <sz val="10"/>
        <rFont val="宋体"/>
        <charset val="134"/>
      </rPr>
      <t>模具所有起吊钢丝绳经过处倒R15圆角，</t>
    </r>
    <r>
      <rPr>
        <sz val="10"/>
        <color rgb="FFFF0000"/>
        <rFont val="宋体"/>
        <charset val="134"/>
      </rPr>
      <t>钢丝绳翻转轨迹与行程限位块和存放氮气弹簧不干涉</t>
    </r>
    <r>
      <rPr>
        <sz val="10"/>
        <rFont val="宋体"/>
        <charset val="134"/>
      </rPr>
      <t>；（2017-07-25）</t>
    </r>
  </si>
  <si>
    <r>
      <rPr>
        <sz val="10"/>
        <rFont val="宋体"/>
        <charset val="134"/>
      </rPr>
      <t>存放氮气缸压力是上模、压芯总重量的1.5倍-2.5倍（具体按照项目要求做），存放块存放比弹性低5mm；翻转管存放比弹性低20mm；</t>
    </r>
    <r>
      <rPr>
        <sz val="10"/>
        <color rgb="FF0000FF"/>
        <rFont val="宋体"/>
        <charset val="134"/>
      </rPr>
      <t>（存放氮气缸型号：</t>
    </r>
    <r>
      <rPr>
        <u/>
        <sz val="10"/>
        <color rgb="FF0000FF"/>
        <rFont val="宋体"/>
        <charset val="134"/>
      </rPr>
      <t xml:space="preserve">TU5000-100 </t>
    </r>
    <r>
      <rPr>
        <sz val="10"/>
        <color rgb="FF0000FF"/>
        <rFont val="宋体"/>
        <charset val="134"/>
      </rPr>
      <t>）（2023-8-7）</t>
    </r>
  </si>
  <si>
    <t>是否有说明层：包括模具行程图、顶杆布置图（拉延）、斜楔行程图以及相关冲裁力压料力的计算；　　　　　　　　　　</t>
  </si>
  <si>
    <t>自检统计</t>
  </si>
  <si>
    <t>模具运输连接板、漏水孔、导板窥视孔（导腿处、压芯托芯导滑处、DR凸模处）、墩死块窥视孔、过线孔、快速定位窥视孔是否设计；</t>
  </si>
  <si>
    <t>电路盒、气路接头放置位置符合客户要求？检查电、气路过线是否畅通，感应器过线孔通常要开在感应器正下方，方便安装；（2023-8-7）</t>
  </si>
  <si>
    <t>压力源（顶杆）行程是否与压芯、托芯、小凸芯、压边圈行程一致；安全行程为ST+15mm（DR为ST+20mm）；工作侧销能否用双槽（有CAM、氮气弹簧时不能用）；</t>
  </si>
  <si>
    <t>压料芯行程（工作限位间距）为整0或整5，氮气缸行程比侧销限位行程少2mm， 使用行程最大为氮气缸行程的90%；氮气弹簧余量最少5mm（2023-8-7）</t>
  </si>
  <si>
    <t>检查氮气弹簧与对顶块接触情况（接触面＞90%），不要顶在螺钉孔上（2023-8-7）</t>
  </si>
  <si>
    <t>压芯走框架结构处刀块是否按最小高度设计（锻件min35mm，铸件min50mm），刀块螺孔销孔是否悬空，螺孔销孔距离铸件边界最少10mm；</t>
  </si>
  <si>
    <t>修边模和冲孔模等，即使是压芯没有墩死块的模具，也必须在压芯上设置基准面（4个即可）；</t>
  </si>
  <si>
    <t>工作、安全螺栓的长度要求全部相同；</t>
  </si>
  <si>
    <r>
      <rPr>
        <sz val="10"/>
        <rFont val="宋体"/>
        <charset val="134"/>
      </rPr>
      <t>安全平台符合客户要求:</t>
    </r>
    <r>
      <rPr>
        <sz val="10"/>
        <color rgb="FF0000FF"/>
        <rFont val="宋体"/>
        <charset val="134"/>
      </rPr>
      <t>(长*度*高=</t>
    </r>
    <r>
      <rPr>
        <u/>
        <sz val="10"/>
        <color rgb="FF0000FF"/>
        <rFont val="宋体"/>
        <charset val="134"/>
      </rPr>
      <t xml:space="preserve">150*150*150  </t>
    </r>
    <r>
      <rPr>
        <sz val="10"/>
        <color rgb="FF0000FF"/>
        <rFont val="宋体"/>
        <charset val="134"/>
      </rPr>
      <t xml:space="preserve">mm)  </t>
    </r>
    <r>
      <rPr>
        <sz val="10"/>
        <color rgb="FF000000"/>
        <rFont val="宋体"/>
        <charset val="134"/>
      </rPr>
      <t>（2023-8-7）</t>
    </r>
  </si>
  <si>
    <t>安全平台、传力部位及工作部位下要有加强或有筋支撑？限位块、墩死块支撑面积≥限位块面积的一半  （2023-8-7）</t>
  </si>
  <si>
    <t>原则上压芯、凸模、大型斜楔设计起吊翻转，位置合理，17kg以上的镶块需设置起吊孔，规格为M16，所有镶块禁止用M6及M6以下螺钉锁符，但同时所有镶块都要考虑拆装方便性，适当增加起吊孔；（2017-07-25）</t>
  </si>
  <si>
    <t>定位键安装槽直边长度要比定位键单边长1mm，刀块上定位键卡槽要比安装槽单边长5mm；</t>
  </si>
  <si>
    <t>运输连接板安装孔采用CSN16铸入式螺栓，有客户特殊要求的按客户要求；</t>
  </si>
  <si>
    <t>模具取件装置：A 空手槽；B 气缸；C 机械手（吸盘）；D 其它；</t>
  </si>
  <si>
    <t>上、下模镶块的拼接缝最小错开5毫米；（2023-8-7）</t>
  </si>
  <si>
    <t>标准件安装面比标准件大5mm，若无法满足，则需要贴量加工保证；</t>
  </si>
  <si>
    <t>铸造孔是否满足要求（1.盲孔：直径≥50，高度与直径比≤1.5；2.通孔：直径≥40，高度与直径比≤2.5；3.筋板上的穿线孔、漏水孔≥40）；若不能满足，需贴量加工；</t>
  </si>
  <si>
    <t>检查导板与导滑面是否错位，压料芯氮气弹簧与氮气弹簧安装面、氮气弹簧过渡垫块及过渡垫块安装面之间是否存在错位现象；</t>
  </si>
  <si>
    <t>整体热处理镶块孔边缘距离镶块边缘（壁厚）≥8mm；</t>
  </si>
  <si>
    <t>检查铸件X、Y、Z方向的断面，是否存在过厚过薄处；</t>
  </si>
  <si>
    <t>确认氮气弹簧是否需要串联；串联实体表示出来</t>
  </si>
  <si>
    <t>新增</t>
  </si>
  <si>
    <t>拆卸压料芯前需要拆除的刀块都要标识“X”；</t>
  </si>
  <si>
    <t>模具的各部件的行程关系都已经分析，且有行程关系图，压料板行程及压力工艺特别指示需与工艺模拟完全一致</t>
  </si>
  <si>
    <t>工艺内容偏单边的需要设计上、下模座的防侧（2023-8-7）</t>
  </si>
  <si>
    <t>铸钢材质的铸件超出以下重量和尺寸无法铸造：重量最大为5T，尺寸最大为长4300，宽1900（2024-10-30）</t>
  </si>
  <si>
    <t>45#钢垫板最大采购尺寸是5000X2400X180，检查是否超过该尺寸（2024-10-30）</t>
  </si>
  <si>
    <t>二.定位及导向结构检查</t>
  </si>
  <si>
    <t>制件定位方式是否稳定可靠,优先选择定位板，拉延使用平板料检查定位板定位直边高度20mm；后工序直边高度5-10mm（2023-8-7）</t>
  </si>
  <si>
    <t>导滑面长度是否为ST+80mm；若为复合导向，导腿导板先导柱导入 30-50 mm；到底状态，导向过滑10mm；导柱、导套的拆卸孔、导板窥视孔是否设计；（2023-8-7）</t>
  </si>
  <si>
    <t>导柱、导套背托尺寸为 40 mm；20厚的导板背托厚度15mm，不用帖量(涂蓝色)；</t>
  </si>
  <si>
    <t>三、结构防反、防呆检查</t>
  </si>
  <si>
    <t>上下模、上模与压边圈（内导）导腿要设置防反,单侧相差10mm，双侧20mm；</t>
  </si>
  <si>
    <t>相似镶块螺钉相差5mm进行防反，；</t>
  </si>
  <si>
    <t>四.操作方便性、安全性检查</t>
  </si>
  <si>
    <t>压芯・复合机构・斜楔等是否设置起吊、翻转螺纹，优先采用铸入式螺栓；</t>
  </si>
  <si>
    <t>上模吊棒的铸件限位块是否设计在和下模相同的位置；</t>
  </si>
  <si>
    <t>存放氮气氮气缸下承受力的面筋厚需要设计到min80；</t>
  </si>
  <si>
    <t>压料芯用卸料螺钉Z向肉厚MIN50侧壁肉厚MIN40，压力源若是氮气弹簧，工作螺钉必须增加聚氨酯垫圈（CSRUR）；</t>
  </si>
  <si>
    <t>压料芯侧销处要倒角加强；</t>
  </si>
  <si>
    <t>五.模具加工工艺性检查</t>
  </si>
  <si>
    <t>导板安装面及导滑面加工是否有问题（侧面让空最小35mm)；</t>
  </si>
  <si>
    <t>斜楔滑块导板安装面距侧面导滑面小于35mm时，考虑加工走刀，导板背托都要局部避让掉；</t>
  </si>
  <si>
    <t>螺、销钉孔边缘距侧壁至少保证有10mm的距离，防止铸造误差，无法钻孔；</t>
  </si>
  <si>
    <t>刃口复杂或不好加工的地方需要镶钢（最小加工圆角Φ4,高度10mm）；</t>
  </si>
  <si>
    <t>导柱安装孔加工深度正常要小于250，当深度大于等于250时，要有以导柱安装孔中心线为轴，半径大于115的空间避让;</t>
  </si>
  <si>
    <t>侧销安装孔是否在江福设备加工能力范围内； （常用侧销规格￠50能达到550，侧销中心距侧壁MIN60）；</t>
  </si>
  <si>
    <t>侧修边冲孔需要线切割的镶块安装面必须和斜楔冲压方向一致，以保证能够线切割；</t>
  </si>
  <si>
    <t>定位键槽靠侧壁的一端，距侧壁的距离要≥35mm，除非侧壁高度小于45mm；</t>
  </si>
  <si>
    <t>防脱安全螺栓限位不加工，外部项目为贴量粗加工（拉延模除外）具体按客户要求；</t>
  </si>
  <si>
    <t>大部件设计3处三销基准，需整数位置（2023-8-7）</t>
  </si>
  <si>
    <t>六、开卷落料模相关结构检查</t>
  </si>
  <si>
    <t>导柱组件要求选用滚珠导向组件；</t>
  </si>
  <si>
    <t>各部件行程按落料模行程设置规范；</t>
  </si>
  <si>
    <t>所有压块不允许压空在螺钉孔上，容易切坏压块；</t>
  </si>
  <si>
    <t>确认是否需要斜楔托料导向组件；</t>
  </si>
  <si>
    <t>托料架滚轮的选择：外板包胶滚轮，内板刚性滚轮（具体按照技术协议来做）；</t>
  </si>
  <si>
    <t>压料聚氨酯使用膨胀销固定的需要出明细采购（2023-8-7）</t>
  </si>
  <si>
    <t>刻印位置是否准确，导入OP10工序件检查（2023-8-7）</t>
  </si>
  <si>
    <t>下模板件支撑是否需要采用柔性部件（用聚氨酯或橡胶皮等）</t>
  </si>
  <si>
    <t xml:space="preserve">模具自检表 </t>
  </si>
  <si>
    <r>
      <rPr>
        <sz val="11"/>
        <rFont val="宋体"/>
        <charset val="134"/>
      </rPr>
      <t>检 查 点</t>
    </r>
    <r>
      <rPr>
        <sz val="11"/>
        <color rgb="FF0000FF"/>
        <rFont val="宋体"/>
        <charset val="134"/>
      </rPr>
      <t>（</t>
    </r>
    <r>
      <rPr>
        <b/>
        <sz val="11"/>
        <color rgb="FF0000FF"/>
        <rFont val="宋体"/>
        <charset val="134"/>
      </rPr>
      <t>本次自检共  项，其中评审项： ，无关项： ，风险项： ）</t>
    </r>
  </si>
  <si>
    <t>统计</t>
  </si>
  <si>
    <t>是否有说明层：包括模具行程图、顶杆布置图（拉延）、斜楔行程图以及相关冲裁力压料力的计算；　　　　　　　　　　　　　　　　　　　　　　　　</t>
  </si>
  <si>
    <t>刀块螺孔销孔是否悬空，螺孔销孔距离铸件边界最少10mm；</t>
  </si>
  <si>
    <t>压料板导板及侧销面距离分模线7-10mm,优选10mm,保证取出无干涉（2024-2-19）</t>
  </si>
  <si>
    <r>
      <rPr>
        <sz val="10"/>
        <rFont val="宋体"/>
        <charset val="134"/>
      </rPr>
      <t>制件定位方式是否稳定可靠,优先选择定位板，拉延使用平板料检查定位板定位直边高度20mm；后工序直边高度5-10mm（2023-8-7）</t>
    </r>
    <r>
      <rPr>
        <b/>
        <sz val="10"/>
        <color rgb="FFFF0000"/>
        <rFont val="宋体"/>
        <charset val="134"/>
      </rPr>
      <t>定位板锁付螺钉需体现-20250610</t>
    </r>
  </si>
  <si>
    <t>六.拉延相关结构检查</t>
  </si>
  <si>
    <t>拉延模顶杆顶出高度是否为170、230、280、330（330建议不选用，特殊情况下选用）四档之一，注意同时要满足机床设备顶出高度限制；</t>
  </si>
  <si>
    <t>机床顶杆是否有预定出？压边圈顶杆垫块到机床间距需＞预定出行程（2023-8-7）</t>
  </si>
  <si>
    <t>检查刺破刀镶块的方向是否正确，镶块的边缘和螺钉不能在圆角处；</t>
  </si>
  <si>
    <t>刺破刀是否符合设计标准，让位是否倒R5；</t>
  </si>
  <si>
    <r>
      <rPr>
        <sz val="10"/>
        <rFont val="宋体"/>
        <charset val="134"/>
      </rPr>
      <t>分体凸模固定在下模时，要确保螺栓头部和B/H的间隙在25㎜以上；</t>
    </r>
    <r>
      <rPr>
        <b/>
        <sz val="10"/>
        <color rgb="FFFF0000"/>
        <rFont val="宋体"/>
        <charset val="134"/>
      </rPr>
      <t>拉延凸模外固定法兰位置螺栓实体图纸体现-20250610</t>
    </r>
  </si>
  <si>
    <t>凸模与压边圈之间的导板上方保证至少有25㎜间隙；</t>
  </si>
  <si>
    <t>压边圈托起时，导板与导滑面贴合量小型模具min60mm，中、大模具min80mm；</t>
  </si>
  <si>
    <t>定位板在上模的让空形式是否正确? 定位侧局部加工，其余铸造出来，不要破坏拉延筋，压边圈让位5mm,上模让位7mm（2023-8-7）</t>
  </si>
  <si>
    <t>到底标记、左右件标记吃入量是否为0.3mm、件号标记吃入量是否为0.5mm；标记下面加5mm垫片（考虑料厚方向）；（2023-8-7）</t>
  </si>
  <si>
    <t>客户生产机床顶杆孔位与调试机床孔位是否一致 (孔位不一致时，需考虑调试机床顶杆位置，并设置顶杆垫块，注意垫块螺钉孔位与生产垫块螺钉孔位中心至少保证30mm )</t>
  </si>
  <si>
    <t>客户生产机床顶杆孔位与调试机床压板槽是否一致（压板槽位置不一致时，条件允许是时需 兼顾调试机床压板槽，无法兼顾时需征得技术经理同意）  待商榷</t>
  </si>
  <si>
    <r>
      <rPr>
        <sz val="10"/>
        <rFont val="宋体"/>
        <charset val="134"/>
      </rPr>
      <t>压边圈压料面单边≥料片轮廓20mm（2023-8-7）</t>
    </r>
    <r>
      <rPr>
        <sz val="10"/>
        <color rgb="FFFF0000"/>
        <rFont val="宋体"/>
        <charset val="134"/>
      </rPr>
      <t>凸模轮廓是否与分模线完全相符</t>
    </r>
  </si>
  <si>
    <t>图纸需要设计出拉延筋，注意：定位板让空、上模顶料销不要破坏拉延筋（2023-8-7）</t>
  </si>
  <si>
    <t>上模顶料销位置、数量是否正确？注意检查收缩线位置，不要顶空、不要顶在A面上（2023-8-7）</t>
  </si>
  <si>
    <t>防尘盖板设计是否满足客户要求？常规外板产品区、定位板上模掏空区域需要设计防尘盖板（2023-8-7）</t>
  </si>
  <si>
    <t>压边圈调压平衡块间距是否合适？优先布置到走料较大的位置，小型模具按照300-350mm;中大型模具按照400-500mm设计（2023-8-7）</t>
  </si>
  <si>
    <t>拉延模设计导柱时，存放状态导柱导套吃入量控制在30-50mm（客户有特殊要求的，按客户要求执行），防止开模困难；</t>
  </si>
  <si>
    <t>20250509新增</t>
  </si>
  <si>
    <t>OK：√    NG：×    无检查项：无</t>
  </si>
  <si>
    <r>
      <rPr>
        <sz val="11"/>
        <color indexed="8"/>
        <rFont val="宋体"/>
        <charset val="134"/>
      </rPr>
      <t>检 查 点（</t>
    </r>
    <r>
      <rPr>
        <b/>
        <sz val="11"/>
        <color indexed="8"/>
        <rFont val="宋体"/>
        <charset val="134"/>
      </rPr>
      <t>本次自检共  项，其中评审项： ，无关项：   ，风险项：  ）</t>
    </r>
  </si>
  <si>
    <r>
      <rPr>
        <sz val="10"/>
        <rFont val="宋体"/>
        <charset val="134"/>
      </rPr>
      <t>核对图纸中的数模是不是最新工艺数模，工艺内容是否缺失（注意冲压方向转角度的情况，是否正确导出）：数模版本日期 （</t>
    </r>
    <r>
      <rPr>
        <sz val="10"/>
        <color rgb="FF0000FF"/>
        <rFont val="宋体"/>
        <charset val="134"/>
      </rPr>
      <t xml:space="preserve"> </t>
    </r>
    <r>
      <rPr>
        <u/>
        <sz val="10"/>
        <color rgb="FF0000FF"/>
        <rFont val="宋体"/>
        <charset val="134"/>
      </rPr>
      <t>GY07-20241019</t>
    </r>
    <r>
      <rPr>
        <sz val="10"/>
        <rFont val="宋体"/>
        <charset val="134"/>
      </rPr>
      <t>）；</t>
    </r>
  </si>
  <si>
    <r>
      <rPr>
        <sz val="10"/>
        <rFont val="宋体"/>
        <charset val="134"/>
      </rPr>
      <t xml:space="preserve">筋厚是否满足客户标准？（ </t>
    </r>
    <r>
      <rPr>
        <sz val="10"/>
        <color rgb="FF0000FF"/>
        <rFont val="宋体"/>
        <charset val="134"/>
      </rPr>
      <t>型面：</t>
    </r>
    <r>
      <rPr>
        <u/>
        <sz val="10"/>
        <color rgb="FF0000FF"/>
        <rFont val="宋体"/>
        <charset val="134"/>
      </rPr>
      <t xml:space="preserve"> 50</t>
    </r>
    <r>
      <rPr>
        <u/>
        <vertAlign val="subscript"/>
        <sz val="10"/>
        <color rgb="FF0000FF"/>
        <rFont val="宋体"/>
        <charset val="134"/>
      </rPr>
      <t xml:space="preserve">  </t>
    </r>
    <r>
      <rPr>
        <sz val="10"/>
        <color rgb="FF0000FF"/>
        <rFont val="宋体"/>
        <charset val="134"/>
      </rPr>
      <t xml:space="preserve">mm，主筋： </t>
    </r>
    <r>
      <rPr>
        <u/>
        <sz val="10"/>
        <color rgb="FF0000FF"/>
        <rFont val="宋体"/>
        <charset val="134"/>
      </rPr>
      <t xml:space="preserve"> 40</t>
    </r>
    <r>
      <rPr>
        <sz val="10"/>
        <color rgb="FF0000FF"/>
        <rFont val="宋体"/>
        <charset val="134"/>
      </rPr>
      <t xml:space="preserve"> mm，副筋：</t>
    </r>
    <r>
      <rPr>
        <u/>
        <sz val="10"/>
        <color rgb="FF0000FF"/>
        <rFont val="宋体"/>
        <charset val="134"/>
      </rPr>
      <t xml:space="preserve">30 </t>
    </r>
    <r>
      <rPr>
        <sz val="10"/>
        <color rgb="FF0000FF"/>
        <rFont val="宋体"/>
        <charset val="134"/>
      </rPr>
      <t>mm</t>
    </r>
    <r>
      <rPr>
        <sz val="10"/>
        <rFont val="宋体"/>
        <charset val="134"/>
      </rPr>
      <t>）（2023-8-7）</t>
    </r>
  </si>
  <si>
    <r>
      <rPr>
        <sz val="10"/>
        <rFont val="宋体"/>
        <charset val="134"/>
      </rPr>
      <t>筋间距是否满足客户要求？</t>
    </r>
    <r>
      <rPr>
        <sz val="10"/>
        <color rgb="FF0000FF"/>
        <rFont val="宋体"/>
        <charset val="134"/>
      </rPr>
      <t>（最大筋距：</t>
    </r>
    <r>
      <rPr>
        <u/>
        <sz val="10"/>
        <color rgb="FF0000FF"/>
        <rFont val="宋体"/>
        <charset val="134"/>
      </rPr>
      <t>400</t>
    </r>
    <r>
      <rPr>
        <sz val="10"/>
        <color rgb="FF0000FF"/>
        <rFont val="宋体"/>
        <charset val="134"/>
      </rPr>
      <t xml:space="preserve"> mm）</t>
    </r>
    <r>
      <rPr>
        <sz val="10"/>
        <rFont val="宋体"/>
        <charset val="134"/>
      </rPr>
      <t>（2023-8-7）</t>
    </r>
  </si>
  <si>
    <r>
      <rPr>
        <sz val="10"/>
        <rFont val="宋体"/>
        <charset val="134"/>
      </rPr>
      <t>存放氮气缸压力是上模、压芯总重量的1.5倍-2.5倍（具体按照项目要求做），存放块存放比弹性低5mm；翻转管存放比弹性低20mm；</t>
    </r>
    <r>
      <rPr>
        <sz val="10"/>
        <color rgb="FF0000FF"/>
        <rFont val="宋体"/>
        <charset val="134"/>
      </rPr>
      <t>（存放氮气缸型号：</t>
    </r>
    <r>
      <rPr>
        <u/>
        <sz val="10"/>
        <color rgb="FF0000FF"/>
        <rFont val="宋体"/>
        <charset val="134"/>
      </rPr>
      <t xml:space="preserve">X9500-100 </t>
    </r>
    <r>
      <rPr>
        <sz val="10"/>
        <color rgb="FF0000FF"/>
        <rFont val="宋体"/>
        <charset val="134"/>
      </rPr>
      <t>）（2023-8-7）</t>
    </r>
  </si>
  <si>
    <t>运输连接板安装孔采用CSN16铸入式螺栓，有客户特殊要求的按客户要求；打孔</t>
  </si>
  <si>
    <t>六.修边、冲孔相关结构检查</t>
  </si>
  <si>
    <t>标准冲头冲孔扣除料厚后切入量3～5mm；凹模套型面加工后刃口是否有4mm强度，凹模套安装孔深度设计时考虑料厚方向，凹模高度高出型面0.3-0.5mm；（2017-07-25）</t>
  </si>
  <si>
    <t>检查上、下模废料刀的刃口位置是否一致，方向是否正确，废料刀优先采用锻件结构；</t>
  </si>
  <si>
    <t>修边镶块及废料刀块边界超过坯料线的部分为15mm-20mm；</t>
  </si>
  <si>
    <t>修边刀块安装面要相对刀块底面让空5mm；</t>
  </si>
  <si>
    <t>冲孔废料边缘距废料滑板边缘MIN20;</t>
  </si>
  <si>
    <t>安装冲头时的操作空间及铸孔大小是否足够；</t>
  </si>
  <si>
    <t>正侧冲选用定心冲头顶料型冲头；冲头直径≤φ8.1的用球锁式冲头，压芯开天窗（有特殊要求的参照技术协议）；</t>
  </si>
  <si>
    <t>单侧修边考虑防侧向力，具体根据修边的长度、板件材质及料厚综合考虑；</t>
  </si>
  <si>
    <t>一级废料滑出角度设计：小片废料（周圈轮廓小于φ40）≥25度；大片废料≥20度，当不能满足20度时，废料滑板采用滤油网板或者滚轮等排料装置。</t>
  </si>
  <si>
    <t>冲孔的二级逃料孔比一级逃料孔直径大4mm，模座上的废料落孔尽量直接铸造出来，铸孔直径≥φ50mm；</t>
  </si>
  <si>
    <t>所有三面以上封闭式修边必须设置弹顶销，异性冲孔有空间的也需要设置弹顶销(弹顶销规格行程不小于15)；弹顶销不要顶在斜面上（2023-8-7）</t>
  </si>
  <si>
    <t>侧修废料边缘距铸件边缘MIN50;实现不了组织评审</t>
  </si>
  <si>
    <t>板件是否为铝件，冲头是否需要涂覆处理，使用什么样式涂覆？</t>
  </si>
  <si>
    <t>压料板落位是否无干涉（部分客户标准压料板与模座垫块间隙为5mm,需考虑压料板落位5MM与冲头等其他部件无干涉）（2024-2-19）</t>
  </si>
  <si>
    <t>七.翻边整形相关结构检查</t>
  </si>
  <si>
    <t>翻边顶出器各处顶料要同步；翻边退料行程=翻边高度+压料芯行程+5-10MM；有插刀时翻边退料行程=插刀完全退出的高度+翻边高度+5-10MM；</t>
  </si>
  <si>
    <t>压芯、托芯要设计墩死垫块(外板模具的压料芯只设计墩死块位置)；</t>
  </si>
  <si>
    <t>翻边整形区域型面不允许破坏(无螺钉、销钉、减轻孔、起吊等让空)（2023-8-7）</t>
  </si>
  <si>
    <t>八.斜楔模具相关结构检查</t>
  </si>
  <si>
    <t>核对斜楔的角度与工艺是否一致，斜楔拆卸是否方便；是否为斜楔刀块与冲头装配留有足够的的的操作空间和目视条件；</t>
  </si>
  <si>
    <t>非标斜楔机构的回程氮气缸力是否足够，保证为自身及其附属件重量的1.5倍-2.5倍之间；</t>
  </si>
  <si>
    <t>斜楔滑块与驱动器接触时滑动面是否有50mm以上接触量，滑块设计不少于两处垂直起吊孔（≥M16）；</t>
  </si>
  <si>
    <t>考虑压芯行程，保证先压料后工作；侧成型复位斜楔到位之后压芯压料；</t>
  </si>
  <si>
    <t>有隐冲机构时，压料芯要有导柱导向，要开天窗，压芯与下模间是要有锥形平衡块；</t>
  </si>
  <si>
    <t>下置斜楔时，板件放入时，板件和斜楔的间隙是否设置最低30mm以上；</t>
  </si>
  <si>
    <t>侧冲的压芯让位孔考虑能否加工；如果不能，需要设置镶块；</t>
  </si>
  <si>
    <t>侧冲的窥视孔对于冲孔方向是否偏置（有助于粉碎叠压的料片），冲孔小于等于15度需要加窥视孔及废料粉碎器（如：三住CPSBR)；</t>
  </si>
  <si>
    <t>宽度≧800的非标斜楔需要设置2处V型导板;宽度≧1400需要设置2处导向盖板，1400&gt;宽度≧700之间设置一处导向盖板；</t>
  </si>
  <si>
    <t>检查非标斜楔机构的导向盖板及卸料螺钉在机构回位时是否能锁符；</t>
  </si>
  <si>
    <t>标准斜楔下模只在后面设置背托，上模在侧面和后面设置背托；</t>
  </si>
  <si>
    <t>斜楔是否防侧：除料厚小于1mm的自制斜楔修边外，其他所有有侧向力的修边、翻边必须考虑斜楔防侧；</t>
  </si>
  <si>
    <t>非标斜楔回退必须使用规格为CCS 27或CCS 36的缓冲限位块，不得自制普通的聚氨酯缓冲限位；</t>
  </si>
  <si>
    <t>斜楔压板，回退限位块，型面镶块，端头氮气弹簧法兰安装板，上模颈部氮气缸安装法兰的锁付螺钉需体现，以便检查干涉-20250610</t>
  </si>
  <si>
    <r>
      <rPr>
        <sz val="11"/>
        <rFont val="宋体"/>
        <charset val="134"/>
      </rPr>
      <t>OK：√    NG：×    无检查项：</t>
    </r>
    <r>
      <rPr>
        <sz val="11"/>
        <color indexed="62"/>
        <rFont val="宋体"/>
        <charset val="134"/>
      </rPr>
      <t>无</t>
    </r>
  </si>
  <si>
    <r>
      <rPr>
        <sz val="11"/>
        <rFont val="宋体"/>
        <charset val="134"/>
      </rPr>
      <t>检 查 点</t>
    </r>
    <r>
      <rPr>
        <sz val="11"/>
        <color indexed="12"/>
        <rFont val="宋体"/>
        <charset val="134"/>
      </rPr>
      <t>（</t>
    </r>
    <r>
      <rPr>
        <b/>
        <sz val="11"/>
        <color indexed="12"/>
        <rFont val="宋体"/>
        <charset val="134"/>
      </rPr>
      <t>本次自检共  项，其中评审项：  ，无关项：  ，风险项： ）</t>
    </r>
  </si>
  <si>
    <t>六、包边模相关结构检查</t>
  </si>
  <si>
    <t>确认包边模的送取料方式是否与技术协议一致；</t>
  </si>
  <si>
    <t>下模符型宽度80以上；</t>
  </si>
  <si>
    <t>导正销是否与外板件干涉；</t>
  </si>
  <si>
    <t>压合刀块是否与内板干涉；</t>
  </si>
  <si>
    <t>挡料机构回退状态是否存在干涉（包括与板件的干涉）；</t>
  </si>
  <si>
    <t>压料板上的卸料螺钉要有缓冲聚氨酯垫片；压料板也要增加缓冲聚氨酯；</t>
  </si>
  <si>
    <t>模拟预弯刀块与压合刀块的运动过程中是否干涉；</t>
  </si>
  <si>
    <t>模拟预弯刀块的运动轨迹，以此来选择预弯机构的角度；</t>
  </si>
  <si>
    <t>模拟预弯刀块的初始状态是否与送取料皮带干涉；</t>
  </si>
  <si>
    <t>模拟预弯同步性；</t>
  </si>
  <si>
    <t>结论</t>
  </si>
  <si>
    <t xml:space="preserve">     产品名:</t>
  </si>
  <si>
    <t>模具图号:</t>
  </si>
  <si>
    <t>检 查 点</t>
  </si>
  <si>
    <t>生产方式是否正确；（手动生产/自动线生产）</t>
  </si>
  <si>
    <t>送料方式的正确性；（平动送料/旋转180°送料）</t>
  </si>
  <si>
    <r>
      <rPr>
        <sz val="11"/>
        <rFont val="宋体"/>
        <charset val="134"/>
      </rPr>
      <t xml:space="preserve">机床通用参数的正确性   </t>
    </r>
    <r>
      <rPr>
        <sz val="11"/>
        <color rgb="FFFF0000"/>
        <rFont val="宋体"/>
        <charset val="134"/>
      </rPr>
      <t>（需贴图）</t>
    </r>
  </si>
  <si>
    <t>3.1 机床使用</t>
  </si>
  <si>
    <r>
      <rPr>
        <sz val="11"/>
        <rFont val="宋体"/>
        <charset val="134"/>
      </rPr>
      <t>客户主副线机床调用是否正确以及江福调试机床都需确认 ：</t>
    </r>
    <r>
      <rPr>
        <b/>
        <sz val="11"/>
        <color rgb="FF0000FF"/>
        <rFont val="宋体"/>
        <charset val="134"/>
      </rPr>
      <t xml:space="preserve">主线（ </t>
    </r>
    <r>
      <rPr>
        <b/>
        <u/>
        <sz val="11"/>
        <color rgb="FF0000FF"/>
        <rFont val="宋体"/>
        <charset val="134"/>
      </rPr>
      <t>J39-1200F</t>
    </r>
    <r>
      <rPr>
        <b/>
        <sz val="11"/>
        <color rgb="FF0000FF"/>
        <rFont val="宋体"/>
        <charset val="134"/>
      </rPr>
      <t xml:space="preserve">）；副线( </t>
    </r>
    <r>
      <rPr>
        <b/>
        <u/>
        <sz val="11"/>
        <color rgb="FF0000FF"/>
        <rFont val="宋体"/>
        <charset val="134"/>
      </rPr>
      <t xml:space="preserve">J39-1000F </t>
    </r>
    <r>
      <rPr>
        <b/>
        <sz val="11"/>
        <color rgb="FF0000FF"/>
        <rFont val="宋体"/>
        <charset val="134"/>
      </rPr>
      <t>）。</t>
    </r>
  </si>
  <si>
    <t>3.2 压板槽</t>
  </si>
  <si>
    <t>与机床库实体的一致性检查，含位置、尺寸、快夹行程、装夹空间等</t>
  </si>
  <si>
    <t>3.3 键槽/通槽</t>
  </si>
  <si>
    <r>
      <rPr>
        <b/>
        <sz val="11"/>
        <color rgb="FF0000FF"/>
        <rFont val="宋体"/>
        <charset val="134"/>
      </rPr>
      <t>槽宽（</t>
    </r>
    <r>
      <rPr>
        <b/>
        <u/>
        <sz val="11"/>
        <color rgb="FF0000FF"/>
        <rFont val="宋体"/>
        <charset val="134"/>
      </rPr>
      <t xml:space="preserve">   28  </t>
    </r>
    <r>
      <rPr>
        <b/>
        <sz val="11"/>
        <color rgb="FF0000FF"/>
        <rFont val="宋体"/>
        <charset val="134"/>
      </rPr>
      <t>mm；槽深</t>
    </r>
    <r>
      <rPr>
        <b/>
        <u/>
        <sz val="11"/>
        <color rgb="FF0000FF"/>
        <rFont val="宋体"/>
        <charset val="134"/>
      </rPr>
      <t xml:space="preserve">  30  </t>
    </r>
    <r>
      <rPr>
        <b/>
        <sz val="11"/>
        <color rgb="FF0000FF"/>
        <rFont val="宋体"/>
        <charset val="134"/>
      </rPr>
      <t>mm）</t>
    </r>
    <r>
      <rPr>
        <sz val="11"/>
        <rFont val="宋体"/>
        <charset val="134"/>
      </rPr>
      <t xml:space="preserve">是否与机床标准体一致?是否有通槽要求？  </t>
    </r>
    <r>
      <rPr>
        <b/>
        <sz val="11"/>
        <color rgb="FF0000FF"/>
        <rFont val="宋体"/>
        <charset val="134"/>
      </rPr>
      <t>通槽（</t>
    </r>
    <r>
      <rPr>
        <b/>
        <u/>
        <sz val="11"/>
        <color rgb="FF0000FF"/>
        <rFont val="宋体"/>
        <charset val="134"/>
      </rPr>
      <t>有</t>
    </r>
    <r>
      <rPr>
        <b/>
        <sz val="11"/>
        <color rgb="FF0000FF"/>
        <rFont val="宋体"/>
        <charset val="134"/>
      </rPr>
      <t>）</t>
    </r>
  </si>
  <si>
    <t>3.4 快速定位</t>
  </si>
  <si>
    <r>
      <rPr>
        <b/>
        <sz val="11"/>
        <color rgb="FF0000FF"/>
        <rFont val="宋体"/>
        <charset val="134"/>
      </rPr>
      <t>直径（φ</t>
    </r>
    <r>
      <rPr>
        <b/>
        <u/>
        <sz val="11"/>
        <color rgb="FF0000FF"/>
        <rFont val="宋体"/>
        <charset val="134"/>
      </rPr>
      <t xml:space="preserve">  60  </t>
    </r>
    <r>
      <rPr>
        <b/>
        <sz val="11"/>
        <color rgb="FF0000FF"/>
        <rFont val="宋体"/>
        <charset val="134"/>
      </rPr>
      <t>mm）</t>
    </r>
    <r>
      <rPr>
        <sz val="11"/>
        <rFont val="宋体"/>
        <charset val="134"/>
      </rPr>
      <t>，重点核对圆心直径和位置偏差、高度避让是否足够，不使用的快速定位是否需要避让，快速定位的窥视孔是否满足客户使用要求</t>
    </r>
  </si>
  <si>
    <t>3.5 顶杆</t>
  </si>
  <si>
    <r>
      <rPr>
        <b/>
        <sz val="11"/>
        <color rgb="FF0000FF"/>
        <rFont val="宋体"/>
        <charset val="134"/>
      </rPr>
      <t>压边圈行程</t>
    </r>
    <r>
      <rPr>
        <b/>
        <u/>
        <sz val="11"/>
        <color rgb="FF0000FF"/>
        <rFont val="宋体"/>
        <charset val="134"/>
      </rPr>
      <t xml:space="preserve">    </t>
    </r>
    <r>
      <rPr>
        <b/>
        <sz val="11"/>
        <color rgb="FF0000FF"/>
        <rFont val="宋体"/>
        <charset val="134"/>
      </rPr>
      <t>mm，顶杆垫块到机床下台面距离</t>
    </r>
    <r>
      <rPr>
        <b/>
        <u/>
        <sz val="11"/>
        <color rgb="FF0000FF"/>
        <rFont val="宋体"/>
        <charset val="134"/>
      </rPr>
      <t xml:space="preserve">     </t>
    </r>
    <r>
      <rPr>
        <b/>
        <sz val="11"/>
        <color rgb="FF0000FF"/>
        <rFont val="宋体"/>
        <charset val="134"/>
      </rPr>
      <t>mm</t>
    </r>
    <r>
      <rPr>
        <sz val="11"/>
        <rFont val="宋体"/>
        <charset val="134"/>
      </rPr>
      <t>;顶杆是否有预顶？（即顶杆初始状态高出工作台面，顶杆接触垫块到台面的距离要大于顶杆预顶的高度），顶出高度是否符合档位，是否超出最大行程？全顶杆是否无干涉？</t>
    </r>
  </si>
  <si>
    <r>
      <rPr>
        <sz val="11"/>
        <rFont val="宋体"/>
        <charset val="134"/>
      </rPr>
      <t>模具闭合高度</t>
    </r>
    <r>
      <rPr>
        <sz val="11"/>
        <color rgb="FFFF0000"/>
        <rFont val="宋体"/>
        <charset val="134"/>
      </rPr>
      <t>（需贴图）</t>
    </r>
  </si>
  <si>
    <t>4.1 闭模高度</t>
  </si>
  <si>
    <r>
      <rPr>
        <sz val="11"/>
        <rFont val="宋体"/>
        <charset val="134"/>
      </rPr>
      <t>模具工作状态下满足机床装模高度要求(</t>
    </r>
    <r>
      <rPr>
        <b/>
        <sz val="11"/>
        <color rgb="FF0000FF"/>
        <rFont val="宋体"/>
        <charset val="134"/>
      </rPr>
      <t>模具闭合高度</t>
    </r>
    <r>
      <rPr>
        <b/>
        <u/>
        <sz val="11"/>
        <color rgb="FF0000FF"/>
        <rFont val="宋体"/>
        <charset val="134"/>
      </rPr>
      <t xml:space="preserve">  1150    </t>
    </r>
    <r>
      <rPr>
        <b/>
        <sz val="11"/>
        <color rgb="FF0000FF"/>
        <rFont val="宋体"/>
        <charset val="134"/>
      </rPr>
      <t>mm</t>
    </r>
    <r>
      <rPr>
        <sz val="11"/>
        <rFont val="宋体"/>
        <charset val="134"/>
      </rPr>
      <t>)；</t>
    </r>
  </si>
  <si>
    <t>4.2 存放高度</t>
  </si>
  <si>
    <r>
      <rPr>
        <sz val="11"/>
        <rFont val="宋体"/>
        <charset val="134"/>
      </rPr>
      <t>模具存放状态下满足机床装模高度要求(</t>
    </r>
    <r>
      <rPr>
        <b/>
        <sz val="11"/>
        <color rgb="FF0000FF"/>
        <rFont val="宋体"/>
        <charset val="134"/>
      </rPr>
      <t>模具存放时高度</t>
    </r>
    <r>
      <rPr>
        <b/>
        <u/>
        <sz val="11"/>
        <color rgb="FF0000FF"/>
        <rFont val="宋体"/>
        <charset val="134"/>
      </rPr>
      <t xml:space="preserve">  1240  </t>
    </r>
    <r>
      <rPr>
        <b/>
        <sz val="11"/>
        <color rgb="FF0000FF"/>
        <rFont val="宋体"/>
        <charset val="134"/>
      </rPr>
      <t>mm；机床最大打开高度</t>
    </r>
    <r>
      <rPr>
        <b/>
        <u/>
        <sz val="11"/>
        <color rgb="FF0000FF"/>
        <rFont val="宋体"/>
        <charset val="134"/>
      </rPr>
      <t xml:space="preserve"> 2400   </t>
    </r>
    <r>
      <rPr>
        <b/>
        <sz val="11"/>
        <color rgb="FF0000FF"/>
        <rFont val="宋体"/>
        <charset val="134"/>
      </rPr>
      <t>mm</t>
    </r>
    <r>
      <rPr>
        <sz val="11"/>
        <rFont val="宋体"/>
        <charset val="134"/>
      </rPr>
      <t>)；</t>
    </r>
  </si>
  <si>
    <t>4.3 通过性</t>
  </si>
  <si>
    <t>模具工作、存放状态下是否满足设备侧移门高度要求:</t>
  </si>
  <si>
    <t>主</t>
  </si>
  <si>
    <r>
      <rPr>
        <sz val="11"/>
        <rFont val="宋体"/>
        <charset val="134"/>
      </rPr>
      <t xml:space="preserve">送料高度  </t>
    </r>
    <r>
      <rPr>
        <sz val="11"/>
        <color rgb="FFFF0000"/>
        <rFont val="宋体"/>
        <charset val="134"/>
      </rPr>
      <t>（需贴图）</t>
    </r>
  </si>
  <si>
    <t>自动线前后序送料高度落差是否符合要求,前后序送料高尺寸偏差数值(100MM )；(一个件统一排查，每个项目都需要单独确认）。</t>
  </si>
  <si>
    <r>
      <rPr>
        <sz val="11"/>
        <rFont val="宋体"/>
        <charset val="134"/>
      </rPr>
      <t xml:space="preserve">自动线取料   </t>
    </r>
    <r>
      <rPr>
        <sz val="11"/>
        <color rgb="FFFF0000"/>
        <rFont val="宋体"/>
        <charset val="134"/>
      </rPr>
      <t>（需贴图）</t>
    </r>
  </si>
  <si>
    <t>6.1 横杆位置</t>
  </si>
  <si>
    <t>是否有自动化干涉曲线? 若有，横杆位置和高度是否正确？</t>
  </si>
  <si>
    <t>6.2 干涉空间</t>
  </si>
  <si>
    <r>
      <rPr>
        <sz val="11"/>
        <color rgb="FFFF0000"/>
        <rFont val="宋体"/>
        <charset val="134"/>
      </rPr>
      <t>自动线取料空间是否足够(端拾器工作空间)(</t>
    </r>
    <r>
      <rPr>
        <b/>
        <u/>
        <sz val="11"/>
        <color rgb="FF3366FF"/>
        <rFont val="宋体"/>
        <charset val="134"/>
      </rPr>
      <t xml:space="preserve">  700   </t>
    </r>
    <r>
      <rPr>
        <b/>
        <sz val="11"/>
        <color rgb="FF0000FF"/>
        <rFont val="宋体"/>
        <charset val="134"/>
      </rPr>
      <t>mm</t>
    </r>
    <r>
      <rPr>
        <b/>
        <sz val="11"/>
        <color rgb="FF3366FF"/>
        <rFont val="宋体"/>
        <charset val="134"/>
      </rPr>
      <t xml:space="preserve"> </t>
    </r>
    <r>
      <rPr>
        <sz val="11"/>
        <color rgb="FFFF0000"/>
        <rFont val="宋体"/>
        <charset val="134"/>
      </rPr>
      <t>)；见PDM自动化模具开口设计要求。宋方金2017.08</t>
    </r>
  </si>
  <si>
    <t>副</t>
  </si>
  <si>
    <t>设备负荷</t>
  </si>
  <si>
    <r>
      <rPr>
        <sz val="11"/>
        <rFont val="宋体"/>
        <charset val="134"/>
      </rPr>
      <t>机床上下工作台压力是否满足使用要求；（机械压力机：≤75%；油压机：≤85%）；结合《后序压力控制专项检查表》</t>
    </r>
    <r>
      <rPr>
        <sz val="11"/>
        <color rgb="FF0000FF"/>
        <rFont val="宋体"/>
        <charset val="134"/>
      </rPr>
      <t>项目二-模具压力计算</t>
    </r>
    <r>
      <rPr>
        <sz val="11"/>
        <rFont val="宋体"/>
        <charset val="134"/>
      </rPr>
      <t xml:space="preserve"> 评判</t>
    </r>
  </si>
  <si>
    <r>
      <rPr>
        <sz val="11"/>
        <rFont val="宋体"/>
        <charset val="134"/>
      </rPr>
      <t xml:space="preserve">偏心检查  </t>
    </r>
    <r>
      <rPr>
        <sz val="11"/>
        <color rgb="FFFF0000"/>
        <rFont val="宋体"/>
        <charset val="134"/>
      </rPr>
      <t>（需贴图）</t>
    </r>
  </si>
  <si>
    <r>
      <rPr>
        <b/>
        <sz val="11"/>
        <color rgb="FF0000FF"/>
        <rFont val="宋体"/>
        <charset val="134"/>
      </rPr>
      <t>(数模中心与机床中心偏心X</t>
    </r>
    <r>
      <rPr>
        <b/>
        <u/>
        <sz val="11"/>
        <color rgb="FF0000FF"/>
        <rFont val="宋体"/>
        <charset val="134"/>
      </rPr>
      <t xml:space="preserve">  0   </t>
    </r>
    <r>
      <rPr>
        <b/>
        <sz val="11"/>
        <color rgb="FF0000FF"/>
        <rFont val="宋体"/>
        <charset val="134"/>
      </rPr>
      <t>mm;Y</t>
    </r>
    <r>
      <rPr>
        <b/>
        <u/>
        <sz val="11"/>
        <color rgb="FF0000FF"/>
        <rFont val="宋体"/>
        <charset val="134"/>
      </rPr>
      <t xml:space="preserve">  0  </t>
    </r>
    <r>
      <rPr>
        <b/>
        <sz val="11"/>
        <color rgb="FF0000FF"/>
        <rFont val="宋体"/>
        <charset val="134"/>
      </rPr>
      <t>mm)</t>
    </r>
    <r>
      <rPr>
        <sz val="11"/>
        <rFont val="宋体"/>
        <charset val="134"/>
      </rPr>
      <t>机床偏心情况是否合理（X方向数模中心保持一致、Y方向偏心需部门研讨同意）；</t>
    </r>
  </si>
  <si>
    <t>是否成线生产；</t>
  </si>
  <si>
    <r>
      <rPr>
        <sz val="11"/>
        <color rgb="FFFF0000"/>
        <rFont val="宋体"/>
        <charset val="134"/>
      </rPr>
      <t>上模重量是否满足机床上滑块承载能力(</t>
    </r>
    <r>
      <rPr>
        <b/>
        <sz val="11"/>
        <color rgb="FF0000FF"/>
        <rFont val="宋体"/>
        <charset val="134"/>
      </rPr>
      <t>模具上模总重</t>
    </r>
    <r>
      <rPr>
        <b/>
        <u/>
        <sz val="11"/>
        <color rgb="FF0000FF"/>
        <rFont val="宋体"/>
        <charset val="134"/>
      </rPr>
      <t xml:space="preserve">  10.59  </t>
    </r>
    <r>
      <rPr>
        <b/>
        <sz val="11"/>
        <color rgb="FF0000FF"/>
        <rFont val="宋体"/>
        <charset val="134"/>
      </rPr>
      <t>T</t>
    </r>
    <r>
      <rPr>
        <sz val="11"/>
        <color rgb="FFFF0000"/>
        <rFont val="宋体"/>
        <charset val="134"/>
      </rPr>
      <t>)</t>
    </r>
  </si>
  <si>
    <r>
      <rPr>
        <sz val="11"/>
        <color rgb="FFFF0000"/>
        <rFont val="宋体"/>
        <charset val="134"/>
      </rPr>
      <t>模具总重量是否满足机床下工作台承载能力(</t>
    </r>
    <r>
      <rPr>
        <b/>
        <sz val="11"/>
        <color rgb="FF0000FF"/>
        <rFont val="宋体"/>
        <charset val="134"/>
      </rPr>
      <t>模具总重</t>
    </r>
    <r>
      <rPr>
        <b/>
        <u/>
        <sz val="11"/>
        <color rgb="FF0000FF"/>
        <rFont val="宋体"/>
        <charset val="134"/>
      </rPr>
      <t xml:space="preserve">  21.69  </t>
    </r>
    <r>
      <rPr>
        <b/>
        <sz val="11"/>
        <color rgb="FF0000FF"/>
        <rFont val="宋体"/>
        <charset val="134"/>
      </rPr>
      <t>T</t>
    </r>
    <r>
      <rPr>
        <sz val="11"/>
        <color rgb="FFFF0000"/>
        <rFont val="宋体"/>
        <charset val="134"/>
      </rPr>
      <t>)</t>
    </r>
  </si>
  <si>
    <r>
      <rPr>
        <sz val="11"/>
        <color indexed="10"/>
        <rFont val="宋体"/>
        <charset val="134"/>
      </rPr>
      <t>行车、平板车的承载能力(</t>
    </r>
    <r>
      <rPr>
        <b/>
        <sz val="11"/>
        <color indexed="10"/>
        <rFont val="宋体"/>
        <charset val="134"/>
      </rPr>
      <t>行车大钩40，小钩16</t>
    </r>
    <r>
      <rPr>
        <sz val="11"/>
        <color indexed="10"/>
        <rFont val="宋体"/>
        <charset val="134"/>
      </rPr>
      <t>)？（行车、平板车使用负荷的80%。上模重量小于行车小钩起吊能力。</t>
    </r>
  </si>
  <si>
    <t>乘用车二厂：行车：大钩40，小钩16.宋方金2017.10</t>
  </si>
  <si>
    <t>主线机床检查</t>
  </si>
  <si>
    <t>截图核查项</t>
  </si>
  <si>
    <t>主项次</t>
  </si>
  <si>
    <t>分项次</t>
  </si>
  <si>
    <t>设计自检贴图栏</t>
  </si>
  <si>
    <t>审核贴图栏</t>
  </si>
  <si>
    <t>3.机床通用参数的正确性</t>
  </si>
  <si>
    <r>
      <rPr>
        <b/>
        <sz val="14"/>
        <rFont val="宋体"/>
        <charset val="134"/>
      </rPr>
      <t>机床使用正确性</t>
    </r>
    <r>
      <rPr>
        <sz val="14"/>
        <rFont val="宋体"/>
        <charset val="134"/>
      </rPr>
      <t>（工艺注释信息、结构机床实体贴图、调试机床是否导入）</t>
    </r>
  </si>
  <si>
    <r>
      <rPr>
        <b/>
        <sz val="14"/>
        <rFont val="宋体"/>
        <charset val="134"/>
      </rPr>
      <t>压板槽</t>
    </r>
    <r>
      <rPr>
        <sz val="14"/>
        <rFont val="宋体"/>
        <charset val="134"/>
      </rPr>
      <t>(</t>
    </r>
    <r>
      <rPr>
        <sz val="14"/>
        <color rgb="FFFF0000"/>
        <rFont val="宋体"/>
        <charset val="134"/>
      </rPr>
      <t>上模</t>
    </r>
    <r>
      <rPr>
        <sz val="14"/>
        <rFont val="宋体"/>
        <charset val="134"/>
      </rPr>
      <t>)与机床库的一致性检查，含位置、尺寸、快夹行程、装夹空间等</t>
    </r>
  </si>
  <si>
    <r>
      <rPr>
        <b/>
        <sz val="14"/>
        <rFont val="宋体"/>
        <charset val="134"/>
      </rPr>
      <t>压板槽</t>
    </r>
    <r>
      <rPr>
        <sz val="14"/>
        <rFont val="宋体"/>
        <charset val="134"/>
      </rPr>
      <t>(</t>
    </r>
    <r>
      <rPr>
        <sz val="14"/>
        <color rgb="FFFF0000"/>
        <rFont val="宋体"/>
        <charset val="134"/>
      </rPr>
      <t>下模</t>
    </r>
    <r>
      <rPr>
        <sz val="14"/>
        <rFont val="宋体"/>
        <charset val="134"/>
      </rPr>
      <t>)与机床库的一致性检查，含位置、尺寸、快夹行程、装夹空间等</t>
    </r>
  </si>
  <si>
    <r>
      <rPr>
        <b/>
        <sz val="14"/>
        <rFont val="宋体"/>
        <charset val="134"/>
      </rPr>
      <t>键槽/通槽</t>
    </r>
    <r>
      <rPr>
        <sz val="14"/>
        <rFont val="宋体"/>
        <charset val="134"/>
      </rPr>
      <t>（槽宽及槽深，通槽是否开通，尤其重点关注铸件避让通槽是否按辅助体裁剪）</t>
    </r>
  </si>
  <si>
    <r>
      <rPr>
        <b/>
        <sz val="14"/>
        <rFont val="宋体"/>
        <charset val="134"/>
      </rPr>
      <t>快速定位</t>
    </r>
    <r>
      <rPr>
        <sz val="14"/>
        <rFont val="宋体"/>
        <charset val="134"/>
      </rPr>
      <t>，重点核对位置、直径和高度是否避让足够，不使用的快速定位是否需要避让</t>
    </r>
  </si>
  <si>
    <r>
      <rPr>
        <b/>
        <sz val="14"/>
        <rFont val="宋体"/>
        <charset val="134"/>
      </rPr>
      <t>顶杆</t>
    </r>
    <r>
      <rPr>
        <sz val="14"/>
        <rFont val="宋体"/>
        <charset val="134"/>
      </rPr>
      <t>（顶杆行程是否与设备匹配，全顶杆是否无干涉？）</t>
    </r>
  </si>
  <si>
    <t>4.模具闭合高度</t>
  </si>
  <si>
    <r>
      <rPr>
        <b/>
        <sz val="14"/>
        <rFont val="宋体"/>
        <charset val="134"/>
      </rPr>
      <t>闭模高度</t>
    </r>
    <r>
      <rPr>
        <sz val="14"/>
        <rFont val="宋体"/>
        <charset val="134"/>
      </rPr>
      <t>（与工艺标注或报价截图核对）</t>
    </r>
  </si>
  <si>
    <t>5.自动线送料高</t>
  </si>
  <si>
    <r>
      <rPr>
        <b/>
        <sz val="14"/>
        <rFont val="宋体"/>
        <charset val="134"/>
      </rPr>
      <t>送料高度/中心高</t>
    </r>
    <r>
      <rPr>
        <sz val="14"/>
        <rFont val="宋体"/>
        <charset val="134"/>
      </rPr>
      <t>（与工艺标注截图核对）</t>
    </r>
  </si>
  <si>
    <t>6.自动线取料</t>
  </si>
  <si>
    <r>
      <rPr>
        <b/>
        <sz val="14"/>
        <rFont val="宋体"/>
        <charset val="134"/>
      </rPr>
      <t>横杆位置检查</t>
    </r>
    <r>
      <rPr>
        <sz val="14"/>
        <rFont val="宋体"/>
        <charset val="134"/>
      </rPr>
      <t>（横杆高度及干涉情况）</t>
    </r>
  </si>
  <si>
    <r>
      <rPr>
        <b/>
        <sz val="14"/>
        <rFont val="宋体"/>
        <charset val="134"/>
      </rPr>
      <t>干涉空间</t>
    </r>
    <r>
      <rPr>
        <sz val="14"/>
        <rFont val="宋体"/>
        <charset val="134"/>
      </rPr>
      <t>（上模端头、斜楔或开口高度检查）</t>
    </r>
  </si>
  <si>
    <t>8.偏心检查</t>
  </si>
  <si>
    <r>
      <rPr>
        <b/>
        <sz val="14"/>
        <rFont val="宋体"/>
        <charset val="134"/>
      </rPr>
      <t>偏心检查</t>
    </r>
    <r>
      <rPr>
        <sz val="14"/>
        <rFont val="宋体"/>
        <charset val="134"/>
      </rPr>
      <t>（模具机床中心与工艺数模机床中心是否一致）</t>
    </r>
  </si>
  <si>
    <t>9.排料检查</t>
  </si>
  <si>
    <r>
      <rPr>
        <b/>
        <sz val="14"/>
        <rFont val="宋体"/>
        <charset val="134"/>
      </rPr>
      <t>排料检查</t>
    </r>
    <r>
      <rPr>
        <sz val="14"/>
        <rFont val="宋体"/>
        <charset val="134"/>
      </rPr>
      <t>（机床外废料是否入坑，关注废料坑尺寸）</t>
    </r>
  </si>
  <si>
    <t>副线机床检查</t>
  </si>
  <si>
    <t>废料滑落评审表</t>
  </si>
  <si>
    <t>工艺：废料排布图</t>
  </si>
  <si>
    <t>设计员填写内容</t>
  </si>
  <si>
    <t>审核和主管评估</t>
  </si>
  <si>
    <t>所有评审人员</t>
  </si>
  <si>
    <t>废料序号</t>
  </si>
  <si>
    <t>废料长度(mm)</t>
  </si>
  <si>
    <t>废料宽度(mm)</t>
  </si>
  <si>
    <t>对角线尺寸(mm)</t>
  </si>
  <si>
    <t>废料高度(mm)</t>
  </si>
  <si>
    <t>滑槽角度(°)</t>
  </si>
  <si>
    <t>滑槽宽度(mm)</t>
  </si>
  <si>
    <t>滑道高度(mm)</t>
  </si>
  <si>
    <t>是否符合标准</t>
  </si>
  <si>
    <t>风险评估</t>
  </si>
  <si>
    <t>评审结论</t>
  </si>
  <si>
    <t>现场跟踪</t>
  </si>
  <si>
    <t>滑槽角度</t>
  </si>
  <si>
    <t>滑槽宽度</t>
  </si>
  <si>
    <t>滑槽高度</t>
  </si>
  <si>
    <t>1级</t>
  </si>
  <si>
    <t>2级</t>
  </si>
  <si>
    <t>有</t>
  </si>
  <si>
    <t>滑道宽度(W)</t>
  </si>
  <si>
    <t>滑道高度(H)</t>
  </si>
  <si>
    <t xml:space="preserve">  废料评审流程：1.不符合设计标准的废料必须要评审。2.符合设计标准但是内审觉得有废料排查风险的必须要评审。3.评审时如果方案不统一或者内部评审有风险的情况下，扩大评审，邀请现场技术专家参加。4.设计段有废料排出风险的废料进行现场跟踪，闭环总结。</t>
  </si>
  <si>
    <t>项目一</t>
  </si>
  <si>
    <t>起吊重量核算</t>
  </si>
  <si>
    <t>起吊部件</t>
  </si>
  <si>
    <t>起吊部件重量(kg)</t>
  </si>
  <si>
    <t>起吊形式</t>
  </si>
  <si>
    <t>起吊规格</t>
  </si>
  <si>
    <t>单个标准承重(kg)</t>
  </si>
  <si>
    <t>下模部件</t>
  </si>
  <si>
    <t>规格</t>
  </si>
  <si>
    <t>三住1个承重（螺纹套）</t>
  </si>
  <si>
    <t>WDX1个承重（螺纹套）</t>
  </si>
  <si>
    <t>WDX1个承重（螺纹孔铸铁）</t>
  </si>
  <si>
    <t>WDX1个承重（螺纹孔铸钢）</t>
  </si>
  <si>
    <t>承重（T）</t>
  </si>
  <si>
    <t>M16</t>
  </si>
  <si>
    <t>下模总部件</t>
  </si>
  <si>
    <t>Ø33</t>
  </si>
  <si>
    <t>M20</t>
  </si>
  <si>
    <t>下模凸模</t>
  </si>
  <si>
    <t>Ø43</t>
  </si>
  <si>
    <t>M24</t>
  </si>
  <si>
    <t>下模斜楔驱动</t>
  </si>
  <si>
    <t>Ø53</t>
  </si>
  <si>
    <t>M30</t>
  </si>
  <si>
    <t>下模滑块</t>
  </si>
  <si>
    <t>Ø67</t>
  </si>
  <si>
    <t>M36</t>
  </si>
  <si>
    <t>下模托芯</t>
  </si>
  <si>
    <t>Ø80</t>
  </si>
  <si>
    <t>M42</t>
  </si>
  <si>
    <t>转向斜楔滑车</t>
  </si>
  <si>
    <t>M48</t>
  </si>
  <si>
    <t>基准斜楔</t>
  </si>
  <si>
    <t>旋转斜楔</t>
  </si>
  <si>
    <t>压边圈</t>
  </si>
  <si>
    <t>下模垫板</t>
  </si>
  <si>
    <t>整个模具</t>
  </si>
  <si>
    <t>压料板</t>
  </si>
  <si>
    <t>插销式吊耳</t>
  </si>
  <si>
    <t>项目二</t>
  </si>
  <si>
    <t>安全部件一致性检查</t>
  </si>
  <si>
    <t>螺纹套</t>
  </si>
  <si>
    <t>从PDM项目资料下载标准体，对比截图</t>
  </si>
  <si>
    <t>螺纹孔</t>
  </si>
  <si>
    <r>
      <rPr>
        <sz val="12"/>
        <rFont val="微软雅黑"/>
        <charset val="134"/>
      </rPr>
      <t>吊耳（</t>
    </r>
    <r>
      <rPr>
        <sz val="12"/>
        <color rgb="FF0000FF"/>
        <rFont val="微软雅黑"/>
        <charset val="134"/>
      </rPr>
      <t>与标准体是否一致，上下模吊耳是否无错位？</t>
    </r>
    <r>
      <rPr>
        <sz val="12"/>
        <rFont val="微软雅黑"/>
        <charset val="134"/>
      </rPr>
      <t>）</t>
    </r>
  </si>
  <si>
    <r>
      <rPr>
        <sz val="12"/>
        <rFont val="微软雅黑"/>
        <charset val="134"/>
      </rPr>
      <t>侧销（</t>
    </r>
    <r>
      <rPr>
        <sz val="12"/>
        <color rgb="FF0000FF"/>
        <rFont val="微软雅黑"/>
        <charset val="134"/>
      </rPr>
      <t>与标准体是否一致，两侧是否需要斜筋补强？</t>
    </r>
    <r>
      <rPr>
        <sz val="12"/>
        <rFont val="微软雅黑"/>
        <charset val="134"/>
      </rPr>
      <t>）</t>
    </r>
  </si>
  <si>
    <t xml:space="preserve">图纸点检表 </t>
  </si>
  <si>
    <t>产品名:</t>
  </si>
  <si>
    <r>
      <rPr>
        <sz val="11"/>
        <rFont val="宋体"/>
        <charset val="134"/>
      </rPr>
      <t>检 查 点</t>
    </r>
    <r>
      <rPr>
        <sz val="11"/>
        <color indexed="12"/>
        <rFont val="宋体"/>
        <charset val="134"/>
      </rPr>
      <t>（</t>
    </r>
    <r>
      <rPr>
        <b/>
        <sz val="11"/>
        <color indexed="12"/>
        <rFont val="宋体"/>
        <charset val="134"/>
      </rPr>
      <t>本次点检共 项，其中评审项：  ，无关项：  ，风险项：0）</t>
    </r>
  </si>
  <si>
    <t>保利龙点检内容</t>
  </si>
  <si>
    <t>图纸的图层、命名是否规范；文件是否齐全；</t>
  </si>
  <si>
    <t>所有图纸必须有前序的工艺，并检查板件和模具是否干涉；</t>
  </si>
  <si>
    <t>模具上的一些特殊要求的信息是否做了注明（比如说明层、多个切换机构的工作状态、预留部件，加工注意事项等）；</t>
  </si>
  <si>
    <t>拉延、修边序的拉延筋需要设计体现（2023-8-7）</t>
  </si>
  <si>
    <t>基准面基准孔窥视孔是否遗漏；</t>
  </si>
  <si>
    <t>过线孔是否通畅；</t>
  </si>
  <si>
    <t>废料滑板是否安装规范制作；</t>
  </si>
  <si>
    <t>整体热处理锻件镶块是否需要软套；</t>
  </si>
  <si>
    <t>标准斜楔滑块上的螺钉孔、键槽须在3D中做出，明细表中标注采购追加工并单独建立文件夹附实体给采购；</t>
  </si>
  <si>
    <r>
      <rPr>
        <sz val="16"/>
        <color rgb="FF000000"/>
        <rFont val="宋体"/>
        <charset val="134"/>
      </rPr>
      <t>所有部件的翻转起吊孔是否做了，</t>
    </r>
    <r>
      <rPr>
        <sz val="16"/>
        <color rgb="FFFF0000"/>
        <rFont val="宋体"/>
        <charset val="134"/>
      </rPr>
      <t>吊环实体需体现，检查是否干涉</t>
    </r>
    <r>
      <rPr>
        <sz val="16"/>
        <color rgb="FF000000"/>
        <rFont val="宋体"/>
        <charset val="134"/>
      </rPr>
      <t>；</t>
    </r>
  </si>
  <si>
    <t>刀块是否悬空超过10mm；</t>
  </si>
  <si>
    <t>标准斜楔上侧冲冲头固定座是否悬空；</t>
  </si>
  <si>
    <t>冲头必须带顶针；</t>
  </si>
  <si>
    <t>冲头必须带中心销；</t>
  </si>
  <si>
    <t>冲头吃入量是否合理，是否考虑了料厚方向；</t>
  </si>
  <si>
    <r>
      <rPr>
        <sz val="16"/>
        <color rgb="FF000000"/>
        <rFont val="宋体"/>
        <charset val="134"/>
      </rPr>
      <t>后续定位板避空让位，在不影响工作内容的前提下，至少做10mm以上；</t>
    </r>
    <r>
      <rPr>
        <sz val="16"/>
        <color rgb="FFFF0000"/>
        <rFont val="宋体"/>
        <charset val="134"/>
      </rPr>
      <t>产品法兰面整形处的定位让空按照1mm</t>
    </r>
  </si>
  <si>
    <t>小的冲孔镶块是否加了弹顶销；</t>
  </si>
  <si>
    <t>氮气缸法兰和斜楔盖板的螺钉孔位是否正确；</t>
  </si>
  <si>
    <t>压料板的行程设定是否合理，符合规范要求。工作行程较小时也要保证至少30，落料模除外；</t>
  </si>
  <si>
    <t>氮气缸行程不要用到极限，尤其整形变化量比较大的工序，需考虑回弹等情况，尽量留点整改余量；</t>
  </si>
  <si>
    <t>上模镶块的销堵是否设置，形式（弹簧塞/螺纹塞）根据客户技术要求；</t>
  </si>
  <si>
    <t>压料板是否需要墩死块，不需要墩死块的上模和压料板之间是否设置了加工基准台，基准台间间隙按客户规范设计；</t>
  </si>
  <si>
    <t>顶料气缸优先考虑放置在下摸座上，若放置在凸模上，需增加快换接头以便于凸模拆卸；</t>
  </si>
  <si>
    <t>正式图点检内容</t>
  </si>
  <si>
    <t>拉延感应器必须选用弯头；后序模具是否考虑了拆装，电路走线是否合理；</t>
  </si>
  <si>
    <t>镶块拉延的排气孔3D里必须做出（凸模、凹模均需设计）；</t>
  </si>
  <si>
    <t>电气路布置详细说明图是否已做；</t>
  </si>
  <si>
    <t>导板导柱和氮气缸的型号规格是否正确，错了会严重影响模具调试进展；</t>
  </si>
  <si>
    <t>三销孔、导柱导套孔位必须是整数（整5整10）（2023-8-7）</t>
  </si>
  <si>
    <t>刻印标记（零件号、周期标记、LOGO等）是否设计？位置优先设置在平面上（2023-8-7）</t>
  </si>
  <si>
    <t>运输连接板尺寸是否正确？（2023-8-7）</t>
  </si>
  <si>
    <t>正式图部件明细编号需要与FMC图纸明细编号保持一致（2023-8-7）</t>
  </si>
  <si>
    <t>设计：</t>
  </si>
  <si>
    <t>模具行程和力的校核</t>
  </si>
  <si>
    <t>校对:</t>
  </si>
  <si>
    <t xml:space="preserve">产品名:         </t>
  </si>
  <si>
    <t>审核:</t>
  </si>
  <si>
    <t xml:space="preserve">模具图号: </t>
  </si>
  <si>
    <t>设备参数：</t>
  </si>
  <si>
    <t>OK：√   NG：×   无关项</t>
  </si>
  <si>
    <t>行程</t>
  </si>
  <si>
    <t>模具工作行程图及说明</t>
  </si>
  <si>
    <t>模具压力计算（T）</t>
  </si>
  <si>
    <t>OK：√    NG：×   无关项</t>
  </si>
  <si>
    <t>产品加工力（T）</t>
  </si>
  <si>
    <t>计算过程或工艺分析数据(修边)</t>
  </si>
  <si>
    <t>理论结果(修边)</t>
  </si>
  <si>
    <t>计算过程或工艺分析数据(成型)</t>
  </si>
  <si>
    <t>理论结果(成型)</t>
  </si>
  <si>
    <t>模具闭合状态力（T）</t>
  </si>
  <si>
    <t>压力源(T)</t>
  </si>
  <si>
    <t>拉延机床-下气垫力（T）</t>
  </si>
  <si>
    <t>工艺分析压边力（1）</t>
  </si>
  <si>
    <t>工艺分析压边力（2）</t>
  </si>
  <si>
    <t>氮气弹簧型号</t>
  </si>
  <si>
    <t>初压</t>
  </si>
  <si>
    <t>终压</t>
  </si>
  <si>
    <t>数量</t>
  </si>
  <si>
    <t>压料弹簧力（T）</t>
  </si>
  <si>
    <t>存放氮气弹簧（T）</t>
  </si>
  <si>
    <t>斜楔相关压力源（T）</t>
  </si>
  <si>
    <t>60°斜楔压力（T）</t>
  </si>
  <si>
    <t>50°斜楔压力（T）</t>
  </si>
  <si>
    <t>其他(T)</t>
  </si>
  <si>
    <t>模具总压力（T）</t>
  </si>
  <si>
    <t>设备载荷（T）</t>
  </si>
  <si>
    <t>结果判定</t>
  </si>
  <si>
    <t>项目三</t>
  </si>
  <si>
    <t>压料芯背面弹簧布置图+压料面对应情况</t>
  </si>
  <si>
    <t>设计员自检用</t>
  </si>
  <si>
    <t>江福复查人员复检用</t>
  </si>
  <si>
    <t>模具动态干涉检查表</t>
  </si>
  <si>
    <t>体系号</t>
  </si>
  <si>
    <t>V1.0</t>
  </si>
  <si>
    <t>模具动态复查表（保利龙）</t>
  </si>
  <si>
    <t>模具动态复查表（正式图）</t>
  </si>
  <si>
    <t>自检日期</t>
  </si>
  <si>
    <t>问题点</t>
  </si>
  <si>
    <t>截图确认</t>
  </si>
  <si>
    <t>零件名称</t>
  </si>
  <si>
    <t>工序+工序内容</t>
  </si>
  <si>
    <t>问题1</t>
  </si>
  <si>
    <t>翻转安装面多余删除</t>
  </si>
  <si>
    <t>锁项确认</t>
  </si>
  <si>
    <t>校对日期</t>
  </si>
  <si>
    <t>SAM检查输出结果</t>
  </si>
  <si>
    <t>SAM文件做不出来的手动检查截图（举升器、指示杆、切换机构等）</t>
  </si>
  <si>
    <t>确认时间</t>
  </si>
  <si>
    <t>确认人</t>
  </si>
  <si>
    <t>问题2</t>
  </si>
  <si>
    <t>OP40</t>
  </si>
  <si>
    <t>干涉区域图片</t>
  </si>
  <si>
    <t>干涉描述</t>
  </si>
  <si>
    <t>改后截图</t>
  </si>
  <si>
    <r>
      <rPr>
        <sz val="12"/>
        <rFont val="宋体"/>
        <charset val="134"/>
      </rPr>
      <t>1、</t>
    </r>
    <r>
      <rPr>
        <b/>
        <sz val="12"/>
        <color rgb="FFFF0000"/>
        <rFont val="宋体"/>
        <charset val="134"/>
      </rPr>
      <t>拉延模全顶杆干涉检查截图</t>
    </r>
  </si>
  <si>
    <t>问题3</t>
  </si>
  <si>
    <t>张修凤</t>
  </si>
  <si>
    <t>问题4</t>
  </si>
  <si>
    <t>问题5</t>
  </si>
  <si>
    <t>问题6</t>
  </si>
  <si>
    <t>问题7</t>
  </si>
  <si>
    <t>问题8</t>
  </si>
  <si>
    <t>问题9</t>
  </si>
  <si>
    <t>问题10</t>
  </si>
  <si>
    <t>问题11</t>
  </si>
  <si>
    <t>问题12</t>
  </si>
  <si>
    <t>问题13</t>
  </si>
  <si>
    <t>问题14</t>
  </si>
  <si>
    <t>问题15</t>
  </si>
  <si>
    <t>问题16</t>
  </si>
  <si>
    <t>问题17</t>
  </si>
  <si>
    <t>问题18</t>
  </si>
  <si>
    <t>问题19</t>
  </si>
  <si>
    <t>问题20</t>
  </si>
  <si>
    <t>模具静态干涉检查表</t>
  </si>
  <si>
    <t>模具静态复查表（保利龙）</t>
  </si>
  <si>
    <t>模具静态复查表（正式图）</t>
  </si>
  <si>
    <t>碰撞输出结果</t>
  </si>
  <si>
    <t>塑模部件验证检查</t>
  </si>
  <si>
    <t>版本号</t>
  </si>
  <si>
    <t>“$A$1”</t>
  </si>
  <si>
    <t>主筋检查</t>
  </si>
  <si>
    <t>要求主筋厚度</t>
  </si>
  <si>
    <t>实际主筋厚度</t>
  </si>
  <si>
    <t>检查截图</t>
  </si>
  <si>
    <t>主筋厚度不满足位置截图</t>
  </si>
  <si>
    <t>辅筋检查</t>
  </si>
  <si>
    <t>要求辅筋厚度</t>
  </si>
  <si>
    <t>实际辅筋厚度</t>
  </si>
  <si>
    <t>辅筋厚度不满足位置截图</t>
  </si>
  <si>
    <t xml:space="preserve">项目模具结构减重检查表     </t>
  </si>
  <si>
    <t>设计须填写栏</t>
  </si>
  <si>
    <t>工序及内容</t>
  </si>
  <si>
    <t>改前吨位（T）</t>
  </si>
  <si>
    <t>下发吨位（T）</t>
  </si>
  <si>
    <t>报价吨位（T）</t>
  </si>
  <si>
    <t>吨位超差（T）</t>
  </si>
  <si>
    <t>项目</t>
  </si>
  <si>
    <t>对策或修改样式</t>
  </si>
  <si>
    <t>设计者修改完成后自检截图</t>
  </si>
  <si>
    <t>审核确认</t>
  </si>
  <si>
    <t>不超重</t>
  </si>
  <si>
    <t>模具未超重时按专家减重整改，并闭环；模具需最优化。</t>
  </si>
  <si>
    <t>问题点类型</t>
  </si>
  <si>
    <t>更改确认情况</t>
  </si>
  <si>
    <t>超重：原因说明</t>
  </si>
  <si>
    <t>模具超重时按专家减重整改，并闭环；并说明超重原因（因客户要求，模具结构限制等），模具需最优化；</t>
  </si>
  <si>
    <t>■ 模具材质清单</t>
  </si>
  <si>
    <t xml:space="preserve">零件名称 </t>
  </si>
  <si>
    <t xml:space="preserve">模具号    </t>
  </si>
  <si>
    <t>工序号/
工序内容</t>
  </si>
  <si>
    <t>设计员签字</t>
  </si>
  <si>
    <t>组长签字</t>
  </si>
  <si>
    <t>9.铸件材质使用检查</t>
  </si>
  <si>
    <t>客户材质使用标准截图</t>
  </si>
  <si>
    <t>下发BOM截图</t>
  </si>
  <si>
    <t>部件</t>
  </si>
  <si>
    <t>材质</t>
  </si>
  <si>
    <t>工序 OP.</t>
  </si>
  <si>
    <t>厂家/签字</t>
  </si>
  <si>
    <t xml:space="preserve"> 下模座</t>
  </si>
  <si>
    <t>HT300</t>
  </si>
  <si>
    <t xml:space="preserve">模具FMC结构审核表     </t>
  </si>
  <si>
    <t>汇总信息</t>
  </si>
  <si>
    <t>机床信息</t>
  </si>
  <si>
    <t>不符合标准（含客户标准）</t>
  </si>
  <si>
    <t>总数</t>
  </si>
  <si>
    <t>重大问题（含机床匹配、自动化干涉、工艺匹配等）</t>
  </si>
  <si>
    <t>结构不合理（模具强度、铸造性、加工等）</t>
  </si>
  <si>
    <t>报价尺寸/重量</t>
  </si>
  <si>
    <t>实际尺寸/重量</t>
  </si>
  <si>
    <t>设计遗漏</t>
  </si>
  <si>
    <t>废料滑落空间不足/废料滑板设置不符合标准</t>
  </si>
  <si>
    <t>1.下发FMC工艺与PDM最新工艺一致性检查</t>
  </si>
  <si>
    <t>PDM FMC最新工艺版本截图</t>
  </si>
  <si>
    <t>图纸下发工艺版本截图</t>
  </si>
  <si>
    <t>减重</t>
  </si>
  <si>
    <t>压力和行程设置问题</t>
  </si>
  <si>
    <t>动静态干涉</t>
  </si>
  <si>
    <t>其他优化项</t>
  </si>
  <si>
    <t>设计重大风险排查项</t>
  </si>
  <si>
    <t>不涉及</t>
  </si>
  <si>
    <t>设计重大风险项</t>
  </si>
  <si>
    <t>2、工艺一致性检查，是否无漏冲孔？斜楔角度与工艺是否一致等</t>
  </si>
  <si>
    <t>工艺角度线测量截图</t>
  </si>
  <si>
    <t>结构图纸测量角度截图</t>
  </si>
  <si>
    <t>3、镜像模具局部型面、孔等工艺差异性内容检查</t>
  </si>
  <si>
    <t>工艺差异性部分截图</t>
  </si>
  <si>
    <t>结构图纸差异性部分截图</t>
  </si>
  <si>
    <r>
      <rPr>
        <sz val="26"/>
        <rFont val="宋体"/>
        <charset val="134"/>
      </rPr>
      <t>4、工艺的</t>
    </r>
    <r>
      <rPr>
        <b/>
        <sz val="26"/>
        <color rgb="FFFF0000"/>
        <rFont val="宋体"/>
        <charset val="134"/>
      </rPr>
      <t>特殊指示</t>
    </r>
    <r>
      <rPr>
        <sz val="26"/>
        <rFont val="宋体"/>
        <charset val="134"/>
      </rPr>
      <t>是否识别并执行（包括但不限于局部强压，到底筋等）</t>
    </r>
  </si>
  <si>
    <t>工艺特殊指示截图</t>
  </si>
  <si>
    <t>结构图纸执行截图</t>
  </si>
  <si>
    <t>20250610新增</t>
  </si>
  <si>
    <r>
      <rPr>
        <b/>
        <sz val="26"/>
        <rFont val="宋体"/>
        <charset val="134"/>
      </rPr>
      <t>5、是否需要泡沫</t>
    </r>
    <r>
      <rPr>
        <b/>
        <sz val="26"/>
        <color rgb="FFFF0000"/>
        <rFont val="宋体"/>
        <charset val="134"/>
      </rPr>
      <t>局部贴量</t>
    </r>
    <r>
      <rPr>
        <b/>
        <sz val="26"/>
        <rFont val="宋体"/>
        <charset val="134"/>
      </rPr>
      <t>？贴图确认</t>
    </r>
  </si>
  <si>
    <t>工艺贴量指示书截图</t>
  </si>
  <si>
    <t>结构图纸泡沫贴量指示</t>
  </si>
  <si>
    <t xml:space="preserve"> 安徽江福科技有限公司</t>
  </si>
  <si>
    <t xml:space="preserve">模具正式图审核表     </t>
  </si>
  <si>
    <t>明细表错误（备料尺寸/明细缺少/规格错误）</t>
  </si>
  <si>
    <t>2D图错误（少出/错误）</t>
  </si>
  <si>
    <t>废料滑板设置不符合标准</t>
  </si>
  <si>
    <t>结构不合理（加工/结构与工法不一致/与设计标准不符）</t>
  </si>
  <si>
    <t>校对确认</t>
  </si>
  <si>
    <t>实物与标准件不符（更改标准件实体）</t>
  </si>
  <si>
    <t>干涉/压力/电气路/设备参数不符等FMC阶段问题</t>
  </si>
  <si>
    <t>其他</t>
  </si>
  <si>
    <t>结果评判</t>
  </si>
  <si>
    <t>12.标准件使用与客户要求一致性检查</t>
  </si>
  <si>
    <t>客户标准件使用标准截图</t>
  </si>
  <si>
    <t>实际下发BOM使用标准情况截图</t>
  </si>
  <si>
    <t>项目名称</t>
  </si>
  <si>
    <t>零件编号</t>
  </si>
  <si>
    <t>模具调试工艺卡</t>
  </si>
  <si>
    <r>
      <rPr>
        <b/>
        <sz val="22"/>
        <rFont val="楷体"/>
        <charset val="134"/>
      </rPr>
      <t>安徽江福科技有限公司</t>
    </r>
    <r>
      <rPr>
        <sz val="22"/>
        <rFont val="楷体"/>
        <charset val="134"/>
      </rPr>
      <t xml:space="preserve">      </t>
    </r>
  </si>
  <si>
    <t>厂商名称</t>
  </si>
  <si>
    <t>模具尺寸(单位：毫米）</t>
  </si>
  <si>
    <t>设备</t>
  </si>
  <si>
    <t>制件名称</t>
  </si>
  <si>
    <t>长</t>
  </si>
  <si>
    <t>宽</t>
  </si>
  <si>
    <t>高</t>
  </si>
  <si>
    <t>客户使用设备：</t>
  </si>
  <si>
    <t>设计</t>
  </si>
  <si>
    <t>批准</t>
  </si>
  <si>
    <t>模具图号/编号</t>
  </si>
  <si>
    <t>调试使用设备：</t>
  </si>
  <si>
    <t>快速定位及顶杆分布图</t>
  </si>
  <si>
    <t xml:space="preserve">调试安全点检表您逐项确认过了吗？确认结果描述：                                确认人：                                                                                                              </t>
  </si>
  <si>
    <t>调试负责人：</t>
  </si>
  <si>
    <t>压边圈行程（mm）</t>
  </si>
  <si>
    <t>顶杆顶出高度（mm）</t>
  </si>
  <si>
    <t>备注：</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</si>
</sst>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2" formatCode="_ &quot;￥&quot;* #,##0_ ;_ &quot;￥&quot;* \-#,##0_ ;_ &quot;￥&quot;* &quot;-&quot;_ ;_ @_ "/>
    <numFmt numFmtId="176" formatCode="&quot;\&quot;#,##0.00;[Red]&quot;\&quot;\-#,##0.00"/>
    <numFmt numFmtId="177" formatCode="&quot;\&quot;#,##0;[Red]&quot;\&quot;\-#,##0"/>
    <numFmt numFmtId="178" formatCode="_-* #,##0.00\ [$€]_-;\-* #,##0.00\ [$€]_-;_-* &quot;-&quot;??\ [$€]_-;_-@_-"/>
    <numFmt numFmtId="179" formatCode="[$￥-804]#,##0"/>
    <numFmt numFmtId="180" formatCode="m&quot;月&quot;d&quot;日&quot;;@"/>
    <numFmt numFmtId="181" formatCode="0.00_ "/>
    <numFmt numFmtId="182" formatCode="0.0_);\(0.0\)"/>
    <numFmt numFmtId="183" formatCode="0_);\(0\)"/>
    <numFmt numFmtId="184" formatCode="0_);[Red]\(0\)"/>
    <numFmt numFmtId="185" formatCode="yyyy/m/d;@"/>
  </numFmts>
  <fonts count="151">
    <font>
      <sz val="12"/>
      <name val="宋体"/>
      <charset val="134"/>
    </font>
    <font>
      <sz val="11"/>
      <name val="宋体"/>
      <charset val="134"/>
    </font>
    <font>
      <b/>
      <sz val="16"/>
      <name val="楷体"/>
      <charset val="134"/>
    </font>
    <font>
      <b/>
      <sz val="24"/>
      <name val="楷体"/>
      <charset val="134"/>
    </font>
    <font>
      <sz val="16"/>
      <name val="楷体"/>
      <charset val="134"/>
    </font>
    <font>
      <sz val="12"/>
      <name val="楷体"/>
      <charset val="134"/>
    </font>
    <font>
      <b/>
      <sz val="20"/>
      <name val="楷体"/>
      <charset val="134"/>
    </font>
    <font>
      <b/>
      <sz val="20"/>
      <name val="宋体"/>
      <charset val="134"/>
    </font>
    <font>
      <b/>
      <sz val="16"/>
      <name val="宋体"/>
      <charset val="134"/>
    </font>
    <font>
      <b/>
      <sz val="22"/>
      <name val="楷体"/>
      <charset val="134"/>
    </font>
    <font>
      <sz val="16"/>
      <name val="宋体"/>
      <charset val="134"/>
    </font>
    <font>
      <sz val="14"/>
      <name val="宋体"/>
      <charset val="134"/>
    </font>
    <font>
      <b/>
      <sz val="12"/>
      <name val="楷体"/>
      <charset val="134"/>
    </font>
    <font>
      <u/>
      <sz val="16"/>
      <color rgb="FF800080"/>
      <name val="宋体"/>
      <charset val="134"/>
    </font>
    <font>
      <b/>
      <sz val="26"/>
      <name val="宋体"/>
      <charset val="134"/>
    </font>
    <font>
      <sz val="24"/>
      <color indexed="10"/>
      <name val="宋体"/>
      <charset val="134"/>
    </font>
    <font>
      <b/>
      <sz val="24"/>
      <name val="宋体"/>
      <charset val="134"/>
    </font>
    <font>
      <b/>
      <u/>
      <sz val="24"/>
      <name val="宋体"/>
      <charset val="134"/>
    </font>
    <font>
      <b/>
      <sz val="16"/>
      <color indexed="10"/>
      <name val="宋体"/>
      <charset val="134"/>
    </font>
    <font>
      <sz val="12"/>
      <name val="宋体"/>
      <charset val="134"/>
      <scheme val="minor"/>
    </font>
    <font>
      <sz val="11"/>
      <name val="宋体"/>
      <charset val="134"/>
      <scheme val="minor"/>
    </font>
    <font>
      <sz val="16"/>
      <color indexed="10"/>
      <name val="宋体"/>
      <charset val="134"/>
    </font>
    <font>
      <b/>
      <sz val="24"/>
      <color indexed="10"/>
      <name val="宋体"/>
      <charset val="134"/>
    </font>
    <font>
      <b/>
      <sz val="20"/>
      <name val="宋体"/>
      <charset val="134"/>
      <scheme val="minor"/>
    </font>
    <font>
      <b/>
      <sz val="20"/>
      <color rgb="FF0000FF"/>
      <name val="宋体"/>
      <charset val="134"/>
      <scheme val="minor"/>
    </font>
    <font>
      <b/>
      <sz val="12"/>
      <name val="宋体"/>
      <charset val="134"/>
    </font>
    <font>
      <u/>
      <sz val="16"/>
      <color indexed="12"/>
      <name val="宋体"/>
      <charset val="134"/>
    </font>
    <font>
      <b/>
      <sz val="10"/>
      <color rgb="FF0000FF"/>
      <name val="微软雅黑"/>
      <charset val="134"/>
    </font>
    <font>
      <b/>
      <sz val="18"/>
      <name val="宋体"/>
      <charset val="134"/>
      <scheme val="minor"/>
    </font>
    <font>
      <sz val="14"/>
      <color theme="1"/>
      <name val="宋体"/>
      <charset val="134"/>
    </font>
    <font>
      <sz val="26"/>
      <name val="宋体"/>
      <charset val="134"/>
    </font>
    <font>
      <sz val="10"/>
      <name val="SimSun"/>
      <charset val="134"/>
    </font>
    <font>
      <b/>
      <sz val="10"/>
      <name val="SimSun"/>
      <charset val="134"/>
    </font>
    <font>
      <b/>
      <sz val="14"/>
      <name val="SimSun"/>
      <charset val="134"/>
    </font>
    <font>
      <b/>
      <sz val="9"/>
      <name val="SimSun"/>
      <charset val="134"/>
    </font>
    <font>
      <b/>
      <sz val="14"/>
      <color rgb="FF0000FF"/>
      <name val="宋体"/>
      <charset val="134"/>
      <scheme val="minor"/>
    </font>
    <font>
      <b/>
      <sz val="10"/>
      <name val="宋体"/>
      <charset val="134"/>
    </font>
    <font>
      <b/>
      <sz val="14"/>
      <color indexed="10"/>
      <name val="SimSun"/>
      <charset val="134"/>
    </font>
    <font>
      <sz val="11"/>
      <name val="돋움"/>
      <charset val="134"/>
    </font>
    <font>
      <b/>
      <sz val="26"/>
      <color theme="1"/>
      <name val="宋体"/>
      <charset val="134"/>
    </font>
    <font>
      <sz val="12"/>
      <color theme="1"/>
      <name val="宋体"/>
      <charset val="134"/>
    </font>
    <font>
      <b/>
      <sz val="20"/>
      <color theme="1"/>
      <name val="宋体"/>
      <charset val="134"/>
    </font>
    <font>
      <b/>
      <sz val="24"/>
      <color rgb="FF000000"/>
      <name val="宋体"/>
      <charset val="134"/>
    </font>
    <font>
      <b/>
      <sz val="14"/>
      <color rgb="FF000000"/>
      <name val="宋体"/>
      <charset val="134"/>
    </font>
    <font>
      <b/>
      <sz val="16"/>
      <color theme="1"/>
      <name val="宋体"/>
      <charset val="134"/>
    </font>
    <font>
      <b/>
      <sz val="26"/>
      <color rgb="FF000000"/>
      <name val="宋体"/>
      <charset val="134"/>
    </font>
    <font>
      <sz val="16"/>
      <color theme="1"/>
      <name val="宋体"/>
      <charset val="134"/>
    </font>
    <font>
      <sz val="18"/>
      <name val="宋体"/>
      <charset val="134"/>
    </font>
    <font>
      <sz val="20"/>
      <name val="宋体"/>
      <charset val="134"/>
    </font>
    <font>
      <b/>
      <sz val="12"/>
      <color theme="1"/>
      <name val="宋体"/>
      <charset val="134"/>
    </font>
    <font>
      <b/>
      <sz val="14"/>
      <name val="宋体"/>
      <charset val="134"/>
    </font>
    <font>
      <sz val="18"/>
      <color rgb="FF000000"/>
      <name val="Times New Roman"/>
      <charset val="0"/>
    </font>
    <font>
      <u/>
      <sz val="24"/>
      <color rgb="FF800080"/>
      <name val="宋体"/>
      <charset val="134"/>
    </font>
    <font>
      <u/>
      <sz val="24"/>
      <color indexed="12"/>
      <name val="宋体"/>
      <charset val="134"/>
    </font>
    <font>
      <sz val="12"/>
      <color rgb="FF0000FF"/>
      <name val="宋体"/>
      <charset val="134"/>
    </font>
    <font>
      <b/>
      <sz val="18"/>
      <color rgb="FFFF0000"/>
      <name val="宋体"/>
      <charset val="134"/>
    </font>
    <font>
      <b/>
      <sz val="11"/>
      <color theme="1"/>
      <name val="宋体"/>
      <charset val="134"/>
    </font>
    <font>
      <b/>
      <sz val="11"/>
      <name val="Arial"/>
      <charset val="0"/>
    </font>
    <font>
      <sz val="24"/>
      <name val="宋体"/>
      <charset val="134"/>
    </font>
    <font>
      <b/>
      <sz val="36"/>
      <name val="宋体"/>
      <charset val="134"/>
    </font>
    <font>
      <sz val="11"/>
      <color theme="1"/>
      <name val="宋体"/>
      <charset val="134"/>
    </font>
    <font>
      <u/>
      <sz val="12"/>
      <color rgb="FF800080"/>
      <name val="宋体"/>
      <charset val="134"/>
    </font>
    <font>
      <sz val="12"/>
      <color rgb="FFFF0000"/>
      <name val="宋体"/>
      <charset val="134"/>
    </font>
    <font>
      <sz val="14"/>
      <color rgb="FFFF0000"/>
      <name val="宋体"/>
      <charset val="134"/>
    </font>
    <font>
      <sz val="16"/>
      <color rgb="FFFF0000"/>
      <name val="宋体"/>
      <charset val="134"/>
    </font>
    <font>
      <b/>
      <sz val="12"/>
      <color rgb="FFFF0000"/>
      <name val="宋体"/>
      <charset val="134"/>
    </font>
    <font>
      <u/>
      <sz val="12"/>
      <color indexed="12"/>
      <name val="宋体"/>
      <charset val="134"/>
    </font>
    <font>
      <sz val="10"/>
      <name val="宋体"/>
      <charset val="134"/>
    </font>
    <font>
      <sz val="9"/>
      <name val="宋体"/>
      <charset val="134"/>
    </font>
    <font>
      <sz val="12"/>
      <color rgb="FF800080"/>
      <name val="宋体"/>
      <charset val="134"/>
    </font>
    <font>
      <sz val="10"/>
      <color indexed="10"/>
      <name val="宋体"/>
      <charset val="134"/>
    </font>
    <font>
      <b/>
      <sz val="12"/>
      <color indexed="12"/>
      <name val="宋体"/>
      <charset val="134"/>
    </font>
    <font>
      <u/>
      <sz val="12"/>
      <name val="宋体"/>
      <charset val="134"/>
    </font>
    <font>
      <sz val="12"/>
      <color indexed="8"/>
      <name val="宋体"/>
      <charset val="134"/>
    </font>
    <font>
      <sz val="12"/>
      <color theme="3" tint="0.399975585192419"/>
      <name val="宋体"/>
      <charset val="134"/>
    </font>
    <font>
      <sz val="16"/>
      <color indexed="8"/>
      <name val="宋体"/>
      <charset val="134"/>
    </font>
    <font>
      <sz val="16"/>
      <color rgb="FF000000"/>
      <name val="宋体"/>
      <charset val="134"/>
    </font>
    <font>
      <sz val="12"/>
      <name val="微软雅黑"/>
      <charset val="134"/>
    </font>
    <font>
      <sz val="10"/>
      <name val="微软雅黑"/>
      <charset val="134"/>
    </font>
    <font>
      <sz val="20"/>
      <name val="微软雅黑"/>
      <charset val="134"/>
    </font>
    <font>
      <sz val="11"/>
      <name val="微软雅黑"/>
      <charset val="134"/>
    </font>
    <font>
      <sz val="9"/>
      <name val="微软雅黑"/>
      <charset val="134"/>
    </font>
    <font>
      <b/>
      <sz val="14"/>
      <name val="宋体"/>
      <charset val="134"/>
      <scheme val="minor"/>
    </font>
    <font>
      <sz val="14"/>
      <name val="微软雅黑"/>
      <charset val="134"/>
    </font>
    <font>
      <b/>
      <sz val="12"/>
      <color indexed="8"/>
      <name val="宋体"/>
      <charset val="134"/>
    </font>
    <font>
      <b/>
      <sz val="14"/>
      <color indexed="8"/>
      <name val="宋体"/>
      <charset val="134"/>
    </font>
    <font>
      <b/>
      <sz val="11"/>
      <color indexed="8"/>
      <name val="宋体"/>
      <charset val="134"/>
    </font>
    <font>
      <sz val="11"/>
      <color indexed="8"/>
      <name val="宋体"/>
      <charset val="134"/>
    </font>
    <font>
      <b/>
      <sz val="11"/>
      <name val="宋体"/>
      <charset val="134"/>
    </font>
    <font>
      <b/>
      <sz val="11"/>
      <color rgb="FF0000FF"/>
      <name val="宋体"/>
      <charset val="134"/>
    </font>
    <font>
      <sz val="11"/>
      <color rgb="FFFF0000"/>
      <name val="宋体"/>
      <charset val="134"/>
    </font>
    <font>
      <sz val="11"/>
      <color indexed="10"/>
      <name val="宋体"/>
      <charset val="134"/>
    </font>
    <font>
      <sz val="36"/>
      <name val="宋体"/>
      <charset val="134"/>
    </font>
    <font>
      <sz val="10"/>
      <color indexed="8"/>
      <name val="宋体"/>
      <charset val="134"/>
    </font>
    <font>
      <sz val="10"/>
      <color rgb="FFFF0000"/>
      <name val="宋体"/>
      <charset val="134"/>
    </font>
    <font>
      <sz val="9"/>
      <color indexed="8"/>
      <name val="宋体"/>
      <charset val="134"/>
    </font>
    <font>
      <b/>
      <sz val="10"/>
      <color indexed="8"/>
      <name val="宋体"/>
      <charset val="134"/>
    </font>
    <font>
      <b/>
      <sz val="10"/>
      <color rgb="FFFF0000"/>
      <name val="宋体"/>
      <charset val="134"/>
    </font>
    <font>
      <sz val="11"/>
      <color theme="1"/>
      <name val="宋体"/>
      <charset val="134"/>
      <scheme val="minor"/>
    </font>
    <font>
      <b/>
      <sz val="26"/>
      <color theme="1"/>
      <name val="微软雅黑"/>
      <charset val="134"/>
    </font>
    <font>
      <sz val="14"/>
      <color theme="1"/>
      <name val="微软雅黑"/>
      <charset val="134"/>
    </font>
    <font>
      <b/>
      <sz val="14"/>
      <color theme="1"/>
      <name val="微软雅黑"/>
      <charset val="134"/>
    </font>
    <font>
      <sz val="14"/>
      <color rgb="FFFF0000"/>
      <name val="微软雅黑"/>
      <charset val="134"/>
    </font>
    <font>
      <sz val="14"/>
      <color theme="1"/>
      <name val="宋体"/>
      <charset val="134"/>
      <scheme val="minor"/>
    </font>
    <font>
      <sz val="18"/>
      <color theme="1"/>
      <name val="宋体"/>
      <charset val="134"/>
      <scheme val="minor"/>
    </font>
    <font>
      <b/>
      <sz val="24"/>
      <color indexed="12"/>
      <name val="宋体"/>
      <charset val="134"/>
    </font>
    <font>
      <u/>
      <sz val="20"/>
      <color indexed="12"/>
      <name val="宋体"/>
      <charset val="134"/>
    </font>
    <font>
      <sz val="20"/>
      <color indexed="12"/>
      <name val="宋体"/>
      <charset val="134"/>
    </font>
    <font>
      <sz val="11"/>
      <color theme="1"/>
      <name val="微软雅黑"/>
      <charset val="134"/>
    </font>
    <font>
      <sz val="10"/>
      <color theme="1"/>
      <name val="微软雅黑"/>
      <charset val="134"/>
    </font>
    <font>
      <sz val="10"/>
      <name val="Arial"/>
      <charset val="134"/>
    </font>
    <font>
      <u/>
      <sz val="12"/>
      <color indexed="20"/>
      <name val="宋体"/>
      <charset val="134"/>
    </font>
    <font>
      <sz val="11"/>
      <color indexed="10"/>
      <name val="ＭＳ Ｐゴシック"/>
      <charset val="134"/>
    </font>
    <font>
      <b/>
      <sz val="18"/>
      <color indexed="56"/>
      <name val="ＭＳ Ｐゴシック"/>
      <charset val="134"/>
    </font>
    <font>
      <i/>
      <sz val="11"/>
      <color indexed="23"/>
      <name val="ＭＳ Ｐゴシック"/>
      <charset val="134"/>
    </font>
    <font>
      <b/>
      <sz val="15"/>
      <color indexed="56"/>
      <name val="ＭＳ Ｐゴシック"/>
      <charset val="134"/>
    </font>
    <font>
      <b/>
      <sz val="13"/>
      <color indexed="56"/>
      <name val="ＭＳ Ｐゴシック"/>
      <charset val="134"/>
    </font>
    <font>
      <b/>
      <sz val="11"/>
      <color indexed="56"/>
      <name val="ＭＳ Ｐゴシック"/>
      <charset val="134"/>
    </font>
    <font>
      <sz val="11"/>
      <color indexed="62"/>
      <name val="ＭＳ Ｐゴシック"/>
      <charset val="134"/>
    </font>
    <font>
      <b/>
      <sz val="11"/>
      <color indexed="63"/>
      <name val="ＭＳ Ｐゴシック"/>
      <charset val="134"/>
    </font>
    <font>
      <b/>
      <sz val="11"/>
      <color indexed="52"/>
      <name val="ＭＳ Ｐゴシック"/>
      <charset val="134"/>
    </font>
    <font>
      <b/>
      <sz val="11"/>
      <color indexed="9"/>
      <name val="ＭＳ Ｐゴシック"/>
      <charset val="134"/>
    </font>
    <font>
      <sz val="11"/>
      <color indexed="52"/>
      <name val="ＭＳ Ｐゴシック"/>
      <charset val="134"/>
    </font>
    <font>
      <b/>
      <sz val="11"/>
      <color indexed="8"/>
      <name val="ＭＳ Ｐゴシック"/>
      <charset val="134"/>
    </font>
    <font>
      <sz val="11"/>
      <color indexed="17"/>
      <name val="ＭＳ Ｐゴシック"/>
      <charset val="134"/>
    </font>
    <font>
      <sz val="11"/>
      <color indexed="20"/>
      <name val="ＭＳ Ｐゴシック"/>
      <charset val="134"/>
    </font>
    <font>
      <sz val="11"/>
      <color indexed="60"/>
      <name val="ＭＳ Ｐゴシック"/>
      <charset val="134"/>
    </font>
    <font>
      <sz val="11"/>
      <color indexed="9"/>
      <name val="ＭＳ Ｐゴシック"/>
      <charset val="134"/>
    </font>
    <font>
      <sz val="11"/>
      <color indexed="8"/>
      <name val="ＭＳ Ｐゴシック"/>
      <charset val="134"/>
    </font>
    <font>
      <sz val="12"/>
      <name val="新細明體"/>
      <charset val="134"/>
    </font>
    <font>
      <sz val="10"/>
      <name val="Arial"/>
      <charset val="0"/>
    </font>
    <font>
      <sz val="9"/>
      <name val="Arial MT"/>
      <charset val="134"/>
    </font>
    <font>
      <b/>
      <u/>
      <sz val="11"/>
      <color rgb="FF0000FF"/>
      <name val="宋体"/>
      <charset val="134"/>
    </font>
    <font>
      <sz val="10"/>
      <color rgb="FF0000FF"/>
      <name val="宋体"/>
      <charset val="134"/>
    </font>
    <font>
      <u/>
      <sz val="10"/>
      <color rgb="FF0000FF"/>
      <name val="宋体"/>
      <charset val="134"/>
    </font>
    <font>
      <sz val="11"/>
      <color indexed="12"/>
      <name val="宋体"/>
      <charset val="134"/>
    </font>
    <font>
      <b/>
      <sz val="11"/>
      <color indexed="12"/>
      <name val="宋体"/>
      <charset val="134"/>
    </font>
    <font>
      <sz val="14"/>
      <color rgb="FF0000FF"/>
      <name val="微软雅黑"/>
      <charset val="134"/>
    </font>
    <font>
      <sz val="11"/>
      <color rgb="FF0000FF"/>
      <name val="宋体"/>
      <charset val="134"/>
    </font>
    <font>
      <sz val="10"/>
      <color rgb="FF000000"/>
      <name val="宋体"/>
      <charset val="134"/>
    </font>
    <font>
      <sz val="11"/>
      <color rgb="FF333399"/>
      <name val="宋体"/>
      <charset val="134"/>
    </font>
    <font>
      <sz val="12"/>
      <color rgb="FF0000FF"/>
      <name val="微软雅黑"/>
      <charset val="134"/>
    </font>
    <font>
      <b/>
      <sz val="26"/>
      <color rgb="FFFF0000"/>
      <name val="宋体"/>
      <charset val="134"/>
    </font>
    <font>
      <u/>
      <vertAlign val="subscript"/>
      <sz val="10"/>
      <color rgb="FF0000FF"/>
      <name val="宋体"/>
      <charset val="134"/>
    </font>
    <font>
      <sz val="22"/>
      <name val="楷体"/>
      <charset val="134"/>
    </font>
    <font>
      <b/>
      <sz val="11"/>
      <color indexed="10"/>
      <name val="宋体"/>
      <charset val="134"/>
    </font>
    <font>
      <sz val="11"/>
      <color indexed="62"/>
      <name val="宋体"/>
      <charset val="134"/>
    </font>
    <font>
      <u/>
      <sz val="10"/>
      <name val="宋体"/>
      <charset val="134"/>
    </font>
    <font>
      <b/>
      <u/>
      <sz val="11"/>
      <color rgb="FF3366FF"/>
      <name val="宋体"/>
      <charset val="134"/>
    </font>
    <font>
      <b/>
      <sz val="11"/>
      <color rgb="FF3366FF"/>
      <name val="宋体"/>
      <charset val="134"/>
    </font>
    <font>
      <sz val="9"/>
      <name val="宋体"/>
      <charset val="134"/>
    </font>
  </fonts>
  <fills count="49">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indexed="22"/>
        <bgColor indexed="64"/>
      </patternFill>
    </fill>
    <fill>
      <patternFill patternType="solid">
        <fgColor rgb="FF99CCFF"/>
        <bgColor indexed="64"/>
      </patternFill>
    </fill>
    <fill>
      <patternFill patternType="solid">
        <fgColor theme="3" tint="0.6"/>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9" tint="0.399975585192419"/>
        <bgColor indexed="64"/>
      </patternFill>
    </fill>
    <fill>
      <patternFill patternType="solid">
        <fgColor rgb="FFFFFFFF"/>
        <bgColor indexed="64"/>
      </patternFill>
    </fill>
    <fill>
      <patternFill patternType="solid">
        <fgColor indexed="42"/>
        <bgColor indexed="64"/>
      </patternFill>
    </fill>
    <fill>
      <patternFill patternType="solid">
        <fgColor rgb="FF00B0F0"/>
        <bgColor indexed="64"/>
      </patternFill>
    </fill>
    <fill>
      <patternFill patternType="solid">
        <fgColor theme="3" tint="0.8"/>
        <bgColor indexed="64"/>
      </patternFill>
    </fill>
    <fill>
      <patternFill patternType="solid">
        <fgColor rgb="FFFFFF99"/>
        <bgColor indexed="64"/>
      </patternFill>
    </fill>
    <fill>
      <patternFill patternType="solid">
        <fgColor indexed="43"/>
        <bgColor indexed="64"/>
      </patternFill>
    </fill>
    <fill>
      <patternFill patternType="solid">
        <fgColor indexed="13"/>
        <bgColor indexed="64"/>
      </patternFill>
    </fill>
    <fill>
      <patternFill patternType="solid">
        <fgColor theme="3" tint="0.599993896298105"/>
        <bgColor indexed="64"/>
      </patternFill>
    </fill>
    <fill>
      <patternFill patternType="solid">
        <fgColor theme="1" tint="0.5"/>
        <bgColor indexed="64"/>
      </patternFill>
    </fill>
    <fill>
      <patternFill patternType="solid">
        <fgColor theme="0" tint="-0.499984740745262"/>
        <bgColor indexed="64"/>
      </patternFill>
    </fill>
    <fill>
      <patternFill patternType="solid">
        <fgColor theme="6" tint="-0.499984740745262"/>
        <bgColor indexed="64"/>
      </patternFill>
    </fill>
    <fill>
      <patternFill patternType="solid">
        <fgColor theme="4" tint="-0.499984740745262"/>
        <bgColor indexed="64"/>
      </patternFill>
    </fill>
    <fill>
      <patternFill patternType="solid">
        <fgColor indexed="8"/>
        <bgColor indexed="64"/>
      </patternFill>
    </fill>
    <fill>
      <patternFill patternType="solid">
        <fgColor theme="0" tint="-0.15"/>
        <bgColor indexed="64"/>
      </patternFill>
    </fill>
    <fill>
      <patternFill patternType="solid">
        <fgColor theme="8" tint="0.6"/>
        <bgColor indexed="64"/>
      </patternFill>
    </fill>
    <fill>
      <patternFill patternType="solid">
        <fgColor theme="0" tint="-0.249977111117893"/>
        <bgColor indexed="64"/>
      </patternFill>
    </fill>
    <fill>
      <patternFill patternType="solid">
        <fgColor theme="0" tint="-0.25"/>
        <bgColor indexed="64"/>
      </patternFill>
    </fill>
    <fill>
      <patternFill patternType="solid">
        <fgColor indexed="26"/>
        <bgColor indexed="64"/>
      </patternFill>
    </fill>
    <fill>
      <patternFill patternType="solid">
        <fgColor indexed="47"/>
        <bgColor indexed="64"/>
      </patternFill>
    </fill>
    <fill>
      <patternFill patternType="solid">
        <fgColor indexed="55"/>
        <bgColor indexed="64"/>
      </patternFill>
    </fill>
    <fill>
      <patternFill patternType="solid">
        <fgColor indexed="45"/>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s>
  <borders count="1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right/>
      <top style="medium">
        <color auto="1"/>
      </top>
      <bottom/>
      <diagonal/>
    </border>
    <border>
      <left/>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style="thin">
        <color auto="1"/>
      </top>
      <bottom style="medium">
        <color auto="1"/>
      </bottom>
      <diagonal/>
    </border>
    <border>
      <left/>
      <right style="medium">
        <color auto="1"/>
      </right>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bottom/>
      <diagonal/>
    </border>
    <border>
      <left style="medium">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diagonal/>
    </border>
    <border>
      <left style="medium">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style="thin">
        <color auto="1"/>
      </left>
      <right style="medium">
        <color auto="1"/>
      </right>
      <top style="medium">
        <color auto="1"/>
      </top>
      <bottom style="thin">
        <color auto="1"/>
      </bottom>
      <diagonal/>
    </border>
    <border diagonalDown="1">
      <left style="thin">
        <color auto="1"/>
      </left>
      <right style="thin">
        <color auto="1"/>
      </right>
      <top style="thin">
        <color auto="1"/>
      </top>
      <bottom/>
      <diagonal style="thin">
        <color auto="1"/>
      </diagonal>
    </border>
    <border diagonalDown="1">
      <left style="thin">
        <color auto="1"/>
      </left>
      <right style="thin">
        <color auto="1"/>
      </right>
      <top/>
      <bottom style="thin">
        <color auto="1"/>
      </bottom>
      <diagonal style="thin">
        <color auto="1"/>
      </diagonal>
    </border>
    <border>
      <left/>
      <right style="medium">
        <color auto="1"/>
      </right>
      <top style="thin">
        <color auto="1"/>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diagonalUp="1">
      <left style="thin">
        <color auto="1"/>
      </left>
      <right style="thin">
        <color auto="1"/>
      </right>
      <top style="thin">
        <color auto="1"/>
      </top>
      <bottom style="thin">
        <color auto="1"/>
      </bottom>
      <diagonal style="thin">
        <color auto="1"/>
      </diagonal>
    </border>
    <border>
      <left/>
      <right/>
      <top style="hair">
        <color auto="1"/>
      </top>
      <bottom/>
      <diagonal/>
    </border>
    <border>
      <left/>
      <right style="hair">
        <color auto="1"/>
      </right>
      <top style="hair">
        <color auto="1"/>
      </top>
      <bottom/>
      <diagonal/>
    </border>
    <border>
      <left/>
      <right style="hair">
        <color auto="1"/>
      </right>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right/>
      <top/>
      <bottom style="hair">
        <color auto="1"/>
      </bottom>
      <diagonal/>
    </border>
    <border>
      <left/>
      <right style="hair">
        <color auto="1"/>
      </right>
      <top/>
      <bottom style="hair">
        <color auto="1"/>
      </bottom>
      <diagonal/>
    </border>
    <border>
      <left style="thin">
        <color theme="1"/>
      </left>
      <right style="thin">
        <color theme="1"/>
      </right>
      <top/>
      <bottom style="thin">
        <color theme="1"/>
      </bottom>
      <diagonal/>
    </border>
    <border>
      <left style="thin">
        <color theme="1"/>
      </left>
      <right/>
      <top style="thin">
        <color auto="1"/>
      </top>
      <bottom style="thin">
        <color auto="1"/>
      </bottom>
      <diagonal/>
    </border>
    <border diagonalUp="1" diagonalDown="1">
      <left style="thin">
        <color theme="1"/>
      </left>
      <right style="thin">
        <color theme="1"/>
      </right>
      <top style="thin">
        <color theme="1"/>
      </top>
      <bottom style="thin">
        <color theme="1"/>
      </bottom>
      <diagonal style="thin">
        <color theme="1"/>
      </diagonal>
    </border>
    <border>
      <left style="thin">
        <color theme="1"/>
      </left>
      <right/>
      <top/>
      <bottom style="thin">
        <color theme="1"/>
      </bottom>
      <diagonal/>
    </border>
    <border>
      <left style="medium">
        <color auto="1"/>
      </left>
      <right/>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dotted">
        <color auto="1"/>
      </right>
      <top style="thin">
        <color auto="1"/>
      </top>
      <bottom style="dotted">
        <color auto="1"/>
      </bottom>
      <diagonal/>
    </border>
    <border>
      <left/>
      <right style="dotted">
        <color auto="1"/>
      </right>
      <top style="dotted">
        <color auto="1"/>
      </top>
      <bottom style="dotted">
        <color auto="1"/>
      </bottom>
      <diagonal/>
    </border>
    <border>
      <left/>
      <right style="dotted">
        <color auto="1"/>
      </right>
      <top style="dotted">
        <color auto="1"/>
      </top>
      <bottom style="thin">
        <color auto="1"/>
      </bottom>
      <diagonal/>
    </border>
    <border>
      <left style="hair">
        <color auto="1"/>
      </left>
      <right/>
      <top/>
      <bottom/>
      <diagonal/>
    </border>
    <border>
      <left style="hair">
        <color auto="1"/>
      </left>
      <right/>
      <top/>
      <bottom style="hair">
        <color auto="1"/>
      </bottom>
      <diagonal/>
    </border>
    <border>
      <left style="hair">
        <color auto="1"/>
      </left>
      <right/>
      <top style="hair">
        <color auto="1"/>
      </top>
      <bottom style="medium">
        <color auto="1"/>
      </bottom>
      <diagonal/>
    </border>
    <border>
      <left/>
      <right style="hair">
        <color auto="1"/>
      </right>
      <top style="hair">
        <color auto="1"/>
      </top>
      <bottom style="medium">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right style="medium">
        <color auto="1"/>
      </right>
      <top/>
      <bottom style="hair">
        <color auto="1"/>
      </bottom>
      <diagonal/>
    </border>
    <border>
      <left/>
      <right style="medium">
        <color auto="1"/>
      </right>
      <top style="hair">
        <color auto="1"/>
      </top>
      <bottom style="medium">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s>
  <cellStyleXfs count="105">
    <xf numFmtId="0" fontId="0" fillId="0" borderId="0">
      <alignment vertical="center"/>
    </xf>
    <xf numFmtId="40"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38" fontId="0" fillId="0" borderId="0" applyFont="0" applyFill="0" applyBorder="0" applyAlignment="0" applyProtection="0">
      <alignment vertical="center"/>
    </xf>
    <xf numFmtId="177" fontId="0" fillId="0" borderId="0" applyFont="0" applyFill="0" applyBorder="0" applyAlignment="0" applyProtection="0">
      <alignment vertical="center"/>
    </xf>
    <xf numFmtId="0" fontId="6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0" fillId="30" borderId="105" applyNumberFormat="0" applyFont="0" applyAlignment="0" applyProtection="0">
      <alignment vertical="center"/>
    </xf>
    <xf numFmtId="0" fontId="112"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15" fillId="0" borderId="106" applyNumberFormat="0" applyFill="0" applyAlignment="0" applyProtection="0">
      <alignment vertical="center"/>
    </xf>
    <xf numFmtId="0" fontId="116" fillId="0" borderId="107" applyNumberFormat="0" applyFill="0" applyAlignment="0" applyProtection="0">
      <alignment vertical="center"/>
    </xf>
    <xf numFmtId="0" fontId="117" fillId="0" borderId="108" applyNumberFormat="0" applyFill="0" applyAlignment="0" applyProtection="0">
      <alignment vertical="center"/>
    </xf>
    <xf numFmtId="0" fontId="117" fillId="0" borderId="0" applyNumberFormat="0" applyFill="0" applyBorder="0" applyAlignment="0" applyProtection="0">
      <alignment vertical="center"/>
    </xf>
    <xf numFmtId="0" fontId="118" fillId="31" borderId="109" applyNumberFormat="0" applyAlignment="0" applyProtection="0">
      <alignment vertical="center"/>
    </xf>
    <xf numFmtId="0" fontId="119" fillId="4" borderId="110" applyNumberFormat="0" applyAlignment="0" applyProtection="0">
      <alignment vertical="center"/>
    </xf>
    <xf numFmtId="0" fontId="120" fillId="4" borderId="109" applyNumberFormat="0" applyAlignment="0" applyProtection="0">
      <alignment vertical="center"/>
    </xf>
    <xf numFmtId="0" fontId="121" fillId="32" borderId="111" applyNumberFormat="0" applyAlignment="0" applyProtection="0">
      <alignment vertical="center"/>
    </xf>
    <xf numFmtId="0" fontId="122" fillId="0" borderId="112" applyNumberFormat="0" applyFill="0" applyAlignment="0" applyProtection="0">
      <alignment vertical="center"/>
    </xf>
    <xf numFmtId="0" fontId="123" fillId="0" borderId="113" applyNumberFormat="0" applyFill="0" applyAlignment="0" applyProtection="0">
      <alignment vertical="center"/>
    </xf>
    <xf numFmtId="0" fontId="124" fillId="14" borderId="0" applyNumberFormat="0" applyBorder="0" applyAlignment="0" applyProtection="0">
      <alignment vertical="center"/>
    </xf>
    <xf numFmtId="0" fontId="125" fillId="33" borderId="0" applyNumberFormat="0" applyBorder="0" applyAlignment="0" applyProtection="0">
      <alignment vertical="center"/>
    </xf>
    <xf numFmtId="0" fontId="126" fillId="18" borderId="0" applyNumberFormat="0" applyBorder="0" applyAlignment="0" applyProtection="0">
      <alignment vertical="center"/>
    </xf>
    <xf numFmtId="0" fontId="127" fillId="34" borderId="0" applyNumberFormat="0" applyBorder="0" applyAlignment="0" applyProtection="0">
      <alignment vertical="center"/>
    </xf>
    <xf numFmtId="0" fontId="128" fillId="35" borderId="0" applyNumberFormat="0" applyBorder="0" applyAlignment="0" applyProtection="0">
      <alignment vertical="center"/>
    </xf>
    <xf numFmtId="0" fontId="128" fillId="36" borderId="0" applyNumberFormat="0" applyBorder="0" applyAlignment="0" applyProtection="0">
      <alignment vertical="center"/>
    </xf>
    <xf numFmtId="0" fontId="127" fillId="37" borderId="0" applyNumberFormat="0" applyBorder="0" applyAlignment="0" applyProtection="0">
      <alignment vertical="center"/>
    </xf>
    <xf numFmtId="0" fontId="127" fillId="38" borderId="0" applyNumberFormat="0" applyBorder="0" applyAlignment="0" applyProtection="0">
      <alignment vertical="center"/>
    </xf>
    <xf numFmtId="0" fontId="128" fillId="33" borderId="0" applyNumberFormat="0" applyBorder="0" applyAlignment="0" applyProtection="0">
      <alignment vertical="center"/>
    </xf>
    <xf numFmtId="0" fontId="128" fillId="39" borderId="0" applyNumberFormat="0" applyBorder="0" applyAlignment="0" applyProtection="0">
      <alignment vertical="center"/>
    </xf>
    <xf numFmtId="0" fontId="127" fillId="39" borderId="0" applyNumberFormat="0" applyBorder="0" applyAlignment="0" applyProtection="0">
      <alignment vertical="center"/>
    </xf>
    <xf numFmtId="0" fontId="127" fillId="40" borderId="0" applyNumberFormat="0" applyBorder="0" applyAlignment="0" applyProtection="0">
      <alignment vertical="center"/>
    </xf>
    <xf numFmtId="0" fontId="128" fillId="14" borderId="0" applyNumberFormat="0" applyBorder="0" applyAlignment="0" applyProtection="0">
      <alignment vertical="center"/>
    </xf>
    <xf numFmtId="0" fontId="128" fillId="41" borderId="0" applyNumberFormat="0" applyBorder="0" applyAlignment="0" applyProtection="0">
      <alignment vertical="center"/>
    </xf>
    <xf numFmtId="0" fontId="127" fillId="41" borderId="0" applyNumberFormat="0" applyBorder="0" applyAlignment="0" applyProtection="0">
      <alignment vertical="center"/>
    </xf>
    <xf numFmtId="0" fontId="127" fillId="42" borderId="0" applyNumberFormat="0" applyBorder="0" applyAlignment="0" applyProtection="0">
      <alignment vertical="center"/>
    </xf>
    <xf numFmtId="0" fontId="128" fillId="43" borderId="0" applyNumberFormat="0" applyBorder="0" applyAlignment="0" applyProtection="0">
      <alignment vertical="center"/>
    </xf>
    <xf numFmtId="0" fontId="128" fillId="43" borderId="0" applyNumberFormat="0" applyBorder="0" applyAlignment="0" applyProtection="0">
      <alignment vertical="center"/>
    </xf>
    <xf numFmtId="0" fontId="127" fillId="42" borderId="0" applyNumberFormat="0" applyBorder="0" applyAlignment="0" applyProtection="0">
      <alignment vertical="center"/>
    </xf>
    <xf numFmtId="0" fontId="127" fillId="44" borderId="0" applyNumberFormat="0" applyBorder="0" applyAlignment="0" applyProtection="0">
      <alignment vertical="center"/>
    </xf>
    <xf numFmtId="0" fontId="128" fillId="45" borderId="0" applyNumberFormat="0" applyBorder="0" applyAlignment="0" applyProtection="0">
      <alignment vertical="center"/>
    </xf>
    <xf numFmtId="0" fontId="128" fillId="36" borderId="0" applyNumberFormat="0" applyBorder="0" applyAlignment="0" applyProtection="0">
      <alignment vertical="center"/>
    </xf>
    <xf numFmtId="0" fontId="127" fillId="44" borderId="0" applyNumberFormat="0" applyBorder="0" applyAlignment="0" applyProtection="0">
      <alignment vertical="center"/>
    </xf>
    <xf numFmtId="0" fontId="127" fillId="46" borderId="0" applyNumberFormat="0" applyBorder="0" applyAlignment="0" applyProtection="0">
      <alignment vertical="center"/>
    </xf>
    <xf numFmtId="0" fontId="128" fillId="31" borderId="0" applyNumberFormat="0" applyBorder="0" applyAlignment="0" applyProtection="0">
      <alignment vertical="center"/>
    </xf>
    <xf numFmtId="0" fontId="128" fillId="47" borderId="0" applyNumberFormat="0" applyBorder="0" applyAlignment="0" applyProtection="0">
      <alignment vertical="center"/>
    </xf>
    <xf numFmtId="0" fontId="127" fillId="48" borderId="0" applyNumberFormat="0" applyBorder="0" applyAlignment="0" applyProtection="0">
      <alignment vertical="center"/>
    </xf>
    <xf numFmtId="0" fontId="128" fillId="35" borderId="0" applyNumberFormat="0" applyBorder="0" applyAlignment="0" applyProtection="0">
      <alignment vertical="center"/>
    </xf>
    <xf numFmtId="0" fontId="128" fillId="36" borderId="0" applyNumberFormat="0" applyBorder="0" applyAlignment="0" applyProtection="0">
      <alignment vertical="center"/>
    </xf>
    <xf numFmtId="0" fontId="128" fillId="39" borderId="0" applyNumberFormat="0" applyBorder="0" applyAlignment="0" applyProtection="0">
      <alignment vertical="center"/>
    </xf>
    <xf numFmtId="0" fontId="87" fillId="0" borderId="0">
      <alignment vertical="center"/>
    </xf>
    <xf numFmtId="42" fontId="0" fillId="0" borderId="0" applyFont="0" applyFill="0" applyBorder="0" applyAlignment="0" applyProtection="0"/>
    <xf numFmtId="0" fontId="128" fillId="43" borderId="0" applyNumberFormat="0" applyBorder="0" applyAlignment="0" applyProtection="0">
      <alignment vertical="center"/>
    </xf>
    <xf numFmtId="0" fontId="128" fillId="43" borderId="0" applyNumberFormat="0" applyBorder="0" applyAlignment="0" applyProtection="0">
      <alignment vertical="center"/>
    </xf>
    <xf numFmtId="0" fontId="125" fillId="33" borderId="0" applyNumberFormat="0" applyBorder="0" applyAlignment="0" applyProtection="0">
      <alignment vertical="center"/>
    </xf>
    <xf numFmtId="0" fontId="127" fillId="46" borderId="0" applyNumberFormat="0" applyBorder="0" applyAlignment="0" applyProtection="0">
      <alignment vertical="center"/>
    </xf>
    <xf numFmtId="0" fontId="128" fillId="14" borderId="0" applyNumberFormat="0" applyBorder="0" applyAlignment="0" applyProtection="0">
      <alignment vertical="center"/>
    </xf>
    <xf numFmtId="0" fontId="127" fillId="37" borderId="0" applyNumberFormat="0" applyBorder="0" applyAlignment="0" applyProtection="0">
      <alignment vertical="center"/>
    </xf>
    <xf numFmtId="0" fontId="128" fillId="45" borderId="0" applyNumberFormat="0" applyBorder="0" applyAlignment="0" applyProtection="0">
      <alignment vertical="center"/>
    </xf>
    <xf numFmtId="0" fontId="127" fillId="39" borderId="0" applyNumberFormat="0" applyBorder="0" applyAlignment="0" applyProtection="0">
      <alignment vertical="center"/>
    </xf>
    <xf numFmtId="0" fontId="128" fillId="31" borderId="0" applyNumberFormat="0" applyBorder="0" applyAlignment="0" applyProtection="0">
      <alignment vertical="center"/>
    </xf>
    <xf numFmtId="0" fontId="128" fillId="33" borderId="0" applyNumberFormat="0" applyBorder="0" applyAlignment="0" applyProtection="0">
      <alignment vertical="center"/>
    </xf>
    <xf numFmtId="0" fontId="127" fillId="41" borderId="0" applyNumberFormat="0" applyBorder="0" applyAlignment="0" applyProtection="0">
      <alignment vertical="center"/>
    </xf>
    <xf numFmtId="0" fontId="127" fillId="42" borderId="0" applyNumberFormat="0" applyBorder="0" applyAlignment="0" applyProtection="0">
      <alignment vertical="center"/>
    </xf>
    <xf numFmtId="0" fontId="128" fillId="41" borderId="0" applyNumberFormat="0" applyBorder="0" applyAlignment="0" applyProtection="0">
      <alignment vertical="center"/>
    </xf>
    <xf numFmtId="0" fontId="128" fillId="36" borderId="0" applyNumberFormat="0" applyBorder="0" applyAlignment="0" applyProtection="0">
      <alignment vertical="center"/>
    </xf>
    <xf numFmtId="0" fontId="128" fillId="47" borderId="0" applyNumberFormat="0" applyBorder="0" applyAlignment="0" applyProtection="0">
      <alignment vertical="center"/>
    </xf>
    <xf numFmtId="0" fontId="127" fillId="44" borderId="0" applyNumberFormat="0" applyBorder="0" applyAlignment="0" applyProtection="0">
      <alignment vertical="center"/>
    </xf>
    <xf numFmtId="0" fontId="127" fillId="48" borderId="0" applyNumberFormat="0" applyBorder="0" applyAlignment="0" applyProtection="0">
      <alignment vertical="center"/>
    </xf>
    <xf numFmtId="178" fontId="0" fillId="0" borderId="0" applyFont="0" applyFill="0" applyBorder="0" applyAlignment="0" applyProtection="0"/>
    <xf numFmtId="0" fontId="127" fillId="34" borderId="0" applyNumberFormat="0" applyBorder="0" applyAlignment="0" applyProtection="0">
      <alignment vertical="center"/>
    </xf>
    <xf numFmtId="0" fontId="127" fillId="38" borderId="0" applyNumberFormat="0" applyBorder="0" applyAlignment="0" applyProtection="0">
      <alignment vertical="center"/>
    </xf>
    <xf numFmtId="0" fontId="127" fillId="40" borderId="0" applyNumberFormat="0" applyBorder="0" applyAlignment="0" applyProtection="0">
      <alignment vertical="center"/>
    </xf>
    <xf numFmtId="0" fontId="127" fillId="42" borderId="0" applyNumberFormat="0" applyBorder="0" applyAlignment="0" applyProtection="0">
      <alignment vertical="center"/>
    </xf>
    <xf numFmtId="0" fontId="127" fillId="44" borderId="0" applyNumberFormat="0" applyBorder="0" applyAlignment="0" applyProtection="0">
      <alignment vertical="center"/>
    </xf>
    <xf numFmtId="0" fontId="113" fillId="0" borderId="0" applyNumberFormat="0" applyFill="0" applyBorder="0" applyAlignment="0" applyProtection="0">
      <alignment vertical="center"/>
    </xf>
    <xf numFmtId="0" fontId="118" fillId="31" borderId="109" applyNumberFormat="0" applyAlignment="0" applyProtection="0">
      <alignment vertical="center"/>
    </xf>
    <xf numFmtId="0" fontId="121" fillId="32" borderId="111" applyNumberFormat="0" applyAlignment="0" applyProtection="0">
      <alignment vertical="center"/>
    </xf>
    <xf numFmtId="0" fontId="126" fillId="18" borderId="0" applyNumberFormat="0" applyBorder="0" applyAlignment="0" applyProtection="0">
      <alignment vertical="center"/>
    </xf>
    <xf numFmtId="0" fontId="0" fillId="30" borderId="105" applyNumberFormat="0" applyFont="0" applyAlignment="0" applyProtection="0">
      <alignment vertical="center"/>
    </xf>
    <xf numFmtId="0" fontId="122" fillId="0" borderId="112" applyNumberFormat="0" applyFill="0" applyAlignment="0" applyProtection="0">
      <alignment vertical="center"/>
    </xf>
    <xf numFmtId="0" fontId="125" fillId="33" borderId="0" applyNumberFormat="0" applyBorder="0" applyAlignment="0" applyProtection="0">
      <alignment vertical="center"/>
    </xf>
    <xf numFmtId="0" fontId="129" fillId="0" borderId="0">
      <alignment vertical="center"/>
    </xf>
    <xf numFmtId="0" fontId="0" fillId="0" borderId="0"/>
    <xf numFmtId="0" fontId="130" fillId="0" borderId="0"/>
    <xf numFmtId="0" fontId="0" fillId="0" borderId="0">
      <alignment vertical="center"/>
    </xf>
    <xf numFmtId="0" fontId="0" fillId="0" borderId="0"/>
    <xf numFmtId="0" fontId="119" fillId="4" borderId="110" applyNumberFormat="0" applyAlignment="0" applyProtection="0">
      <alignment vertical="center"/>
    </xf>
    <xf numFmtId="0" fontId="125" fillId="33" borderId="0" applyNumberFormat="0" applyBorder="0" applyAlignment="0" applyProtection="0">
      <alignment vertical="center"/>
    </xf>
    <xf numFmtId="0" fontId="124" fillId="14" borderId="0" applyNumberFormat="0" applyBorder="0" applyAlignment="0" applyProtection="0">
      <alignment vertical="center"/>
    </xf>
    <xf numFmtId="0" fontId="124" fillId="14" borderId="0" applyNumberFormat="0" applyBorder="0" applyAlignment="0" applyProtection="0">
      <alignment vertical="center"/>
    </xf>
    <xf numFmtId="0" fontId="123" fillId="0" borderId="113" applyNumberFormat="0" applyFill="0" applyAlignment="0" applyProtection="0">
      <alignment vertical="center"/>
    </xf>
    <xf numFmtId="0" fontId="120" fillId="4" borderId="109" applyNumberFormat="0" applyAlignment="0" applyProtection="0">
      <alignment vertical="center"/>
    </xf>
    <xf numFmtId="0" fontId="115" fillId="0" borderId="106" applyNumberFormat="0" applyFill="0" applyAlignment="0" applyProtection="0">
      <alignment vertical="center"/>
    </xf>
    <xf numFmtId="0" fontId="116" fillId="0" borderId="107" applyNumberFormat="0" applyFill="0" applyAlignment="0" applyProtection="0">
      <alignment vertical="center"/>
    </xf>
    <xf numFmtId="0" fontId="117" fillId="0" borderId="108" applyNumberFormat="0" applyFill="0" applyAlignment="0" applyProtection="0">
      <alignment vertical="center"/>
    </xf>
    <xf numFmtId="0" fontId="117"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24" fillId="14" borderId="0" applyNumberFormat="0" applyBorder="0" applyAlignment="0" applyProtection="0">
      <alignment vertical="center"/>
    </xf>
    <xf numFmtId="0" fontId="114" fillId="0" borderId="0" applyNumberFormat="0" applyFill="0" applyBorder="0" applyAlignment="0" applyProtection="0">
      <alignment vertical="center"/>
    </xf>
    <xf numFmtId="0" fontId="0" fillId="0" borderId="0">
      <alignment vertical="center"/>
    </xf>
    <xf numFmtId="179" fontId="98" fillId="0" borderId="0">
      <alignment vertical="center"/>
    </xf>
    <xf numFmtId="0" fontId="131" fillId="0" borderId="0"/>
  </cellStyleXfs>
  <cellXfs count="1129">
    <xf numFmtId="0" fontId="0" fillId="0" borderId="0" xfId="0">
      <alignment vertical="center"/>
    </xf>
    <xf numFmtId="0" fontId="1" fillId="0" borderId="0" xfId="52" applyFont="1" applyFill="1" applyBorder="1">
      <alignment vertical="center"/>
    </xf>
    <xf numFmtId="0" fontId="2" fillId="0" borderId="1" xfId="88" applyNumberFormat="1" applyFont="1" applyFill="1" applyBorder="1" applyAlignment="1">
      <alignment horizontal="center" vertical="center" wrapText="1" shrinkToFit="1"/>
    </xf>
    <xf numFmtId="49" fontId="2" fillId="0" borderId="1" xfId="88" applyNumberFormat="1" applyFont="1" applyFill="1" applyBorder="1" applyAlignment="1">
      <alignment horizontal="center" vertical="center" wrapText="1"/>
    </xf>
    <xf numFmtId="0" fontId="3" fillId="0" borderId="2" xfId="88" applyFont="1" applyFill="1" applyBorder="1" applyAlignment="1">
      <alignment horizontal="center" vertical="center" shrinkToFit="1"/>
    </xf>
    <xf numFmtId="0" fontId="3" fillId="0" borderId="3" xfId="88" applyFont="1" applyFill="1" applyBorder="1" applyAlignment="1">
      <alignment horizontal="center" vertical="center" shrinkToFit="1"/>
    </xf>
    <xf numFmtId="0" fontId="4" fillId="0" borderId="1" xfId="88" applyFont="1" applyFill="1" applyBorder="1" applyAlignment="1">
      <alignment horizontal="center" vertical="center" shrinkToFit="1"/>
    </xf>
    <xf numFmtId="0" fontId="5" fillId="0" borderId="1" xfId="88" applyFont="1" applyBorder="1" applyAlignment="1">
      <alignment horizontal="center" vertical="center" wrapText="1" shrinkToFit="1"/>
    </xf>
    <xf numFmtId="0" fontId="3" fillId="0" borderId="4" xfId="88" applyFont="1" applyFill="1" applyBorder="1" applyAlignment="1">
      <alignment horizontal="center" vertical="center" shrinkToFit="1"/>
    </xf>
    <xf numFmtId="0" fontId="3" fillId="0" borderId="5" xfId="88" applyFont="1" applyFill="1" applyBorder="1" applyAlignment="1">
      <alignment horizontal="center" vertical="center" shrinkToFit="1"/>
    </xf>
    <xf numFmtId="0" fontId="2" fillId="0" borderId="1" xfId="88" applyFont="1" applyFill="1" applyBorder="1" applyAlignment="1">
      <alignment horizontal="center" vertical="center" shrinkToFit="1"/>
    </xf>
    <xf numFmtId="0" fontId="6" fillId="0" borderId="1" xfId="88" applyNumberFormat="1" applyFont="1" applyBorder="1" applyAlignment="1" applyProtection="1">
      <alignment horizontal="center" vertical="center" wrapText="1" shrinkToFit="1"/>
      <protection locked="0"/>
    </xf>
    <xf numFmtId="0" fontId="2" fillId="0" borderId="6" xfId="88" applyFont="1" applyFill="1" applyBorder="1" applyAlignment="1">
      <alignment horizontal="center" vertical="center"/>
    </xf>
    <xf numFmtId="0" fontId="2" fillId="0" borderId="7" xfId="88" applyFont="1" applyFill="1" applyBorder="1" applyAlignment="1">
      <alignment horizontal="center" vertical="center"/>
    </xf>
    <xf numFmtId="0" fontId="2" fillId="0" borderId="8" xfId="88" applyFont="1" applyFill="1" applyBorder="1" applyAlignment="1">
      <alignment horizontal="center" vertical="center"/>
    </xf>
    <xf numFmtId="0" fontId="6" fillId="0" borderId="1" xfId="88" applyNumberFormat="1" applyFont="1" applyBorder="1" applyAlignment="1">
      <alignment horizontal="center" vertical="center" wrapText="1" shrinkToFit="1"/>
    </xf>
    <xf numFmtId="0" fontId="2" fillId="0" borderId="1" xfId="88" applyFont="1" applyFill="1" applyBorder="1" applyAlignment="1">
      <alignment horizontal="center" vertical="center"/>
    </xf>
    <xf numFmtId="0" fontId="2" fillId="0" borderId="1" xfId="88" applyFont="1" applyFill="1" applyBorder="1" applyAlignment="1">
      <alignment horizontal="left" vertical="center"/>
    </xf>
    <xf numFmtId="0" fontId="4" fillId="0" borderId="6" xfId="88" applyNumberFormat="1" applyFont="1" applyFill="1" applyBorder="1" applyAlignment="1">
      <alignment horizontal="center" vertical="center" wrapText="1" shrinkToFit="1"/>
    </xf>
    <xf numFmtId="0" fontId="4" fillId="0" borderId="8" xfId="88" applyNumberFormat="1" applyFont="1" applyFill="1" applyBorder="1" applyAlignment="1">
      <alignment horizontal="center" vertical="center" wrapText="1" shrinkToFit="1"/>
    </xf>
    <xf numFmtId="0" fontId="4" fillId="0" borderId="6" xfId="88" applyNumberFormat="1" applyFont="1" applyFill="1" applyBorder="1" applyAlignment="1">
      <alignment horizontal="center" vertical="center"/>
    </xf>
    <xf numFmtId="0" fontId="4" fillId="0" borderId="7" xfId="88" applyNumberFormat="1" applyFont="1" applyFill="1" applyBorder="1" applyAlignment="1">
      <alignment horizontal="center" vertical="center"/>
    </xf>
    <xf numFmtId="0" fontId="4" fillId="0" borderId="8" xfId="88" applyNumberFormat="1" applyFont="1" applyFill="1" applyBorder="1" applyAlignment="1">
      <alignment horizontal="center" vertical="center"/>
    </xf>
    <xf numFmtId="0" fontId="7" fillId="0" borderId="1" xfId="52" applyFont="1" applyFill="1" applyBorder="1" applyAlignment="1">
      <alignment horizontal="center" vertical="center" textRotation="255"/>
    </xf>
    <xf numFmtId="0" fontId="1" fillId="0" borderId="2" xfId="52" applyFont="1" applyFill="1" applyBorder="1" applyAlignment="1">
      <alignment horizontal="center" vertical="center"/>
    </xf>
    <xf numFmtId="0" fontId="1" fillId="0" borderId="3" xfId="52" applyFont="1" applyFill="1" applyBorder="1" applyAlignment="1">
      <alignment horizontal="center" vertical="center"/>
    </xf>
    <xf numFmtId="0" fontId="1" fillId="0" borderId="9" xfId="52" applyFont="1" applyFill="1" applyBorder="1" applyAlignment="1">
      <alignment horizontal="center" vertical="center"/>
    </xf>
    <xf numFmtId="0" fontId="1" fillId="0" borderId="0" xfId="52" applyFont="1" applyFill="1" applyAlignment="1">
      <alignment horizontal="center" vertical="center"/>
    </xf>
    <xf numFmtId="0" fontId="1" fillId="0" borderId="4" xfId="52" applyFont="1" applyFill="1" applyBorder="1" applyAlignment="1">
      <alignment horizontal="center" vertical="center"/>
    </xf>
    <xf numFmtId="0" fontId="1" fillId="0" borderId="0" xfId="52" applyFont="1" applyFill="1" applyBorder="1" applyAlignment="1">
      <alignment horizontal="center" vertical="center"/>
    </xf>
    <xf numFmtId="0" fontId="4" fillId="0" borderId="1" xfId="88" applyNumberFormat="1" applyFont="1" applyFill="1" applyBorder="1" applyAlignment="1">
      <alignment horizontal="center" vertical="center" shrinkToFit="1"/>
    </xf>
    <xf numFmtId="0" fontId="1" fillId="0" borderId="1" xfId="52" applyFont="1" applyFill="1" applyBorder="1">
      <alignment vertical="center"/>
    </xf>
    <xf numFmtId="49" fontId="2" fillId="2" borderId="1" xfId="88" applyNumberFormat="1" applyFont="1" applyFill="1" applyBorder="1" applyAlignment="1">
      <alignment horizontal="center" vertical="center"/>
    </xf>
    <xf numFmtId="49" fontId="4" fillId="2" borderId="1" xfId="88" applyNumberFormat="1" applyFont="1" applyFill="1" applyBorder="1" applyAlignment="1">
      <alignment horizontal="center" vertical="center"/>
    </xf>
    <xf numFmtId="0" fontId="8" fillId="0" borderId="1" xfId="52" applyFont="1" applyFill="1" applyBorder="1" applyAlignment="1">
      <alignment horizontal="center" vertical="center"/>
    </xf>
    <xf numFmtId="0" fontId="1" fillId="0" borderId="1" xfId="52" applyFont="1" applyFill="1" applyBorder="1" applyAlignment="1">
      <alignment horizontal="center" vertical="center"/>
    </xf>
    <xf numFmtId="0" fontId="3" fillId="0" borderId="10" xfId="88" applyFont="1" applyFill="1" applyBorder="1" applyAlignment="1">
      <alignment horizontal="center" vertical="center" shrinkToFit="1"/>
    </xf>
    <xf numFmtId="0" fontId="9" fillId="0" borderId="1" xfId="88" applyFont="1" applyFill="1" applyBorder="1" applyAlignment="1">
      <alignment horizontal="center" wrapText="1"/>
    </xf>
    <xf numFmtId="0" fontId="3" fillId="0" borderId="11" xfId="88" applyFont="1" applyFill="1" applyBorder="1" applyAlignment="1">
      <alignment horizontal="center" vertical="center" shrinkToFit="1"/>
    </xf>
    <xf numFmtId="0" fontId="10" fillId="0" borderId="1" xfId="52" applyFont="1" applyFill="1" applyBorder="1" applyAlignment="1">
      <alignment horizontal="center" vertical="center"/>
    </xf>
    <xf numFmtId="0" fontId="11" fillId="0" borderId="1" xfId="52" applyFont="1" applyFill="1" applyBorder="1" applyAlignment="1">
      <alignment horizontal="center" vertical="center"/>
    </xf>
    <xf numFmtId="0" fontId="1" fillId="0" borderId="10" xfId="52" applyFont="1" applyFill="1" applyBorder="1" applyAlignment="1">
      <alignment horizontal="center" vertical="center"/>
    </xf>
    <xf numFmtId="0" fontId="2" fillId="0" borderId="1" xfId="52" applyFont="1" applyFill="1" applyBorder="1" applyAlignment="1">
      <alignment vertical="center" wrapText="1"/>
    </xf>
    <xf numFmtId="0" fontId="1" fillId="0" borderId="1" xfId="52" applyFont="1" applyFill="1" applyBorder="1" applyAlignment="1">
      <alignment vertical="center" wrapText="1"/>
    </xf>
    <xf numFmtId="0" fontId="1" fillId="0" borderId="12" xfId="52" applyFont="1" applyFill="1" applyBorder="1" applyAlignment="1">
      <alignment horizontal="center" vertical="center"/>
    </xf>
    <xf numFmtId="0" fontId="2" fillId="0" borderId="1" xfId="52" applyFont="1" applyFill="1" applyBorder="1" applyAlignment="1">
      <alignment horizontal="left" vertical="top" wrapText="1"/>
    </xf>
    <xf numFmtId="0" fontId="1" fillId="0" borderId="1" xfId="52" applyFont="1" applyFill="1" applyBorder="1" applyAlignment="1">
      <alignment vertical="center"/>
    </xf>
    <xf numFmtId="0" fontId="12" fillId="0" borderId="1" xfId="52" applyFont="1" applyFill="1" applyBorder="1" applyAlignment="1">
      <alignment horizontal="center" vertical="center" wrapText="1"/>
    </xf>
    <xf numFmtId="0" fontId="10" fillId="0" borderId="1" xfId="52" applyFont="1" applyFill="1" applyBorder="1" applyAlignment="1">
      <alignment horizontal="center" vertical="center" wrapText="1"/>
    </xf>
    <xf numFmtId="0" fontId="2" fillId="0" borderId="1" xfId="52" applyFont="1" applyFill="1" applyBorder="1" applyAlignment="1">
      <alignment horizontal="center" vertical="center" wrapText="1"/>
    </xf>
    <xf numFmtId="0" fontId="10" fillId="0" borderId="13" xfId="52" applyFont="1" applyFill="1" applyBorder="1" applyAlignment="1">
      <alignment horizontal="center" vertical="center"/>
    </xf>
    <xf numFmtId="0" fontId="13" fillId="3" borderId="0" xfId="6" applyNumberFormat="1" applyFont="1" applyFill="1" applyBorder="1" applyAlignment="1" applyProtection="1">
      <alignment horizontal="center" vertical="center" wrapText="1"/>
    </xf>
    <xf numFmtId="0" fontId="0" fillId="2" borderId="0" xfId="87" applyFill="1" applyBorder="1" applyAlignment="1">
      <alignment vertical="center"/>
    </xf>
    <xf numFmtId="0" fontId="0" fillId="0" borderId="14" xfId="87" applyFill="1" applyBorder="1" applyAlignment="1">
      <alignment vertical="center"/>
    </xf>
    <xf numFmtId="0" fontId="0" fillId="0" borderId="15" xfId="87" applyFill="1" applyBorder="1" applyAlignment="1">
      <alignment vertical="center" wrapText="1"/>
    </xf>
    <xf numFmtId="0" fontId="0" fillId="0" borderId="0" xfId="87" applyFill="1" applyBorder="1" applyAlignment="1">
      <alignment vertical="center" wrapText="1"/>
    </xf>
    <xf numFmtId="0" fontId="14" fillId="0" borderId="0" xfId="87" applyFont="1" applyFill="1" applyBorder="1" applyAlignment="1">
      <alignment vertical="center"/>
    </xf>
    <xf numFmtId="0" fontId="0" fillId="0" borderId="0" xfId="87" applyFill="1" applyBorder="1" applyAlignment="1">
      <alignment vertical="center"/>
    </xf>
    <xf numFmtId="0" fontId="0" fillId="0" borderId="0" xfId="87" applyFill="1" applyBorder="1" applyAlignment="1">
      <alignment horizontal="center" vertical="center"/>
    </xf>
    <xf numFmtId="0" fontId="15" fillId="0" borderId="0" xfId="87" applyFont="1" applyFill="1" applyBorder="1" applyAlignment="1">
      <alignment vertical="center"/>
    </xf>
    <xf numFmtId="0" fontId="7" fillId="0" borderId="16" xfId="87" applyFont="1" applyFill="1" applyBorder="1" applyAlignment="1">
      <alignment horizontal="center" vertical="center" wrapText="1"/>
    </xf>
    <xf numFmtId="0" fontId="7" fillId="0" borderId="17" xfId="87" applyFont="1" applyFill="1" applyBorder="1" applyAlignment="1">
      <alignment horizontal="center" vertical="center" wrapText="1"/>
    </xf>
    <xf numFmtId="0" fontId="16" fillId="0" borderId="18" xfId="87" applyFont="1" applyFill="1" applyBorder="1" applyAlignment="1">
      <alignment horizontal="center" vertical="center"/>
    </xf>
    <xf numFmtId="0" fontId="17" fillId="0" borderId="19" xfId="87" applyFont="1" applyFill="1" applyBorder="1" applyAlignment="1">
      <alignment horizontal="center" vertical="center"/>
    </xf>
    <xf numFmtId="0" fontId="17" fillId="0" borderId="20" xfId="87" applyFont="1" applyFill="1" applyBorder="1" applyAlignment="1">
      <alignment horizontal="center" vertical="center"/>
    </xf>
    <xf numFmtId="0" fontId="11" fillId="0" borderId="21" xfId="87" applyFont="1" applyFill="1" applyBorder="1" applyAlignment="1">
      <alignment horizontal="center" vertical="center"/>
    </xf>
    <xf numFmtId="0" fontId="11" fillId="0" borderId="22" xfId="87" applyFont="1" applyFill="1" applyBorder="1" applyAlignment="1">
      <alignment horizontal="center" vertical="center"/>
    </xf>
    <xf numFmtId="0" fontId="10" fillId="2" borderId="23" xfId="87" applyFont="1" applyFill="1" applyBorder="1" applyAlignment="1">
      <alignment horizontal="center" vertical="center"/>
    </xf>
    <xf numFmtId="0" fontId="18" fillId="2" borderId="1" xfId="87" applyFont="1" applyFill="1" applyBorder="1" applyAlignment="1">
      <alignment horizontal="center" vertical="center"/>
    </xf>
    <xf numFmtId="0" fontId="10" fillId="2" borderId="24" xfId="87" applyFont="1" applyFill="1" applyBorder="1" applyAlignment="1">
      <alignment horizontal="center" vertical="center"/>
    </xf>
    <xf numFmtId="0" fontId="10" fillId="2" borderId="25" xfId="87" applyFont="1" applyFill="1" applyBorder="1" applyAlignment="1">
      <alignment horizontal="center" vertical="center"/>
    </xf>
    <xf numFmtId="0" fontId="19" fillId="0" borderId="26" xfId="87" applyFont="1" applyFill="1" applyBorder="1" applyAlignment="1">
      <alignment horizontal="left" vertical="center" wrapText="1"/>
    </xf>
    <xf numFmtId="0" fontId="20" fillId="0" borderId="27" xfId="87" applyFont="1" applyFill="1" applyBorder="1" applyAlignment="1">
      <alignment horizontal="center" vertical="center"/>
    </xf>
    <xf numFmtId="0" fontId="10" fillId="2" borderId="1" xfId="87" applyFont="1" applyFill="1" applyBorder="1" applyAlignment="1">
      <alignment horizontal="center" vertical="center"/>
    </xf>
    <xf numFmtId="58" fontId="18" fillId="2" borderId="25" xfId="87" applyNumberFormat="1" applyFont="1" applyFill="1" applyBorder="1" applyAlignment="1">
      <alignment horizontal="center" vertical="center"/>
    </xf>
    <xf numFmtId="0" fontId="19" fillId="0" borderId="24" xfId="87" applyFont="1" applyFill="1" applyBorder="1" applyAlignment="1">
      <alignment horizontal="left" vertical="center" wrapText="1"/>
    </xf>
    <xf numFmtId="0" fontId="20" fillId="0" borderId="25" xfId="87" applyFont="1" applyFill="1" applyBorder="1" applyAlignment="1">
      <alignment horizontal="center" vertical="center"/>
    </xf>
    <xf numFmtId="0" fontId="21" fillId="2" borderId="28" xfId="87" applyFont="1" applyFill="1" applyBorder="1" applyAlignment="1">
      <alignment horizontal="center" vertical="center"/>
    </xf>
    <xf numFmtId="0" fontId="10" fillId="4" borderId="29" xfId="87" applyFont="1" applyFill="1" applyBorder="1" applyAlignment="1">
      <alignment horizontal="center" vertical="center"/>
    </xf>
    <xf numFmtId="0" fontId="0" fillId="4" borderId="14" xfId="87" applyFill="1" applyBorder="1" applyAlignment="1">
      <alignment horizontal="center" vertical="center"/>
    </xf>
    <xf numFmtId="0" fontId="0" fillId="4" borderId="14" xfId="87" applyFont="1" applyFill="1" applyBorder="1" applyAlignment="1">
      <alignment horizontal="center" vertical="center"/>
    </xf>
    <xf numFmtId="0" fontId="10" fillId="4" borderId="30" xfId="87" applyFont="1" applyFill="1" applyBorder="1" applyAlignment="1">
      <alignment horizontal="center" vertical="center"/>
    </xf>
    <xf numFmtId="0" fontId="14" fillId="0" borderId="31" xfId="87" applyFont="1" applyFill="1" applyBorder="1" applyAlignment="1">
      <alignment horizontal="center" vertical="center" wrapText="1"/>
    </xf>
    <xf numFmtId="0" fontId="0" fillId="0" borderId="13" xfId="0" applyFill="1" applyBorder="1" applyAlignment="1">
      <alignment horizontal="center" vertical="center"/>
    </xf>
    <xf numFmtId="0" fontId="10" fillId="0" borderId="13" xfId="87" applyFont="1" applyFill="1" applyBorder="1" applyAlignment="1">
      <alignment horizontal="center" vertical="center" wrapText="1"/>
    </xf>
    <xf numFmtId="0" fontId="22" fillId="0" borderId="32" xfId="87" applyFont="1" applyFill="1" applyBorder="1" applyAlignment="1">
      <alignment horizontal="center" vertical="center" wrapText="1"/>
    </xf>
    <xf numFmtId="0" fontId="0" fillId="0" borderId="24" xfId="87" applyFont="1" applyFill="1" applyBorder="1" applyAlignment="1">
      <alignment horizontal="left" vertical="center" wrapText="1"/>
    </xf>
    <xf numFmtId="0" fontId="14" fillId="0" borderId="33" xfId="87" applyFont="1" applyFill="1" applyBorder="1" applyAlignment="1">
      <alignment horizontal="center" vertical="center" wrapText="1"/>
    </xf>
    <xf numFmtId="0" fontId="0" fillId="0" borderId="34" xfId="0" applyFill="1" applyBorder="1" applyAlignment="1">
      <alignment horizontal="center" vertical="center"/>
    </xf>
    <xf numFmtId="0" fontId="10" fillId="0" borderId="34" xfId="87" applyFont="1" applyFill="1" applyBorder="1" applyAlignment="1">
      <alignment horizontal="center" vertical="center" wrapText="1"/>
    </xf>
    <xf numFmtId="0" fontId="22" fillId="0" borderId="35" xfId="87" applyFont="1" applyFill="1" applyBorder="1" applyAlignment="1">
      <alignment horizontal="center" vertical="center" wrapText="1"/>
    </xf>
    <xf numFmtId="0" fontId="19" fillId="0" borderId="36" xfId="87" applyFont="1" applyFill="1" applyBorder="1" applyAlignment="1">
      <alignment horizontal="left" vertical="center"/>
    </xf>
    <xf numFmtId="0" fontId="20" fillId="0" borderId="37" xfId="87" applyFont="1" applyFill="1" applyBorder="1" applyAlignment="1">
      <alignment horizontal="center" vertical="center"/>
    </xf>
    <xf numFmtId="0" fontId="23" fillId="5" borderId="1" xfId="87" applyFont="1" applyFill="1" applyBorder="1" applyAlignment="1">
      <alignment horizontal="center" vertical="center"/>
    </xf>
    <xf numFmtId="0" fontId="24" fillId="0" borderId="1" xfId="87" applyFont="1" applyFill="1" applyBorder="1" applyAlignment="1">
      <alignment horizontal="left" vertical="center"/>
    </xf>
    <xf numFmtId="0" fontId="8" fillId="0" borderId="1" xfId="87" applyFont="1" applyFill="1" applyBorder="1" applyAlignment="1">
      <alignment horizontal="center" vertical="center" wrapText="1"/>
    </xf>
    <xf numFmtId="0" fontId="25" fillId="0" borderId="1" xfId="87" applyFont="1" applyFill="1" applyBorder="1" applyAlignment="1">
      <alignment horizontal="center" vertical="center" wrapText="1"/>
    </xf>
    <xf numFmtId="0" fontId="0" fillId="0" borderId="1" xfId="87" applyFill="1" applyBorder="1" applyAlignment="1">
      <alignment horizontal="center" vertical="center"/>
    </xf>
    <xf numFmtId="0" fontId="26" fillId="3" borderId="0" xfId="6" applyNumberFormat="1" applyFont="1" applyFill="1" applyBorder="1" applyAlignment="1" applyProtection="1">
      <alignment horizontal="center" vertical="center" wrapText="1"/>
    </xf>
    <xf numFmtId="0" fontId="14" fillId="0" borderId="38" xfId="87" applyFont="1" applyFill="1" applyBorder="1" applyAlignment="1">
      <alignment horizontal="center" vertical="center" wrapText="1"/>
    </xf>
    <xf numFmtId="0" fontId="0" fillId="0" borderId="39" xfId="0" applyFill="1" applyBorder="1" applyAlignment="1">
      <alignment horizontal="center" vertical="center"/>
    </xf>
    <xf numFmtId="0" fontId="10" fillId="0" borderId="39" xfId="87" applyFont="1" applyFill="1" applyBorder="1" applyAlignment="1">
      <alignment horizontal="center" vertical="center" wrapText="1"/>
    </xf>
    <xf numFmtId="0" fontId="22" fillId="0" borderId="40" xfId="87" applyFont="1" applyFill="1" applyBorder="1" applyAlignment="1">
      <alignment horizontal="center" vertical="center" wrapText="1"/>
    </xf>
    <xf numFmtId="0" fontId="25" fillId="6" borderId="1" xfId="87" applyFont="1" applyFill="1" applyBorder="1" applyAlignment="1">
      <alignment horizontal="center" vertical="center"/>
    </xf>
    <xf numFmtId="0" fontId="25" fillId="0" borderId="1" xfId="87" applyFont="1" applyFill="1" applyBorder="1" applyAlignment="1">
      <alignment vertical="center" wrapText="1"/>
    </xf>
    <xf numFmtId="0" fontId="25" fillId="6" borderId="39" xfId="87" applyFont="1" applyFill="1" applyBorder="1" applyAlignment="1">
      <alignment horizontal="center" vertical="center" wrapText="1"/>
    </xf>
    <xf numFmtId="0" fontId="8" fillId="2" borderId="8" xfId="87" applyFont="1" applyFill="1" applyBorder="1" applyAlignment="1">
      <alignment vertical="center" wrapText="1"/>
    </xf>
    <xf numFmtId="0" fontId="11" fillId="0" borderId="41" xfId="87" applyFont="1" applyFill="1" applyBorder="1" applyAlignment="1">
      <alignment horizontal="center" vertical="center"/>
    </xf>
    <xf numFmtId="0" fontId="20" fillId="0" borderId="42" xfId="87" applyFont="1" applyFill="1" applyBorder="1" applyAlignment="1">
      <alignment horizontal="center" vertical="center"/>
    </xf>
    <xf numFmtId="0" fontId="27" fillId="0" borderId="1" xfId="0" applyNumberFormat="1" applyFont="1" applyFill="1" applyBorder="1" applyAlignment="1">
      <alignment vertical="center" wrapText="1"/>
    </xf>
    <xf numFmtId="0" fontId="20" fillId="7" borderId="28" xfId="87" applyFont="1" applyFill="1" applyBorder="1" applyAlignment="1">
      <alignment horizontal="center" vertical="center" wrapText="1"/>
    </xf>
    <xf numFmtId="0" fontId="20" fillId="8" borderId="28" xfId="87" applyFont="1" applyFill="1" applyBorder="1" applyAlignment="1">
      <alignment horizontal="center" vertical="center" wrapText="1"/>
    </xf>
    <xf numFmtId="0" fontId="27" fillId="0" borderId="1" xfId="0" applyFont="1" applyFill="1" applyBorder="1" applyAlignment="1">
      <alignment vertical="center"/>
    </xf>
    <xf numFmtId="0" fontId="20" fillId="9" borderId="28" xfId="87" applyFont="1" applyFill="1" applyBorder="1" applyAlignment="1">
      <alignment horizontal="center" vertical="center" wrapText="1"/>
    </xf>
    <xf numFmtId="0" fontId="0" fillId="0" borderId="1" xfId="87" applyFill="1" applyBorder="1" applyAlignment="1">
      <alignment vertical="center" wrapText="1"/>
    </xf>
    <xf numFmtId="0" fontId="20" fillId="3" borderId="28" xfId="87" applyFont="1" applyFill="1" applyBorder="1" applyAlignment="1">
      <alignment horizontal="center" vertical="center" wrapText="1"/>
    </xf>
    <xf numFmtId="0" fontId="20" fillId="2" borderId="43" xfId="87" applyFont="1" applyFill="1" applyBorder="1" applyAlignment="1">
      <alignment horizontal="center" vertical="center" wrapText="1"/>
    </xf>
    <xf numFmtId="0" fontId="20" fillId="0" borderId="44" xfId="87" applyFont="1" applyFill="1" applyBorder="1" applyAlignment="1">
      <alignment horizontal="center" vertical="center"/>
    </xf>
    <xf numFmtId="0" fontId="10" fillId="0" borderId="0" xfId="87" applyFont="1" applyFill="1" applyBorder="1" applyAlignment="1">
      <alignment horizontal="center" vertical="center"/>
    </xf>
    <xf numFmtId="0" fontId="23" fillId="0" borderId="1" xfId="87" applyFont="1" applyFill="1" applyBorder="1" applyAlignment="1">
      <alignment horizontal="center" vertical="center"/>
    </xf>
    <xf numFmtId="0" fontId="0" fillId="0" borderId="0" xfId="87" applyFill="1" applyAlignment="1">
      <alignment vertical="center"/>
    </xf>
    <xf numFmtId="0" fontId="28" fillId="0" borderId="1" xfId="87" applyFont="1" applyFill="1" applyBorder="1" applyAlignment="1">
      <alignment vertical="center"/>
    </xf>
    <xf numFmtId="0" fontId="23" fillId="0" borderId="1" xfId="87" applyFont="1" applyFill="1" applyBorder="1" applyAlignment="1">
      <alignment vertical="center"/>
    </xf>
    <xf numFmtId="0" fontId="15" fillId="0" borderId="0" xfId="87" applyFont="1" applyFill="1" applyBorder="1" applyAlignment="1">
      <alignment horizontal="center" vertical="center"/>
    </xf>
    <xf numFmtId="0" fontId="11" fillId="0" borderId="13" xfId="87" applyFont="1" applyFill="1" applyBorder="1" applyAlignment="1">
      <alignment horizontal="center" vertical="center"/>
    </xf>
    <xf numFmtId="0" fontId="10" fillId="2" borderId="6" xfId="87" applyFont="1" applyFill="1" applyBorder="1" applyAlignment="1">
      <alignment horizontal="center" vertical="center"/>
    </xf>
    <xf numFmtId="0" fontId="11" fillId="0" borderId="1" xfId="87" applyFont="1" applyFill="1" applyBorder="1" applyAlignment="1">
      <alignment horizontal="center" vertical="center"/>
    </xf>
    <xf numFmtId="0" fontId="29" fillId="0" borderId="1" xfId="0" applyFont="1" applyBorder="1" applyAlignment="1">
      <alignment horizontal="center" vertical="center"/>
    </xf>
    <xf numFmtId="0" fontId="19" fillId="0" borderId="1" xfId="87" applyFont="1" applyFill="1" applyBorder="1" applyAlignment="1">
      <alignment horizontal="center" vertical="center"/>
    </xf>
    <xf numFmtId="58" fontId="18" fillId="2" borderId="6" xfId="87" applyNumberFormat="1" applyFont="1" applyFill="1" applyBorder="1" applyAlignment="1">
      <alignment horizontal="center" vertical="center"/>
    </xf>
    <xf numFmtId="0" fontId="21" fillId="2" borderId="7" xfId="87" applyFont="1" applyFill="1" applyBorder="1" applyAlignment="1">
      <alignment horizontal="center" vertical="center"/>
    </xf>
    <xf numFmtId="0" fontId="10" fillId="4" borderId="14" xfId="87" applyFont="1" applyFill="1" applyBorder="1" applyAlignment="1">
      <alignment horizontal="center" vertical="center"/>
    </xf>
    <xf numFmtId="0" fontId="30" fillId="0" borderId="29" xfId="87" applyFont="1" applyFill="1" applyBorder="1" applyAlignment="1">
      <alignment horizontal="center" vertical="center" wrapText="1"/>
    </xf>
    <xf numFmtId="0" fontId="11" fillId="0" borderId="1" xfId="0" applyFont="1" applyFill="1" applyBorder="1" applyAlignment="1">
      <alignment horizontal="center" vertical="center"/>
    </xf>
    <xf numFmtId="0" fontId="22" fillId="0" borderId="45" xfId="87" applyFont="1" applyFill="1" applyBorder="1" applyAlignment="1">
      <alignment horizontal="center" vertical="center" wrapText="1"/>
    </xf>
    <xf numFmtId="0" fontId="30" fillId="0" borderId="46" xfId="87" applyFont="1" applyFill="1" applyBorder="1" applyAlignment="1">
      <alignment horizontal="center" vertical="center" wrapText="1"/>
    </xf>
    <xf numFmtId="0" fontId="22" fillId="0" borderId="9" xfId="87" applyFont="1" applyFill="1" applyBorder="1" applyAlignment="1">
      <alignment horizontal="center" vertical="center" wrapText="1"/>
    </xf>
    <xf numFmtId="0" fontId="19" fillId="0" borderId="13" xfId="87" applyFont="1" applyFill="1" applyBorder="1" applyAlignment="1">
      <alignment horizontal="center" vertical="center"/>
    </xf>
    <xf numFmtId="0" fontId="23" fillId="0" borderId="0" xfId="87" applyFont="1" applyFill="1" applyBorder="1" applyAlignment="1">
      <alignment horizontal="center" vertical="center"/>
    </xf>
    <xf numFmtId="0" fontId="24" fillId="0" borderId="0" xfId="87" applyFont="1" applyFill="1" applyBorder="1" applyAlignment="1">
      <alignment horizontal="left" vertical="center"/>
    </xf>
    <xf numFmtId="0" fontId="8" fillId="0" borderId="0" xfId="87" applyFont="1" applyFill="1" applyBorder="1" applyAlignment="1">
      <alignment horizontal="center" vertical="center" wrapText="1"/>
    </xf>
    <xf numFmtId="0" fontId="25" fillId="0" borderId="0" xfId="87" applyFont="1" applyFill="1" applyBorder="1" applyAlignment="1">
      <alignment horizontal="center" vertical="center" wrapText="1"/>
    </xf>
    <xf numFmtId="0" fontId="30" fillId="0" borderId="47" xfId="87" applyFont="1" applyFill="1" applyBorder="1" applyAlignment="1">
      <alignment horizontal="center" vertical="center" wrapText="1"/>
    </xf>
    <xf numFmtId="0" fontId="8" fillId="2" borderId="8" xfId="87" applyFont="1" applyFill="1" applyBorder="1" applyAlignment="1">
      <alignment horizontal="center" vertical="center" wrapText="1"/>
    </xf>
    <xf numFmtId="0" fontId="30" fillId="0" borderId="31" xfId="87" applyFont="1" applyFill="1" applyBorder="1" applyAlignment="1">
      <alignment horizontal="center" vertical="center" wrapText="1"/>
    </xf>
    <xf numFmtId="0" fontId="30" fillId="0" borderId="33" xfId="87" applyFont="1" applyFill="1" applyBorder="1" applyAlignment="1">
      <alignment horizontal="center" vertical="center" wrapText="1"/>
    </xf>
    <xf numFmtId="0" fontId="0" fillId="0" borderId="34" xfId="0" applyFill="1" applyBorder="1" applyAlignment="1">
      <alignment horizontal="center"/>
    </xf>
    <xf numFmtId="0" fontId="24" fillId="0" borderId="0" xfId="87" applyFont="1" applyFill="1" applyBorder="1" applyAlignment="1">
      <alignment horizontal="left" vertical="center" wrapText="1"/>
    </xf>
    <xf numFmtId="0" fontId="30" fillId="0" borderId="38" xfId="87" applyFont="1" applyFill="1" applyBorder="1" applyAlignment="1">
      <alignment horizontal="center" vertical="center" wrapText="1"/>
    </xf>
    <xf numFmtId="0" fontId="0" fillId="0" borderId="39" xfId="0" applyFill="1" applyBorder="1" applyAlignment="1">
      <alignment horizontal="center"/>
    </xf>
    <xf numFmtId="0" fontId="11" fillId="0" borderId="1" xfId="87" applyFont="1" applyFill="1" applyBorder="1" applyAlignment="1">
      <alignment horizontal="center" vertical="center" wrapText="1"/>
    </xf>
    <xf numFmtId="0" fontId="0" fillId="0" borderId="1" xfId="0" applyFill="1" applyBorder="1" applyAlignment="1">
      <alignment horizontal="center" vertical="center"/>
    </xf>
    <xf numFmtId="0" fontId="10" fillId="0" borderId="1" xfId="87" applyFont="1" applyFill="1" applyBorder="1" applyAlignment="1">
      <alignment horizontal="center" vertical="center" wrapText="1"/>
    </xf>
    <xf numFmtId="0" fontId="0" fillId="0" borderId="34" xfId="0" applyFill="1" applyBorder="1" applyAlignment="1">
      <alignment vertical="center"/>
    </xf>
    <xf numFmtId="0" fontId="10" fillId="0" borderId="34" xfId="87" applyFont="1" applyFill="1" applyBorder="1" applyAlignment="1">
      <alignment vertical="center" wrapText="1"/>
    </xf>
    <xf numFmtId="0" fontId="0" fillId="0" borderId="39" xfId="0" applyFill="1" applyBorder="1" applyAlignment="1">
      <alignment vertical="center"/>
    </xf>
    <xf numFmtId="0" fontId="10" fillId="0" borderId="39" xfId="87" applyFont="1" applyFill="1" applyBorder="1" applyAlignment="1">
      <alignment vertical="center" wrapText="1"/>
    </xf>
    <xf numFmtId="0" fontId="22" fillId="0" borderId="48" xfId="87" applyFont="1" applyFill="1" applyBorder="1" applyAlignment="1">
      <alignment horizontal="center" vertical="center" wrapText="1"/>
    </xf>
    <xf numFmtId="0" fontId="19" fillId="0" borderId="11" xfId="87" applyFont="1" applyFill="1" applyBorder="1" applyAlignment="1">
      <alignment horizontal="center" vertical="center"/>
    </xf>
    <xf numFmtId="0" fontId="19" fillId="0" borderId="39" xfId="87" applyFont="1" applyFill="1" applyBorder="1" applyAlignment="1">
      <alignment horizontal="center" vertical="center"/>
    </xf>
    <xf numFmtId="0" fontId="27" fillId="10" borderId="0" xfId="0" applyNumberFormat="1" applyFont="1" applyFill="1" applyBorder="1" applyAlignment="1">
      <alignment vertical="center" wrapText="1"/>
    </xf>
    <xf numFmtId="0" fontId="19" fillId="7" borderId="8" xfId="87" applyFont="1" applyFill="1" applyBorder="1" applyAlignment="1">
      <alignment horizontal="center" vertical="center" wrapText="1"/>
    </xf>
    <xf numFmtId="0" fontId="27" fillId="0" borderId="0" xfId="0" applyNumberFormat="1" applyFont="1" applyFill="1" applyBorder="1" applyAlignment="1">
      <alignment vertical="center" wrapText="1"/>
    </xf>
    <xf numFmtId="0" fontId="19" fillId="8" borderId="8" xfId="87" applyFont="1" applyFill="1" applyBorder="1" applyAlignment="1">
      <alignment horizontal="center" vertical="center" wrapText="1"/>
    </xf>
    <xf numFmtId="0" fontId="19" fillId="9" borderId="8" xfId="87" applyFont="1" applyFill="1" applyBorder="1" applyAlignment="1">
      <alignment horizontal="center" vertical="center" wrapText="1"/>
    </xf>
    <xf numFmtId="0" fontId="19" fillId="3" borderId="8" xfId="87" applyFont="1" applyFill="1" applyBorder="1" applyAlignment="1">
      <alignment horizontal="center" vertical="center" wrapText="1"/>
    </xf>
    <xf numFmtId="0" fontId="19" fillId="2" borderId="49" xfId="87" applyFont="1" applyFill="1" applyBorder="1" applyAlignment="1">
      <alignment horizontal="center" vertical="center" wrapText="1"/>
    </xf>
    <xf numFmtId="0" fontId="27" fillId="0" borderId="0" xfId="0" applyFont="1" applyFill="1" applyBorder="1" applyAlignment="1">
      <alignment vertical="center"/>
    </xf>
    <xf numFmtId="0" fontId="19" fillId="0" borderId="0" xfId="87" applyFont="1" applyFill="1" applyBorder="1" applyAlignment="1">
      <alignment horizontal="center" vertical="center"/>
    </xf>
    <xf numFmtId="0" fontId="19" fillId="0" borderId="0" xfId="87" applyFont="1" applyFill="1" applyBorder="1" applyAlignment="1">
      <alignment horizontal="center" vertical="center" wrapText="1"/>
    </xf>
    <xf numFmtId="0" fontId="28" fillId="0" borderId="0" xfId="87" applyFont="1" applyFill="1" applyBorder="1" applyAlignment="1">
      <alignment vertical="center"/>
    </xf>
    <xf numFmtId="0" fontId="23" fillId="0" borderId="0" xfId="87" applyFont="1" applyFill="1" applyBorder="1" applyAlignment="1">
      <alignment vertical="center"/>
    </xf>
    <xf numFmtId="0" fontId="14" fillId="0" borderId="29" xfId="87" applyFont="1" applyFill="1" applyBorder="1" applyAlignment="1">
      <alignment horizontal="center" vertical="center" wrapText="1"/>
    </xf>
    <xf numFmtId="0" fontId="14" fillId="0" borderId="46" xfId="87" applyFont="1" applyFill="1" applyBorder="1" applyAlignment="1">
      <alignment horizontal="center" vertical="center" wrapText="1"/>
    </xf>
    <xf numFmtId="0" fontId="14" fillId="0" borderId="1" xfId="87" applyFont="1" applyFill="1" applyBorder="1" applyAlignment="1">
      <alignment horizontal="center" vertical="center" wrapText="1"/>
    </xf>
    <xf numFmtId="0" fontId="31" fillId="0" borderId="0" xfId="0" applyFont="1" applyFill="1" applyBorder="1" applyAlignment="1">
      <alignment horizontal="left"/>
    </xf>
    <xf numFmtId="0" fontId="32" fillId="0" borderId="0" xfId="0" applyFont="1" applyFill="1" applyBorder="1" applyAlignment="1">
      <alignment horizontal="center" vertical="center"/>
    </xf>
    <xf numFmtId="0" fontId="31" fillId="0" borderId="0" xfId="0" applyFont="1" applyFill="1" applyBorder="1" applyAlignment="1">
      <alignment vertical="center"/>
    </xf>
    <xf numFmtId="0" fontId="33" fillId="0" borderId="0" xfId="0" applyFont="1" applyFill="1" applyBorder="1" applyAlignment="1">
      <alignment vertical="center"/>
    </xf>
    <xf numFmtId="0" fontId="34" fillId="0" borderId="1" xfId="0" applyNumberFormat="1" applyFont="1" applyFill="1" applyBorder="1" applyAlignment="1">
      <alignment horizontal="center" vertical="center" wrapText="1" shrinkToFit="1"/>
    </xf>
    <xf numFmtId="0" fontId="34" fillId="0" borderId="1" xfId="0" applyFont="1" applyFill="1" applyBorder="1" applyAlignment="1">
      <alignment horizontal="center" vertical="center" shrinkToFit="1"/>
    </xf>
    <xf numFmtId="0" fontId="35" fillId="0" borderId="1" xfId="87" applyFont="1" applyFill="1" applyBorder="1" applyAlignment="1">
      <alignment horizontal="center" vertical="center"/>
    </xf>
    <xf numFmtId="0" fontId="36" fillId="0" borderId="1" xfId="87" applyFont="1" applyFill="1" applyBorder="1" applyAlignment="1">
      <alignment horizontal="center" vertical="center" wrapText="1"/>
    </xf>
    <xf numFmtId="0" fontId="31" fillId="0" borderId="1" xfId="0" applyFont="1" applyFill="1" applyBorder="1" applyAlignment="1">
      <alignment horizontal="center" vertical="center"/>
    </xf>
    <xf numFmtId="0" fontId="31" fillId="0" borderId="47" xfId="0" applyFont="1" applyFill="1" applyBorder="1" applyAlignment="1">
      <alignment vertical="center"/>
    </xf>
    <xf numFmtId="0" fontId="31" fillId="0" borderId="15" xfId="0" applyFont="1" applyFill="1" applyBorder="1" applyAlignment="1">
      <alignment vertical="center"/>
    </xf>
    <xf numFmtId="0" fontId="31" fillId="0" borderId="46" xfId="0" applyFont="1" applyFill="1" applyBorder="1" applyAlignment="1">
      <alignment horizontal="center" vertical="center"/>
    </xf>
    <xf numFmtId="0" fontId="31" fillId="0" borderId="0" xfId="0" applyFont="1" applyFill="1" applyBorder="1" applyAlignment="1">
      <alignment horizontal="center" vertical="center"/>
    </xf>
    <xf numFmtId="0" fontId="31" fillId="0" borderId="50" xfId="0" applyFont="1" applyFill="1" applyBorder="1" applyAlignment="1">
      <alignment horizontal="center" vertical="center"/>
    </xf>
    <xf numFmtId="0" fontId="31" fillId="0" borderId="0" xfId="0" applyFont="1" applyFill="1" applyAlignment="1">
      <alignment horizontal="center" vertical="center"/>
    </xf>
    <xf numFmtId="0" fontId="32" fillId="0" borderId="1" xfId="0" applyFont="1" applyFill="1" applyBorder="1" applyAlignment="1">
      <alignment horizontal="center" vertical="center"/>
    </xf>
    <xf numFmtId="0" fontId="32" fillId="0" borderId="51" xfId="0" applyFont="1" applyFill="1" applyBorder="1" applyAlignment="1">
      <alignment horizontal="center" vertical="center"/>
    </xf>
    <xf numFmtId="0" fontId="32" fillId="0" borderId="52" xfId="0" applyFont="1" applyFill="1" applyBorder="1" applyAlignment="1">
      <alignment horizontal="center" vertical="center"/>
    </xf>
    <xf numFmtId="0" fontId="31" fillId="0" borderId="49" xfId="0" applyFont="1" applyFill="1" applyBorder="1" applyAlignment="1">
      <alignment horizontal="center" vertical="center"/>
    </xf>
    <xf numFmtId="0" fontId="32" fillId="0" borderId="53" xfId="0" applyFont="1" applyFill="1" applyBorder="1" applyAlignment="1">
      <alignment horizontal="center" vertical="center"/>
    </xf>
    <xf numFmtId="0" fontId="32" fillId="0" borderId="44" xfId="0" applyFont="1" applyFill="1" applyBorder="1" applyAlignment="1">
      <alignment horizontal="center" vertical="center"/>
    </xf>
    <xf numFmtId="0" fontId="31" fillId="0" borderId="29" xfId="0" applyFont="1" applyFill="1" applyBorder="1" applyAlignment="1">
      <alignment horizontal="center" vertical="center"/>
    </xf>
    <xf numFmtId="0" fontId="31" fillId="0" borderId="14" xfId="0" applyFont="1" applyFill="1" applyBorder="1" applyAlignment="1">
      <alignment horizontal="center" vertical="center"/>
    </xf>
    <xf numFmtId="0" fontId="31" fillId="0" borderId="30" xfId="0" applyFont="1" applyFill="1" applyBorder="1" applyAlignment="1">
      <alignment horizontal="center" vertical="center"/>
    </xf>
    <xf numFmtId="0" fontId="31" fillId="0" borderId="1" xfId="0" applyFont="1" applyFill="1" applyBorder="1" applyAlignment="1">
      <alignment vertical="center"/>
    </xf>
    <xf numFmtId="14" fontId="34" fillId="0" borderId="1" xfId="0" applyNumberFormat="1" applyFont="1" applyFill="1" applyBorder="1" applyAlignment="1">
      <alignment horizontal="center" vertical="center" shrinkToFit="1"/>
    </xf>
    <xf numFmtId="0" fontId="34" fillId="0" borderId="1" xfId="0" applyFont="1" applyFill="1" applyBorder="1" applyAlignment="1">
      <alignment horizontal="center" vertical="center" wrapText="1" shrinkToFit="1"/>
    </xf>
    <xf numFmtId="0" fontId="31" fillId="0" borderId="22" xfId="0" applyFont="1" applyFill="1" applyBorder="1" applyAlignment="1">
      <alignment vertical="center"/>
    </xf>
    <xf numFmtId="0" fontId="31" fillId="0" borderId="41" xfId="0" applyFont="1" applyFill="1" applyBorder="1" applyAlignment="1">
      <alignment vertical="center"/>
    </xf>
    <xf numFmtId="0" fontId="37" fillId="0" borderId="54" xfId="0" applyFont="1" applyFill="1" applyBorder="1" applyAlignment="1">
      <alignment horizontal="center" vertical="center"/>
    </xf>
    <xf numFmtId="0" fontId="32" fillId="0" borderId="23" xfId="0" applyFont="1" applyFill="1" applyBorder="1" applyAlignment="1">
      <alignment horizontal="center" vertical="center"/>
    </xf>
    <xf numFmtId="0" fontId="32" fillId="0" borderId="7" xfId="0" applyFont="1" applyFill="1" applyBorder="1" applyAlignment="1">
      <alignment horizontal="center" vertical="center"/>
    </xf>
    <xf numFmtId="0" fontId="31" fillId="0" borderId="8" xfId="0" applyFont="1" applyFill="1" applyBorder="1" applyAlignment="1">
      <alignment horizontal="center" vertical="center"/>
    </xf>
    <xf numFmtId="0" fontId="32" fillId="0" borderId="25" xfId="0" applyFont="1" applyFill="1" applyBorder="1" applyAlignment="1">
      <alignment horizontal="center" vertical="center"/>
    </xf>
    <xf numFmtId="0" fontId="38" fillId="0" borderId="0" xfId="0" applyFont="1" applyFill="1" applyBorder="1" applyAlignment="1">
      <alignment vertical="center"/>
    </xf>
    <xf numFmtId="0" fontId="31" fillId="0" borderId="55" xfId="0" applyFont="1" applyFill="1" applyBorder="1" applyAlignment="1">
      <alignment horizontal="center" vertical="center"/>
    </xf>
    <xf numFmtId="0" fontId="31" fillId="0" borderId="5" xfId="0" applyFont="1" applyFill="1" applyBorder="1" applyAlignment="1">
      <alignment horizontal="center" vertical="center"/>
    </xf>
    <xf numFmtId="0" fontId="31" fillId="0" borderId="42" xfId="0" applyFont="1" applyFill="1" applyBorder="1" applyAlignment="1">
      <alignment horizontal="center" vertical="center"/>
    </xf>
    <xf numFmtId="0" fontId="32" fillId="0" borderId="55" xfId="0" applyFont="1" applyFill="1" applyBorder="1" applyAlignment="1">
      <alignment horizontal="center" vertical="center"/>
    </xf>
    <xf numFmtId="0" fontId="32" fillId="0" borderId="5" xfId="0" applyFont="1" applyFill="1" applyBorder="1" applyAlignment="1">
      <alignment horizontal="center" vertical="center"/>
    </xf>
    <xf numFmtId="0" fontId="31" fillId="0" borderId="11" xfId="0" applyFont="1" applyFill="1" applyBorder="1" applyAlignment="1">
      <alignment horizontal="center" vertical="center"/>
    </xf>
    <xf numFmtId="0" fontId="32" fillId="0" borderId="39" xfId="0" applyFont="1" applyFill="1" applyBorder="1" applyAlignment="1">
      <alignment horizontal="center" vertical="center"/>
    </xf>
    <xf numFmtId="0" fontId="32" fillId="0" borderId="27" xfId="0" applyFont="1" applyFill="1" applyBorder="1" applyAlignment="1">
      <alignment horizontal="center" vertical="center"/>
    </xf>
    <xf numFmtId="0" fontId="0" fillId="0" borderId="0" xfId="87">
      <alignment vertical="center"/>
    </xf>
    <xf numFmtId="0" fontId="0" fillId="2" borderId="0" xfId="87" applyFill="1">
      <alignment vertical="center"/>
    </xf>
    <xf numFmtId="0" fontId="0" fillId="0" borderId="14" xfId="87" applyBorder="1">
      <alignment vertical="center"/>
    </xf>
    <xf numFmtId="0" fontId="0" fillId="0" borderId="15" xfId="87" applyBorder="1" applyAlignment="1">
      <alignment vertical="center" wrapText="1"/>
    </xf>
    <xf numFmtId="0" fontId="0" fillId="0" borderId="0" xfId="87" applyAlignment="1">
      <alignment vertical="center" wrapText="1"/>
    </xf>
    <xf numFmtId="0" fontId="0" fillId="10" borderId="0" xfId="87" applyFill="1">
      <alignment vertical="center"/>
    </xf>
    <xf numFmtId="0" fontId="39" fillId="10" borderId="0" xfId="87" applyFont="1" applyFill="1">
      <alignment vertical="center"/>
    </xf>
    <xf numFmtId="0" fontId="40" fillId="0" borderId="0" xfId="87" applyFont="1" applyAlignment="1">
      <alignment vertical="center" wrapText="1"/>
    </xf>
    <xf numFmtId="0" fontId="0" fillId="0" borderId="0" xfId="87" applyAlignment="1">
      <alignment horizontal="center" vertical="center"/>
    </xf>
    <xf numFmtId="0" fontId="15" fillId="0" borderId="0" xfId="87" applyFont="1">
      <alignment vertical="center"/>
    </xf>
    <xf numFmtId="0" fontId="0" fillId="0" borderId="0" xfId="87" applyAlignment="1">
      <alignment vertical="center"/>
    </xf>
    <xf numFmtId="0" fontId="41" fillId="10" borderId="16" xfId="87" applyFont="1" applyFill="1" applyBorder="1" applyAlignment="1">
      <alignment horizontal="center" vertical="center" wrapText="1"/>
    </xf>
    <xf numFmtId="0" fontId="7" fillId="0" borderId="17" xfId="87" applyFont="1" applyBorder="1" applyAlignment="1">
      <alignment horizontal="center" vertical="center" wrapText="1"/>
    </xf>
    <xf numFmtId="0" fontId="42" fillId="0" borderId="18" xfId="87" applyFont="1" applyBorder="1" applyAlignment="1">
      <alignment horizontal="center" vertical="center" wrapText="1"/>
    </xf>
    <xf numFmtId="0" fontId="17" fillId="0" borderId="19" xfId="87" applyFont="1" applyBorder="1" applyAlignment="1">
      <alignment horizontal="center" vertical="center"/>
    </xf>
    <xf numFmtId="0" fontId="43" fillId="0" borderId="0" xfId="0" applyFont="1" applyFill="1" applyBorder="1" applyAlignment="1">
      <alignment vertical="center" wrapText="1"/>
    </xf>
    <xf numFmtId="0" fontId="44" fillId="10" borderId="23" xfId="87" applyFont="1" applyFill="1" applyBorder="1" applyAlignment="1">
      <alignment horizontal="center" vertical="center"/>
    </xf>
    <xf numFmtId="0" fontId="44" fillId="2" borderId="10" xfId="87" applyFont="1" applyFill="1" applyBorder="1" applyAlignment="1">
      <alignment horizontal="center" vertical="center" wrapText="1"/>
    </xf>
    <xf numFmtId="0" fontId="18" fillId="2" borderId="13" xfId="87" applyFont="1" applyFill="1" applyBorder="1" applyAlignment="1">
      <alignment horizontal="center" vertical="center"/>
    </xf>
    <xf numFmtId="0" fontId="10" fillId="2" borderId="2" xfId="87" applyFont="1" applyFill="1" applyBorder="1" applyAlignment="1">
      <alignment horizontal="center" vertical="center"/>
    </xf>
    <xf numFmtId="0" fontId="45" fillId="3" borderId="1" xfId="0" applyFont="1" applyFill="1" applyBorder="1" applyAlignment="1">
      <alignment horizontal="center" vertical="center" wrapText="1"/>
    </xf>
    <xf numFmtId="0" fontId="44" fillId="10" borderId="24" xfId="87" applyFont="1" applyFill="1" applyBorder="1" applyAlignment="1">
      <alignment horizontal="center" vertical="center"/>
    </xf>
    <xf numFmtId="0" fontId="44" fillId="2" borderId="11" xfId="87" applyFont="1" applyFill="1" applyBorder="1" applyAlignment="1">
      <alignment horizontal="center" vertical="center" wrapText="1"/>
    </xf>
    <xf numFmtId="0" fontId="18" fillId="2" borderId="39" xfId="87" applyFont="1" applyFill="1" applyBorder="1" applyAlignment="1">
      <alignment horizontal="center" vertical="center"/>
    </xf>
    <xf numFmtId="0" fontId="10" fillId="2" borderId="4" xfId="87" applyFont="1" applyFill="1" applyBorder="1" applyAlignment="1">
      <alignment horizontal="center" vertical="center"/>
    </xf>
    <xf numFmtId="0" fontId="44" fillId="10" borderId="36" xfId="87" applyFont="1" applyFill="1" applyBorder="1" applyAlignment="1">
      <alignment horizontal="center" vertical="center"/>
    </xf>
    <xf numFmtId="0" fontId="44" fillId="2" borderId="13" xfId="87" applyFont="1" applyFill="1" applyBorder="1" applyAlignment="1">
      <alignment horizontal="center" vertical="center" wrapText="1"/>
    </xf>
    <xf numFmtId="58" fontId="18" fillId="2" borderId="2" xfId="87" applyNumberFormat="1" applyFont="1" applyFill="1" applyBorder="1" applyAlignment="1">
      <alignment horizontal="center" vertical="center"/>
    </xf>
    <xf numFmtId="0" fontId="43" fillId="3" borderId="1" xfId="0" applyFont="1" applyFill="1" applyBorder="1" applyAlignment="1">
      <alignment vertical="center" wrapText="1"/>
    </xf>
    <xf numFmtId="0" fontId="46" fillId="4" borderId="56" xfId="87" applyFont="1" applyFill="1" applyBorder="1" applyAlignment="1">
      <alignment horizontal="center" vertical="center"/>
    </xf>
    <xf numFmtId="0" fontId="10" fillId="4" borderId="57" xfId="87" applyFont="1" applyFill="1" applyBorder="1" applyAlignment="1">
      <alignment horizontal="center" vertical="center"/>
    </xf>
    <xf numFmtId="0" fontId="46" fillId="4" borderId="57" xfId="87" applyFont="1" applyFill="1" applyBorder="1" applyAlignment="1">
      <alignment horizontal="center" vertical="center" wrapText="1"/>
    </xf>
    <xf numFmtId="0" fontId="10" fillId="4" borderId="58" xfId="87" applyFont="1" applyFill="1" applyBorder="1" applyAlignment="1">
      <alignment horizontal="center" vertical="center"/>
    </xf>
    <xf numFmtId="0" fontId="47" fillId="0" borderId="1" xfId="87" applyFont="1" applyFill="1" applyBorder="1" applyAlignment="1">
      <alignment horizontal="center" vertical="center"/>
    </xf>
    <xf numFmtId="0" fontId="39" fillId="10" borderId="26" xfId="87" applyFont="1" applyFill="1" applyBorder="1" applyAlignment="1">
      <alignment horizontal="center" vertical="center" wrapText="1"/>
    </xf>
    <xf numFmtId="0" fontId="47" fillId="0" borderId="39" xfId="0" applyFont="1" applyBorder="1" applyAlignment="1">
      <alignment horizontal="left"/>
    </xf>
    <xf numFmtId="0" fontId="46" fillId="0" borderId="39" xfId="87" applyFont="1" applyFill="1" applyBorder="1" applyAlignment="1">
      <alignment horizontal="center" vertical="center" wrapText="1"/>
    </xf>
    <xf numFmtId="0" fontId="25" fillId="0" borderId="39" xfId="87" applyFont="1" applyFill="1" applyBorder="1" applyAlignment="1">
      <alignment horizontal="center" vertical="center" wrapText="1"/>
    </xf>
    <xf numFmtId="0" fontId="22" fillId="0" borderId="4" xfId="87" applyFont="1" applyBorder="1" applyAlignment="1">
      <alignment horizontal="center" vertical="center" wrapText="1"/>
    </xf>
    <xf numFmtId="0" fontId="39" fillId="10" borderId="24" xfId="87" applyFont="1" applyFill="1" applyBorder="1" applyAlignment="1">
      <alignment horizontal="center" vertical="center" wrapText="1"/>
    </xf>
    <xf numFmtId="0" fontId="47" fillId="0" borderId="1" xfId="0" applyFont="1" applyBorder="1" applyAlignment="1">
      <alignment horizontal="left"/>
    </xf>
    <xf numFmtId="0" fontId="46" fillId="0" borderId="1" xfId="87" applyFont="1" applyFill="1" applyBorder="1" applyAlignment="1">
      <alignment horizontal="center" vertical="center" wrapText="1"/>
    </xf>
    <xf numFmtId="0" fontId="22" fillId="0" borderId="6" xfId="87" applyFont="1" applyBorder="1" applyAlignment="1">
      <alignment horizontal="center" vertical="center" wrapText="1"/>
    </xf>
    <xf numFmtId="0" fontId="47" fillId="0" borderId="13" xfId="87" applyFont="1" applyFill="1" applyBorder="1" applyAlignment="1">
      <alignment horizontal="center" vertical="center"/>
    </xf>
    <xf numFmtId="0" fontId="48" fillId="11" borderId="1" xfId="87" applyFont="1" applyFill="1" applyBorder="1" applyAlignment="1">
      <alignment horizontal="center" vertical="center" wrapText="1"/>
    </xf>
    <xf numFmtId="0" fontId="48" fillId="0" borderId="1" xfId="87" applyFont="1" applyBorder="1" applyAlignment="1">
      <alignment horizontal="center" vertical="center" wrapText="1"/>
    </xf>
    <xf numFmtId="0" fontId="39" fillId="10" borderId="59" xfId="87" applyFont="1" applyFill="1" applyBorder="1" applyAlignment="1">
      <alignment horizontal="center" vertical="center" wrapText="1"/>
    </xf>
    <xf numFmtId="0" fontId="25" fillId="6" borderId="53" xfId="87" applyFont="1" applyFill="1" applyBorder="1" applyAlignment="1">
      <alignment horizontal="center" vertical="center"/>
    </xf>
    <xf numFmtId="0" fontId="49" fillId="0" borderId="53" xfId="87" applyFont="1" applyFill="1" applyBorder="1" applyAlignment="1">
      <alignment vertical="center" wrapText="1"/>
    </xf>
    <xf numFmtId="0" fontId="25" fillId="6" borderId="53" xfId="87" applyFont="1" applyFill="1" applyBorder="1" applyAlignment="1">
      <alignment horizontal="center" vertical="center" wrapText="1"/>
    </xf>
    <xf numFmtId="0" fontId="8" fillId="2" borderId="60" xfId="87" applyFont="1" applyFill="1" applyBorder="1" applyAlignment="1">
      <alignment vertical="center" wrapText="1"/>
    </xf>
    <xf numFmtId="0" fontId="48" fillId="9" borderId="1" xfId="87" applyFont="1" applyFill="1" applyBorder="1" applyAlignment="1">
      <alignment horizontal="center" vertical="center" wrapText="1"/>
    </xf>
    <xf numFmtId="0" fontId="48" fillId="10" borderId="1" xfId="87" applyFont="1" applyFill="1" applyBorder="1" applyAlignment="1">
      <alignment horizontal="center" vertical="center" wrapText="1"/>
    </xf>
    <xf numFmtId="0" fontId="22" fillId="0" borderId="25" xfId="87" applyFont="1" applyBorder="1" applyAlignment="1">
      <alignment horizontal="center" vertical="center" wrapText="1"/>
    </xf>
    <xf numFmtId="0" fontId="48" fillId="0" borderId="0" xfId="87" applyFont="1" applyAlignment="1">
      <alignment vertical="center"/>
    </xf>
    <xf numFmtId="0" fontId="8" fillId="2" borderId="44" xfId="87" applyFont="1" applyFill="1" applyBorder="1" applyAlignment="1">
      <alignment vertical="center" wrapText="1"/>
    </xf>
    <xf numFmtId="0" fontId="22" fillId="0" borderId="27" xfId="87" applyFont="1" applyBorder="1" applyAlignment="1">
      <alignment horizontal="center" vertical="center" wrapText="1"/>
    </xf>
    <xf numFmtId="0" fontId="50" fillId="0" borderId="0" xfId="87" applyFont="1" applyFill="1" applyBorder="1" applyAlignment="1">
      <alignment vertical="center" wrapText="1"/>
    </xf>
    <xf numFmtId="0" fontId="10" fillId="0" borderId="0" xfId="87" applyFont="1" applyAlignment="1">
      <alignment horizontal="center" vertical="center"/>
    </xf>
    <xf numFmtId="0" fontId="50" fillId="3" borderId="1" xfId="87" applyFont="1" applyFill="1" applyBorder="1" applyAlignment="1">
      <alignment vertical="center" wrapText="1"/>
    </xf>
    <xf numFmtId="0" fontId="51" fillId="0" borderId="1" xfId="0" applyFont="1" applyFill="1" applyBorder="1" applyAlignment="1">
      <alignment horizontal="center" vertical="center"/>
    </xf>
    <xf numFmtId="0" fontId="51" fillId="0" borderId="13" xfId="0" applyFont="1" applyFill="1" applyBorder="1" applyAlignment="1">
      <alignment horizontal="center" vertical="center"/>
    </xf>
    <xf numFmtId="0" fontId="48" fillId="0" borderId="0" xfId="87" applyFont="1" applyAlignment="1">
      <alignment horizontal="center" vertical="center"/>
    </xf>
    <xf numFmtId="0" fontId="10" fillId="0" borderId="0" xfId="87" applyFont="1">
      <alignment vertical="center"/>
    </xf>
    <xf numFmtId="0" fontId="52" fillId="3" borderId="0" xfId="6" applyNumberFormat="1" applyFont="1" applyFill="1" applyBorder="1" applyAlignment="1" applyProtection="1">
      <alignment horizontal="center" vertical="center" wrapText="1"/>
    </xf>
    <xf numFmtId="0" fontId="53" fillId="3" borderId="0" xfId="6" applyNumberFormat="1" applyFont="1" applyFill="1" applyBorder="1" applyAlignment="1" applyProtection="1">
      <alignment horizontal="center" vertical="center" wrapText="1"/>
    </xf>
    <xf numFmtId="0" fontId="0" fillId="10" borderId="0" xfId="87" applyFill="1" applyAlignment="1">
      <alignment vertical="center"/>
    </xf>
    <xf numFmtId="0" fontId="48" fillId="10" borderId="0" xfId="87" applyFont="1" applyFill="1" applyAlignment="1">
      <alignment horizontal="center" vertical="center"/>
    </xf>
    <xf numFmtId="0" fontId="0" fillId="0" borderId="0" xfId="102">
      <alignment vertical="center"/>
    </xf>
    <xf numFmtId="0" fontId="0" fillId="0" borderId="0" xfId="0" applyFill="1" applyAlignment="1"/>
    <xf numFmtId="0" fontId="0" fillId="0" borderId="0" xfId="0" applyFill="1" applyAlignment="1">
      <alignment horizontal="center" vertical="center" wrapText="1"/>
    </xf>
    <xf numFmtId="0" fontId="0" fillId="0" borderId="0" xfId="0" applyFill="1" applyAlignment="1">
      <alignment horizontal="center" vertical="center"/>
    </xf>
    <xf numFmtId="0" fontId="8" fillId="0" borderId="2" xfId="102" applyFont="1" applyBorder="1" applyAlignment="1">
      <alignment horizontal="center" wrapText="1"/>
    </xf>
    <xf numFmtId="0" fontId="8" fillId="0" borderId="3" xfId="102" applyFont="1" applyBorder="1" applyAlignment="1">
      <alignment horizontal="center" wrapText="1"/>
    </xf>
    <xf numFmtId="0" fontId="14" fillId="0" borderId="2" xfId="102" applyFont="1" applyBorder="1" applyAlignment="1">
      <alignment horizontal="center" vertical="center"/>
    </xf>
    <xf numFmtId="0" fontId="0" fillId="0" borderId="3" xfId="0" applyFill="1" applyBorder="1" applyAlignment="1"/>
    <xf numFmtId="0" fontId="8" fillId="0" borderId="9" xfId="102" applyFont="1" applyBorder="1" applyAlignment="1">
      <alignment horizontal="center" wrapText="1"/>
    </xf>
    <xf numFmtId="0" fontId="8" fillId="0" borderId="0" xfId="102" applyFont="1" applyBorder="1" applyAlignment="1">
      <alignment horizontal="center" wrapText="1"/>
    </xf>
    <xf numFmtId="0" fontId="0" fillId="0" borderId="9" xfId="0" applyFill="1" applyBorder="1" applyAlignment="1"/>
    <xf numFmtId="0" fontId="8" fillId="0" borderId="4" xfId="102" applyFont="1" applyBorder="1" applyAlignment="1">
      <alignment horizontal="center" wrapText="1"/>
    </xf>
    <xf numFmtId="0" fontId="8" fillId="0" borderId="5" xfId="102" applyFont="1" applyBorder="1" applyAlignment="1">
      <alignment horizontal="center" wrapText="1"/>
    </xf>
    <xf numFmtId="0" fontId="0" fillId="0" borderId="4" xfId="0" applyFill="1" applyBorder="1" applyAlignment="1"/>
    <xf numFmtId="0" fontId="0" fillId="0" borderId="5" xfId="0" applyFill="1" applyBorder="1" applyAlignment="1"/>
    <xf numFmtId="0" fontId="25" fillId="0" borderId="1" xfId="102" applyFont="1" applyBorder="1" applyAlignment="1">
      <alignment horizontal="center" vertical="center"/>
    </xf>
    <xf numFmtId="0" fontId="25" fillId="0" borderId="6" xfId="0" applyFont="1" applyFill="1" applyBorder="1" applyAlignment="1">
      <alignment horizontal="center" vertical="center"/>
    </xf>
    <xf numFmtId="0" fontId="25" fillId="0" borderId="7" xfId="0" applyFont="1" applyFill="1" applyBorder="1" applyAlignment="1">
      <alignment horizontal="center" vertical="center"/>
    </xf>
    <xf numFmtId="0" fontId="25" fillId="0" borderId="1" xfId="0" applyFont="1" applyFill="1" applyBorder="1" applyAlignment="1">
      <alignment horizontal="center" vertical="center"/>
    </xf>
    <xf numFmtId="0" fontId="54" fillId="0" borderId="1" xfId="102" applyFont="1" applyBorder="1" applyAlignment="1">
      <alignment horizontal="center" vertical="center" wrapText="1"/>
    </xf>
    <xf numFmtId="0" fontId="54" fillId="0" borderId="6" xfId="0" applyFont="1" applyFill="1" applyBorder="1" applyAlignment="1">
      <alignment horizontal="center" vertical="center" wrapText="1"/>
    </xf>
    <xf numFmtId="0" fontId="54" fillId="0" borderId="8" xfId="0" applyFont="1" applyFill="1" applyBorder="1" applyAlignment="1">
      <alignment horizontal="center" vertical="center" wrapText="1"/>
    </xf>
    <xf numFmtId="0" fontId="54" fillId="0" borderId="1" xfId="0" applyFont="1" applyFill="1" applyBorder="1" applyAlignment="1">
      <alignment horizontal="center" vertical="center" wrapText="1"/>
    </xf>
    <xf numFmtId="0" fontId="54" fillId="0" borderId="1" xfId="0" applyFont="1" applyFill="1" applyBorder="1" applyAlignment="1">
      <alignment horizontal="center" vertical="center"/>
    </xf>
    <xf numFmtId="0" fontId="55" fillId="0" borderId="1" xfId="0" applyFont="1" applyFill="1" applyBorder="1" applyAlignment="1">
      <alignment horizontal="center" vertical="center"/>
    </xf>
    <xf numFmtId="0" fontId="25" fillId="0" borderId="1" xfId="0" applyFont="1" applyFill="1" applyBorder="1" applyAlignment="1">
      <alignment horizontal="center"/>
    </xf>
    <xf numFmtId="0" fontId="0" fillId="0" borderId="6" xfId="0" applyFont="1" applyFill="1" applyBorder="1" applyAlignment="1">
      <alignment horizontal="center"/>
    </xf>
    <xf numFmtId="0" fontId="0" fillId="0" borderId="7" xfId="0" applyFont="1" applyFill="1" applyBorder="1" applyAlignment="1">
      <alignment horizontal="center"/>
    </xf>
    <xf numFmtId="0" fontId="0" fillId="0" borderId="8" xfId="0" applyFont="1" applyFill="1" applyBorder="1" applyAlignment="1">
      <alignment horizontal="center"/>
    </xf>
    <xf numFmtId="0" fontId="25" fillId="0" borderId="6" xfId="0" applyFont="1" applyFill="1" applyBorder="1" applyAlignment="1">
      <alignment horizontal="center"/>
    </xf>
    <xf numFmtId="0" fontId="25" fillId="0" borderId="7" xfId="0" applyFont="1" applyFill="1" applyBorder="1" applyAlignment="1">
      <alignment horizontal="center"/>
    </xf>
    <xf numFmtId="0" fontId="25" fillId="0" borderId="1" xfId="0" applyFont="1" applyFill="1" applyBorder="1" applyAlignment="1">
      <alignment horizontal="center" vertical="center" wrapText="1"/>
    </xf>
    <xf numFmtId="0" fontId="25" fillId="0" borderId="6" xfId="0" applyFont="1" applyFill="1" applyBorder="1" applyAlignment="1">
      <alignment horizontal="center" vertical="center" wrapText="1"/>
    </xf>
    <xf numFmtId="0" fontId="25" fillId="0" borderId="7"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11" borderId="6" xfId="0" applyFont="1" applyFill="1" applyBorder="1" applyAlignment="1">
      <alignment horizontal="center"/>
    </xf>
    <xf numFmtId="0" fontId="0" fillId="11" borderId="7" xfId="0" applyFont="1" applyFill="1" applyBorder="1" applyAlignment="1">
      <alignment horizontal="center"/>
    </xf>
    <xf numFmtId="0" fontId="0" fillId="11" borderId="8" xfId="0" applyFont="1" applyFill="1" applyBorder="1" applyAlignment="1">
      <alignment horizontal="center"/>
    </xf>
    <xf numFmtId="49" fontId="56" fillId="0" borderId="1" xfId="0" applyNumberFormat="1" applyFont="1" applyFill="1" applyBorder="1" applyAlignment="1">
      <alignment horizontal="center" vertical="center"/>
    </xf>
    <xf numFmtId="49" fontId="57" fillId="0" borderId="1" xfId="0" applyNumberFormat="1" applyFont="1" applyFill="1" applyBorder="1" applyAlignment="1">
      <alignment horizontal="center" vertical="center"/>
    </xf>
    <xf numFmtId="0" fontId="0" fillId="0" borderId="1" xfId="0" applyBorder="1" applyAlignment="1" applyProtection="1">
      <alignment horizontal="center" vertical="center"/>
      <protection locked="0"/>
    </xf>
    <xf numFmtId="180" fontId="54"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25" fillId="0" borderId="8" xfId="0" applyFont="1" applyFill="1" applyBorder="1" applyAlignment="1">
      <alignment horizontal="center"/>
    </xf>
    <xf numFmtId="0" fontId="25" fillId="0" borderId="6" xfId="0" applyFont="1" applyFill="1" applyBorder="1" applyAlignment="1">
      <alignment vertic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0" fillId="12" borderId="0" xfId="102" applyFill="1">
      <alignment vertical="center"/>
    </xf>
    <xf numFmtId="0" fontId="0" fillId="12" borderId="0" xfId="0" applyFill="1" applyAlignment="1"/>
    <xf numFmtId="0" fontId="52" fillId="3" borderId="0" xfId="6" applyNumberFormat="1" applyFont="1" applyFill="1" applyBorder="1" applyAlignment="1" applyProtection="1">
      <alignment vertical="center" wrapText="1"/>
    </xf>
    <xf numFmtId="0" fontId="0" fillId="12" borderId="0" xfId="0" applyFill="1" applyAlignment="1">
      <alignment horizontal="center" vertical="center" wrapText="1"/>
    </xf>
    <xf numFmtId="0" fontId="59" fillId="0" borderId="1" xfId="0" applyFont="1" applyFill="1" applyBorder="1" applyAlignment="1">
      <alignment horizontal="center" vertical="center"/>
    </xf>
    <xf numFmtId="0" fontId="25" fillId="0" borderId="2" xfId="0" applyFont="1" applyFill="1" applyBorder="1" applyAlignment="1">
      <alignment horizontal="center" vertical="center"/>
    </xf>
    <xf numFmtId="0" fontId="25" fillId="0" borderId="3"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0" xfId="0" applyFont="1" applyFill="1" applyAlignment="1">
      <alignment horizontal="center" vertical="center"/>
    </xf>
    <xf numFmtId="0" fontId="25" fillId="0" borderId="4" xfId="0" applyFont="1" applyFill="1" applyBorder="1" applyAlignment="1">
      <alignment horizontal="center" vertical="center"/>
    </xf>
    <xf numFmtId="0" fontId="25" fillId="0" borderId="5" xfId="0"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9" xfId="0"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12"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11" xfId="0" applyFont="1" applyFill="1" applyBorder="1" applyAlignment="1">
      <alignment horizontal="center" vertical="center" wrapText="1"/>
    </xf>
    <xf numFmtId="49" fontId="60" fillId="0" borderId="1" xfId="0" applyNumberFormat="1" applyFont="1" applyFill="1" applyBorder="1" applyAlignment="1">
      <alignment horizontal="center" vertical="center"/>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10" xfId="0" applyFill="1" applyBorder="1" applyAlignment="1">
      <alignment horizontal="center" wrapText="1"/>
    </xf>
    <xf numFmtId="0" fontId="0" fillId="0" borderId="13" xfId="0" applyFont="1" applyFill="1" applyBorder="1" applyAlignment="1">
      <alignment horizontal="center" vertical="center"/>
    </xf>
    <xf numFmtId="0" fontId="58" fillId="0" borderId="2" xfId="0" applyFont="1" applyFill="1" applyBorder="1" applyAlignment="1">
      <alignment horizontal="center" vertical="center"/>
    </xf>
    <xf numFmtId="0" fontId="0" fillId="0" borderId="9" xfId="0" applyFill="1" applyBorder="1" applyAlignment="1">
      <alignment horizontal="center" wrapText="1"/>
    </xf>
    <xf numFmtId="0" fontId="0" fillId="0" borderId="0" xfId="0" applyFill="1" applyAlignment="1">
      <alignment horizontal="center" wrapText="1"/>
    </xf>
    <xf numFmtId="0" fontId="0" fillId="0" borderId="12" xfId="0" applyFill="1" applyBorder="1" applyAlignment="1">
      <alignment horizontal="center" wrapText="1"/>
    </xf>
    <xf numFmtId="0" fontId="0" fillId="0" borderId="34" xfId="0" applyFont="1" applyFill="1" applyBorder="1" applyAlignment="1">
      <alignment horizontal="center" vertical="center"/>
    </xf>
    <xf numFmtId="0" fontId="58" fillId="0" borderId="9" xfId="0" applyFont="1" applyFill="1" applyBorder="1" applyAlignment="1">
      <alignment horizontal="center" vertical="center"/>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11" xfId="0" applyFill="1" applyBorder="1" applyAlignment="1">
      <alignment horizontal="center" wrapText="1"/>
    </xf>
    <xf numFmtId="0" fontId="0" fillId="0" borderId="39" xfId="0" applyFont="1" applyFill="1" applyBorder="1" applyAlignment="1">
      <alignment horizontal="center" vertical="center"/>
    </xf>
    <xf numFmtId="0" fontId="58" fillId="0" borderId="4" xfId="0" applyFont="1" applyFill="1" applyBorder="1" applyAlignment="1">
      <alignment horizontal="center" vertical="center"/>
    </xf>
    <xf numFmtId="0" fontId="59" fillId="0" borderId="0" xfId="0" applyFont="1" applyFill="1" applyAlignment="1"/>
    <xf numFmtId="0" fontId="41" fillId="13" borderId="2" xfId="0" applyNumberFormat="1" applyFont="1" applyFill="1" applyBorder="1" applyAlignment="1" applyProtection="1">
      <alignment horizontal="center" vertical="center" wrapText="1"/>
      <protection locked="0"/>
    </xf>
    <xf numFmtId="0" fontId="41" fillId="13" borderId="3" xfId="0" applyNumberFormat="1" applyFont="1" applyFill="1" applyBorder="1" applyAlignment="1" applyProtection="1">
      <alignment horizontal="center" vertical="center" wrapText="1"/>
      <protection locked="0"/>
    </xf>
    <xf numFmtId="0" fontId="41" fillId="13" borderId="10" xfId="0" applyNumberFormat="1" applyFont="1" applyFill="1" applyBorder="1" applyAlignment="1" applyProtection="1">
      <alignment horizontal="center" vertical="center" wrapText="1"/>
      <protection locked="0"/>
    </xf>
    <xf numFmtId="0" fontId="41" fillId="13" borderId="4" xfId="0" applyNumberFormat="1" applyFont="1" applyFill="1" applyBorder="1" applyAlignment="1" applyProtection="1">
      <alignment horizontal="center" vertical="center" wrapText="1"/>
      <protection locked="0"/>
    </xf>
    <xf numFmtId="0" fontId="41" fillId="13" borderId="5" xfId="0" applyNumberFormat="1" applyFont="1" applyFill="1" applyBorder="1" applyAlignment="1" applyProtection="1">
      <alignment horizontal="center" vertical="center" wrapText="1"/>
      <protection locked="0"/>
    </xf>
    <xf numFmtId="0" fontId="41" fillId="13" borderId="11" xfId="0" applyNumberFormat="1" applyFont="1" applyFill="1" applyBorder="1" applyAlignment="1" applyProtection="1">
      <alignment horizontal="center" vertical="center" wrapText="1"/>
      <protection locked="0"/>
    </xf>
    <xf numFmtId="0" fontId="8" fillId="13" borderId="1" xfId="0" applyNumberFormat="1" applyFont="1" applyFill="1" applyBorder="1" applyAlignment="1" applyProtection="1">
      <alignment horizontal="center" vertical="center" wrapText="1"/>
      <protection locked="0"/>
    </xf>
    <xf numFmtId="0" fontId="8" fillId="13" borderId="1" xfId="0" applyNumberFormat="1" applyFont="1" applyFill="1" applyBorder="1" applyAlignment="1" applyProtection="1">
      <alignment horizontal="center" vertical="center"/>
      <protection locked="0"/>
    </xf>
    <xf numFmtId="0" fontId="25" fillId="13" borderId="1" xfId="0" applyNumberFormat="1" applyFont="1" applyFill="1" applyBorder="1" applyAlignment="1" applyProtection="1">
      <alignment horizontal="center" vertical="center"/>
      <protection locked="0"/>
    </xf>
    <xf numFmtId="0" fontId="0" fillId="13" borderId="1" xfId="0" applyNumberFormat="1" applyFont="1" applyFill="1" applyBorder="1" applyAlignment="1" applyProtection="1">
      <alignment horizontal="center" vertical="center"/>
      <protection locked="0"/>
    </xf>
    <xf numFmtId="0" fontId="0" fillId="13" borderId="1" xfId="0" applyNumberFormat="1" applyFont="1" applyFill="1" applyBorder="1" applyAlignment="1" applyProtection="1">
      <alignment horizontal="left" vertical="center"/>
      <protection locked="0"/>
    </xf>
    <xf numFmtId="0" fontId="25" fillId="0" borderId="8" xfId="0" applyFont="1" applyFill="1" applyBorder="1" applyAlignment="1">
      <alignment horizontal="center" vertical="center"/>
    </xf>
    <xf numFmtId="0" fontId="61" fillId="3" borderId="0" xfId="6" applyFont="1" applyFill="1" applyAlignment="1" applyProtection="1">
      <alignment horizontal="center" vertical="center"/>
    </xf>
    <xf numFmtId="0" fontId="25" fillId="0" borderId="10" xfId="0" applyFont="1" applyFill="1" applyBorder="1" applyAlignment="1">
      <alignment horizontal="center" vertical="center"/>
    </xf>
    <xf numFmtId="0" fontId="25" fillId="0" borderId="12" xfId="0" applyFont="1" applyFill="1" applyBorder="1" applyAlignment="1">
      <alignment horizontal="center" vertical="center"/>
    </xf>
    <xf numFmtId="0" fontId="25" fillId="0" borderId="11" xfId="0" applyFont="1" applyFill="1" applyBorder="1" applyAlignment="1">
      <alignment horizontal="center" vertical="center"/>
    </xf>
    <xf numFmtId="0" fontId="58" fillId="0" borderId="10" xfId="0" applyFont="1" applyFill="1" applyBorder="1" applyAlignment="1">
      <alignment horizontal="center" vertical="center"/>
    </xf>
    <xf numFmtId="0" fontId="58" fillId="0" borderId="12" xfId="0" applyFont="1" applyFill="1" applyBorder="1" applyAlignment="1">
      <alignment horizontal="center" vertical="center"/>
    </xf>
    <xf numFmtId="0" fontId="58" fillId="0" borderId="11" xfId="0" applyFont="1" applyFill="1" applyBorder="1" applyAlignment="1">
      <alignment horizontal="center" vertical="center"/>
    </xf>
    <xf numFmtId="0" fontId="48" fillId="13" borderId="1" xfId="0" applyNumberFormat="1" applyFont="1" applyFill="1" applyBorder="1" applyAlignment="1" applyProtection="1">
      <alignment horizontal="center" vertical="center" wrapText="1"/>
      <protection locked="0"/>
    </xf>
    <xf numFmtId="58" fontId="62" fillId="13" borderId="1" xfId="0" applyNumberFormat="1" applyFont="1" applyFill="1" applyBorder="1" applyAlignment="1" applyProtection="1">
      <alignment horizontal="center" vertical="center" wrapText="1"/>
      <protection locked="0"/>
    </xf>
    <xf numFmtId="0" fontId="63" fillId="13" borderId="1" xfId="0" applyNumberFormat="1" applyFont="1" applyFill="1" applyBorder="1" applyAlignment="1" applyProtection="1">
      <alignment horizontal="center" vertical="center" wrapText="1"/>
      <protection locked="0"/>
    </xf>
    <xf numFmtId="0" fontId="62" fillId="13" borderId="1" xfId="0" applyNumberFormat="1" applyFont="1" applyFill="1" applyBorder="1" applyAlignment="1" applyProtection="1">
      <alignment horizontal="center" vertical="center" wrapText="1"/>
      <protection locked="0"/>
    </xf>
    <xf numFmtId="0" fontId="64" fillId="13" borderId="1" xfId="0" applyNumberFormat="1" applyFont="1" applyFill="1" applyBorder="1" applyAlignment="1" applyProtection="1">
      <alignment horizontal="center" vertical="center" wrapText="1"/>
      <protection locked="0"/>
    </xf>
    <xf numFmtId="0" fontId="0" fillId="0" borderId="0" xfId="0" applyFill="1" applyBorder="1" applyAlignment="1"/>
    <xf numFmtId="0" fontId="0" fillId="5" borderId="13" xfId="0" applyFont="1" applyFill="1" applyBorder="1" applyAlignment="1">
      <alignment horizontal="center" vertical="center" wrapText="1"/>
    </xf>
    <xf numFmtId="0" fontId="0" fillId="5" borderId="34"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ont="1" applyFill="1" applyBorder="1" applyAlignment="1">
      <alignment horizontal="center" vertical="center" wrapText="1"/>
    </xf>
    <xf numFmtId="0" fontId="65" fillId="0" borderId="6" xfId="0" applyFont="1" applyFill="1" applyBorder="1" applyAlignment="1">
      <alignment horizontal="center" vertical="center"/>
    </xf>
    <xf numFmtId="0" fontId="65" fillId="0" borderId="7" xfId="0" applyFont="1" applyFill="1" applyBorder="1" applyAlignment="1">
      <alignment horizontal="center" vertical="center"/>
    </xf>
    <xf numFmtId="0" fontId="0" fillId="0" borderId="0" xfId="0" applyFill="1" applyBorder="1" applyAlignment="1">
      <alignment horizontal="center" wrapText="1"/>
    </xf>
    <xf numFmtId="0" fontId="65" fillId="0" borderId="8" xfId="0" applyFont="1" applyFill="1" applyBorder="1" applyAlignment="1">
      <alignment horizontal="center" vertical="center"/>
    </xf>
    <xf numFmtId="0" fontId="66" fillId="3" borderId="0" xfId="6" applyFill="1" applyAlignment="1" applyProtection="1">
      <alignment horizontal="center" vertical="center" wrapText="1"/>
    </xf>
    <xf numFmtId="0" fontId="0" fillId="0" borderId="0" xfId="85" applyFont="1" applyFill="1" applyAlignment="1">
      <alignment vertical="center" wrapText="1"/>
    </xf>
    <xf numFmtId="0" fontId="1" fillId="0" borderId="0" xfId="85" applyFont="1" applyFill="1" applyAlignment="1">
      <alignment vertical="center" wrapText="1"/>
    </xf>
    <xf numFmtId="0" fontId="67" fillId="14" borderId="0" xfId="85" applyFont="1" applyFill="1" applyAlignment="1">
      <alignment vertical="center" wrapText="1"/>
    </xf>
    <xf numFmtId="0" fontId="0" fillId="0" borderId="0" xfId="85" applyFont="1"/>
    <xf numFmtId="0" fontId="0" fillId="0" borderId="0" xfId="85" applyFont="1" applyFill="1"/>
    <xf numFmtId="0" fontId="25" fillId="0" borderId="61" xfId="85" applyFont="1" applyFill="1" applyBorder="1" applyAlignment="1">
      <alignment horizontal="center" wrapText="1"/>
    </xf>
    <xf numFmtId="0" fontId="25" fillId="0" borderId="17" xfId="85" applyFont="1" applyFill="1" applyBorder="1" applyAlignment="1">
      <alignment horizontal="center" wrapText="1"/>
    </xf>
    <xf numFmtId="0" fontId="25" fillId="0" borderId="62" xfId="85" applyFont="1" applyFill="1" applyBorder="1" applyAlignment="1">
      <alignment horizontal="center" wrapText="1"/>
    </xf>
    <xf numFmtId="0" fontId="25" fillId="2" borderId="45" xfId="85" applyFont="1" applyFill="1" applyBorder="1" applyAlignment="1">
      <alignment horizontal="center" vertical="center"/>
    </xf>
    <xf numFmtId="0" fontId="25" fillId="2" borderId="14" xfId="85" applyFont="1" applyFill="1" applyBorder="1" applyAlignment="1">
      <alignment horizontal="center" vertical="center"/>
    </xf>
    <xf numFmtId="0" fontId="25" fillId="2" borderId="63" xfId="85" applyFont="1" applyFill="1" applyBorder="1" applyAlignment="1">
      <alignment horizontal="center" vertical="center"/>
    </xf>
    <xf numFmtId="0" fontId="68" fillId="0" borderId="62" xfId="85" applyFont="1" applyFill="1" applyBorder="1" applyAlignment="1">
      <alignment horizontal="left" vertical="center" wrapText="1"/>
    </xf>
    <xf numFmtId="0" fontId="25" fillId="0" borderId="24" xfId="85" applyFont="1" applyFill="1" applyBorder="1" applyAlignment="1">
      <alignment horizontal="center" wrapText="1"/>
    </xf>
    <xf numFmtId="0" fontId="25" fillId="0" borderId="8" xfId="85" applyFont="1" applyFill="1" applyBorder="1" applyAlignment="1">
      <alignment horizontal="center" wrapText="1"/>
    </xf>
    <xf numFmtId="0" fontId="25" fillId="0" borderId="1" xfId="85" applyFont="1" applyFill="1" applyBorder="1" applyAlignment="1">
      <alignment horizontal="center" wrapText="1"/>
    </xf>
    <xf numFmtId="0" fontId="25" fillId="2" borderId="4" xfId="85" applyFont="1" applyFill="1" applyBorder="1" applyAlignment="1">
      <alignment horizontal="center" vertical="center"/>
    </xf>
    <xf numFmtId="0" fontId="25" fillId="2" borderId="5" xfId="85" applyFont="1" applyFill="1" applyBorder="1" applyAlignment="1">
      <alignment horizontal="center" vertical="center"/>
    </xf>
    <xf numFmtId="0" fontId="25" fillId="2" borderId="11" xfId="85" applyFont="1" applyFill="1" applyBorder="1" applyAlignment="1">
      <alignment horizontal="center" vertical="center"/>
    </xf>
    <xf numFmtId="0" fontId="68" fillId="0" borderId="1" xfId="85" applyFont="1" applyFill="1" applyBorder="1" applyAlignment="1">
      <alignment horizontal="left" vertical="center" wrapText="1"/>
    </xf>
    <xf numFmtId="0" fontId="25" fillId="2" borderId="6" xfId="85" applyFont="1" applyFill="1" applyBorder="1" applyAlignment="1">
      <alignment horizontal="center" vertical="center"/>
    </xf>
    <xf numFmtId="0" fontId="25" fillId="2" borderId="7" xfId="85" applyFont="1" applyFill="1" applyBorder="1" applyAlignment="1">
      <alignment horizontal="center" vertical="center"/>
    </xf>
    <xf numFmtId="0" fontId="25" fillId="2" borderId="8" xfId="85" applyFont="1" applyFill="1" applyBorder="1" applyAlignment="1">
      <alignment horizontal="center" vertical="center"/>
    </xf>
    <xf numFmtId="0" fontId="1" fillId="0" borderId="6" xfId="85" applyFont="1" applyFill="1" applyBorder="1" applyAlignment="1">
      <alignment horizontal="center" vertical="center" wrapText="1"/>
    </xf>
    <xf numFmtId="0" fontId="1" fillId="0" borderId="7" xfId="85" applyFont="1" applyFill="1" applyBorder="1" applyAlignment="1">
      <alignment horizontal="center" vertical="center" wrapText="1"/>
    </xf>
    <xf numFmtId="0" fontId="69" fillId="0" borderId="6" xfId="6" applyNumberFormat="1" applyFont="1" applyFill="1" applyBorder="1" applyAlignment="1" applyProtection="1">
      <alignment horizontal="center" vertical="center" wrapText="1"/>
    </xf>
    <xf numFmtId="0" fontId="69" fillId="0" borderId="8" xfId="6" applyNumberFormat="1" applyFont="1" applyFill="1" applyBorder="1" applyAlignment="1" applyProtection="1">
      <alignment horizontal="center" vertical="center" wrapText="1"/>
    </xf>
    <xf numFmtId="0" fontId="1" fillId="0" borderId="1" xfId="85" applyFont="1" applyFill="1" applyBorder="1" applyAlignment="1">
      <alignment vertical="center" wrapText="1"/>
    </xf>
    <xf numFmtId="0" fontId="69" fillId="0" borderId="1" xfId="6" applyNumberFormat="1" applyFont="1" applyFill="1" applyBorder="1" applyAlignment="1" applyProtection="1">
      <alignment horizontal="left" vertical="center" wrapText="1"/>
    </xf>
    <xf numFmtId="0" fontId="67" fillId="0" borderId="1" xfId="85" applyFont="1" applyFill="1" applyBorder="1" applyAlignment="1">
      <alignment horizontal="center" vertical="center" wrapText="1"/>
    </xf>
    <xf numFmtId="0" fontId="0" fillId="15" borderId="64" xfId="85" applyFont="1" applyFill="1" applyBorder="1" applyAlignment="1">
      <alignment horizontal="center" vertical="center" wrapText="1"/>
    </xf>
    <xf numFmtId="0" fontId="0" fillId="15" borderId="3" xfId="85" applyFont="1" applyFill="1" applyBorder="1" applyAlignment="1">
      <alignment horizontal="center" vertical="center" wrapText="1"/>
    </xf>
    <xf numFmtId="0" fontId="0" fillId="15" borderId="1" xfId="85" applyFont="1" applyFill="1" applyBorder="1" applyAlignment="1">
      <alignment horizontal="center" vertical="center"/>
    </xf>
    <xf numFmtId="0" fontId="0" fillId="0" borderId="8" xfId="85" applyFont="1" applyFill="1" applyBorder="1" applyAlignment="1">
      <alignment horizontal="center" vertical="center" wrapText="1"/>
    </xf>
    <xf numFmtId="0" fontId="0" fillId="0" borderId="1" xfId="85" applyFont="1" applyBorder="1" applyAlignment="1">
      <alignment horizontal="center" vertical="center" wrapText="1"/>
    </xf>
    <xf numFmtId="0" fontId="0" fillId="0" borderId="0" xfId="85" applyFont="1" applyBorder="1"/>
    <xf numFmtId="0" fontId="0" fillId="15" borderId="9" xfId="85" applyFont="1" applyFill="1" applyBorder="1" applyAlignment="1">
      <alignment horizontal="center" vertical="center"/>
    </xf>
    <xf numFmtId="0" fontId="0" fillId="15" borderId="0" xfId="85" applyFont="1" applyFill="1" applyBorder="1" applyAlignment="1">
      <alignment horizontal="center" vertical="center"/>
    </xf>
    <xf numFmtId="0" fontId="67" fillId="0" borderId="13" xfId="85" applyFont="1" applyFill="1" applyBorder="1" applyAlignment="1">
      <alignment horizontal="center" vertical="center" wrapText="1"/>
    </xf>
    <xf numFmtId="0" fontId="11" fillId="16" borderId="2" xfId="85" applyFont="1" applyFill="1" applyBorder="1" applyAlignment="1">
      <alignment horizontal="center" vertical="center" wrapText="1"/>
    </xf>
    <xf numFmtId="0" fontId="11" fillId="16" borderId="10" xfId="85" applyFont="1" applyFill="1" applyBorder="1" applyAlignment="1">
      <alignment horizontal="center" vertical="center" wrapText="1"/>
    </xf>
    <xf numFmtId="0" fontId="67" fillId="16" borderId="39" xfId="85" applyFont="1" applyFill="1" applyBorder="1" applyAlignment="1">
      <alignment horizontal="center" vertical="center" wrapText="1"/>
    </xf>
    <xf numFmtId="0" fontId="67" fillId="16" borderId="39" xfId="85" applyFont="1" applyFill="1" applyBorder="1" applyAlignment="1">
      <alignment horizontal="center" vertical="center"/>
    </xf>
    <xf numFmtId="0" fontId="67" fillId="16" borderId="39" xfId="85" applyFont="1" applyFill="1" applyBorder="1" applyAlignment="1">
      <alignment vertical="center" wrapText="1"/>
    </xf>
    <xf numFmtId="0" fontId="67" fillId="0" borderId="1" xfId="85" applyFont="1" applyBorder="1" applyAlignment="1">
      <alignment horizontal="center" vertical="center" wrapText="1"/>
    </xf>
    <xf numFmtId="0" fontId="11" fillId="16" borderId="9" xfId="85" applyFont="1" applyFill="1" applyBorder="1" applyAlignment="1">
      <alignment horizontal="center" vertical="center" wrapText="1"/>
    </xf>
    <xf numFmtId="0" fontId="11" fillId="16" borderId="12" xfId="85" applyFont="1" applyFill="1" applyBorder="1" applyAlignment="1">
      <alignment horizontal="center" vertical="center" wrapText="1"/>
    </xf>
    <xf numFmtId="0" fontId="67" fillId="17" borderId="1" xfId="85" applyFont="1" applyFill="1" applyBorder="1" applyAlignment="1">
      <alignment horizontal="center" vertical="center" wrapText="1"/>
    </xf>
    <xf numFmtId="181" fontId="67" fillId="17" borderId="1" xfId="85" applyNumberFormat="1" applyFont="1" applyFill="1" applyBorder="1" applyAlignment="1">
      <alignment horizontal="center" vertical="center" wrapText="1"/>
    </xf>
    <xf numFmtId="0" fontId="67" fillId="17" borderId="1" xfId="85" applyFont="1" applyFill="1" applyBorder="1" applyAlignment="1">
      <alignment vertical="center" wrapText="1"/>
    </xf>
    <xf numFmtId="0" fontId="67" fillId="17" borderId="39" xfId="85" applyFont="1" applyFill="1" applyBorder="1" applyAlignment="1">
      <alignment horizontal="center" vertical="center" wrapText="1"/>
    </xf>
    <xf numFmtId="181" fontId="67" fillId="17" borderId="39" xfId="85" applyNumberFormat="1" applyFont="1" applyFill="1" applyBorder="1" applyAlignment="1">
      <alignment horizontal="center" vertical="center" wrapText="1"/>
    </xf>
    <xf numFmtId="0" fontId="67" fillId="17" borderId="4" xfId="85" applyFont="1" applyFill="1" applyBorder="1" applyAlignment="1">
      <alignment vertical="center" wrapText="1"/>
    </xf>
    <xf numFmtId="0" fontId="67" fillId="17" borderId="39" xfId="85" applyFont="1" applyFill="1" applyBorder="1" applyAlignment="1">
      <alignment vertical="center" wrapText="1"/>
    </xf>
    <xf numFmtId="0" fontId="67" fillId="0" borderId="39" xfId="85" applyFont="1" applyFill="1" applyBorder="1" applyAlignment="1">
      <alignment horizontal="center" vertical="center" wrapText="1"/>
    </xf>
    <xf numFmtId="0" fontId="11" fillId="16" borderId="13" xfId="85" applyFont="1" applyFill="1" applyBorder="1" applyAlignment="1">
      <alignment horizontal="center" vertical="center" wrapText="1"/>
    </xf>
    <xf numFmtId="0" fontId="67" fillId="16" borderId="1" xfId="85" applyFont="1" applyFill="1" applyBorder="1" applyAlignment="1">
      <alignment horizontal="center" vertical="center" wrapText="1"/>
    </xf>
    <xf numFmtId="0" fontId="70" fillId="16" borderId="4" xfId="85" applyFont="1" applyFill="1" applyBorder="1" applyAlignment="1">
      <alignment horizontal="center" vertical="center"/>
    </xf>
    <xf numFmtId="0" fontId="70" fillId="16" borderId="1" xfId="85" applyFont="1" applyFill="1" applyBorder="1" applyAlignment="1">
      <alignment horizontal="center" vertical="center"/>
    </xf>
    <xf numFmtId="0" fontId="11" fillId="16" borderId="34" xfId="85" applyFont="1" applyFill="1" applyBorder="1" applyAlignment="1">
      <alignment horizontal="center" vertical="center" wrapText="1"/>
    </xf>
    <xf numFmtId="0" fontId="67" fillId="17" borderId="39" xfId="85" applyFont="1" applyFill="1" applyBorder="1" applyAlignment="1">
      <alignment horizontal="center" vertical="center"/>
    </xf>
    <xf numFmtId="0" fontId="67" fillId="17" borderId="4" xfId="85" applyFont="1" applyFill="1" applyBorder="1" applyAlignment="1">
      <alignment horizontal="center" vertical="center"/>
    </xf>
    <xf numFmtId="0" fontId="67" fillId="17" borderId="39" xfId="85" applyFont="1" applyFill="1" applyBorder="1"/>
    <xf numFmtId="0" fontId="67" fillId="16" borderId="65" xfId="85" applyFont="1" applyFill="1" applyBorder="1" applyAlignment="1">
      <alignment horizontal="center" vertical="center" wrapText="1"/>
    </xf>
    <xf numFmtId="0" fontId="67" fillId="16" borderId="4" xfId="85" applyFont="1" applyFill="1" applyBorder="1" applyAlignment="1">
      <alignment horizontal="center" vertical="center"/>
    </xf>
    <xf numFmtId="0" fontId="67" fillId="16" borderId="0" xfId="85" applyFont="1" applyFill="1" applyBorder="1" applyAlignment="1">
      <alignment horizontal="center" vertical="center" wrapText="1"/>
    </xf>
    <xf numFmtId="0" fontId="67" fillId="16" borderId="8" xfId="85" applyFont="1" applyFill="1" applyBorder="1" applyAlignment="1">
      <alignment horizontal="center" vertical="center" wrapText="1"/>
    </xf>
    <xf numFmtId="0" fontId="67" fillId="17" borderId="1" xfId="85" applyFont="1" applyFill="1" applyBorder="1" applyAlignment="1">
      <alignment horizontal="center" vertical="center"/>
    </xf>
    <xf numFmtId="0" fontId="67" fillId="17" borderId="6" xfId="85" applyFont="1" applyFill="1" applyBorder="1" applyAlignment="1">
      <alignment horizontal="center" vertical="center" wrapText="1"/>
    </xf>
    <xf numFmtId="0" fontId="67" fillId="0" borderId="1" xfId="85" applyFont="1" applyFill="1" applyBorder="1" applyAlignment="1">
      <alignment horizontal="center" vertical="center"/>
    </xf>
    <xf numFmtId="0" fontId="11" fillId="16" borderId="39" xfId="85" applyFont="1" applyFill="1" applyBorder="1" applyAlignment="1">
      <alignment horizontal="center" vertical="center" wrapText="1"/>
    </xf>
    <xf numFmtId="0" fontId="0" fillId="16" borderId="6" xfId="85" applyFont="1" applyFill="1" applyBorder="1" applyAlignment="1">
      <alignment horizontal="center" vertical="center" wrapText="1"/>
    </xf>
    <xf numFmtId="0" fontId="0" fillId="16" borderId="8" xfId="85" applyFont="1" applyFill="1" applyBorder="1" applyAlignment="1">
      <alignment horizontal="center" vertical="center" wrapText="1"/>
    </xf>
    <xf numFmtId="0" fontId="67" fillId="17" borderId="6" xfId="85" applyFont="1" applyFill="1" applyBorder="1" applyAlignment="1">
      <alignment horizontal="center" vertical="center"/>
    </xf>
    <xf numFmtId="0" fontId="11" fillId="16" borderId="1" xfId="85" applyFont="1" applyFill="1" applyBorder="1" applyAlignment="1">
      <alignment horizontal="center" vertical="center" wrapText="1"/>
    </xf>
    <xf numFmtId="0" fontId="67" fillId="16" borderId="3" xfId="85" applyFont="1" applyFill="1" applyBorder="1" applyAlignment="1">
      <alignment horizontal="center" vertical="center" wrapText="1"/>
    </xf>
    <xf numFmtId="0" fontId="67" fillId="17" borderId="13" xfId="85" applyFont="1" applyFill="1" applyBorder="1" applyAlignment="1">
      <alignment horizontal="center" vertical="center"/>
    </xf>
    <xf numFmtId="0" fontId="67" fillId="17" borderId="2" xfId="85" applyFont="1" applyFill="1" applyBorder="1" applyAlignment="1">
      <alignment horizontal="center" vertical="center"/>
    </xf>
    <xf numFmtId="0" fontId="67" fillId="0" borderId="10" xfId="85" applyFont="1" applyFill="1" applyBorder="1" applyAlignment="1">
      <alignment horizontal="center" vertical="center" wrapText="1"/>
    </xf>
    <xf numFmtId="0" fontId="67" fillId="17" borderId="1" xfId="85" applyFont="1" applyFill="1" applyBorder="1"/>
    <xf numFmtId="0" fontId="50" fillId="16" borderId="1" xfId="85" applyFont="1" applyFill="1" applyBorder="1" applyAlignment="1">
      <alignment horizontal="center" vertical="center" wrapText="1"/>
    </xf>
    <xf numFmtId="182" fontId="71" fillId="0" borderId="13" xfId="85" applyNumberFormat="1" applyFont="1" applyFill="1" applyBorder="1" applyAlignment="1">
      <alignment horizontal="center" vertical="center"/>
    </xf>
    <xf numFmtId="0" fontId="50" fillId="16" borderId="13" xfId="85" applyFont="1" applyFill="1" applyBorder="1" applyAlignment="1">
      <alignment horizontal="center" vertical="center" wrapText="1"/>
    </xf>
    <xf numFmtId="183" fontId="25" fillId="18" borderId="13" xfId="85" applyNumberFormat="1" applyFont="1" applyFill="1" applyBorder="1" applyAlignment="1">
      <alignment horizontal="center" vertical="center"/>
    </xf>
    <xf numFmtId="0" fontId="50" fillId="16" borderId="34" xfId="85" applyFont="1" applyFill="1" applyBorder="1" applyAlignment="1">
      <alignment horizontal="center" vertical="center" wrapText="1"/>
    </xf>
    <xf numFmtId="0" fontId="0" fillId="0" borderId="34" xfId="85" applyFont="1" applyBorder="1" applyAlignment="1">
      <alignment horizontal="center" vertical="center"/>
    </xf>
    <xf numFmtId="0" fontId="0" fillId="0" borderId="21" xfId="85" applyFont="1" applyBorder="1" applyAlignment="1">
      <alignment horizontal="center"/>
    </xf>
    <xf numFmtId="0" fontId="0" fillId="0" borderId="22" xfId="85" applyFont="1" applyBorder="1" applyAlignment="1">
      <alignment horizontal="center"/>
    </xf>
    <xf numFmtId="0" fontId="0" fillId="0" borderId="62" xfId="85" applyFont="1" applyBorder="1" applyAlignment="1">
      <alignment horizontal="center" vertical="center"/>
    </xf>
    <xf numFmtId="0" fontId="68" fillId="0" borderId="66" xfId="85" applyFont="1" applyBorder="1" applyAlignment="1">
      <alignment horizontal="center" vertical="center"/>
    </xf>
    <xf numFmtId="0" fontId="0" fillId="0" borderId="0" xfId="85" applyFont="1" applyFill="1" applyAlignment="1">
      <alignment horizontal="center" vertical="center" wrapText="1"/>
    </xf>
    <xf numFmtId="0" fontId="72" fillId="0" borderId="1" xfId="6" applyFont="1" applyBorder="1" applyAlignment="1" applyProtection="1">
      <alignment horizontal="center" vertical="center"/>
    </xf>
    <xf numFmtId="180" fontId="0" fillId="0" borderId="1" xfId="0" applyNumberFormat="1" applyFont="1" applyBorder="1" applyProtection="1">
      <alignment vertical="center"/>
      <protection locked="0"/>
    </xf>
    <xf numFmtId="0" fontId="73" fillId="0" borderId="1" xfId="0" applyFont="1" applyBorder="1" applyAlignment="1">
      <alignment horizontal="center" vertical="center"/>
    </xf>
    <xf numFmtId="0" fontId="1" fillId="0" borderId="0" xfId="85" applyFont="1" applyFill="1" applyAlignment="1">
      <alignment horizontal="center" vertical="center" wrapText="1"/>
    </xf>
    <xf numFmtId="0" fontId="67" fillId="0" borderId="25" xfId="85" applyFont="1" applyFill="1" applyBorder="1" applyAlignment="1">
      <alignment horizontal="center" vertical="center" wrapText="1"/>
    </xf>
    <xf numFmtId="0" fontId="0" fillId="0" borderId="1" xfId="85" applyFont="1" applyFill="1" applyBorder="1" applyAlignment="1">
      <alignment horizontal="center" vertical="center" wrapText="1"/>
    </xf>
    <xf numFmtId="0" fontId="0" fillId="0" borderId="25" xfId="85" applyFont="1" applyFill="1" applyBorder="1" applyAlignment="1">
      <alignment horizontal="center" vertical="center" wrapText="1"/>
    </xf>
    <xf numFmtId="184" fontId="36" fillId="0" borderId="1" xfId="53" applyNumberFormat="1" applyFont="1" applyFill="1" applyBorder="1" applyAlignment="1">
      <alignment horizontal="left" vertical="center" shrinkToFit="1"/>
    </xf>
    <xf numFmtId="184" fontId="36" fillId="0" borderId="25" xfId="53" applyNumberFormat="1" applyFont="1" applyFill="1" applyBorder="1" applyAlignment="1">
      <alignment horizontal="left" vertical="center" shrinkToFit="1"/>
    </xf>
    <xf numFmtId="0" fontId="67" fillId="0" borderId="0" xfId="85" applyFont="1" applyFill="1" applyBorder="1" applyAlignment="1">
      <alignment horizontal="center" vertical="center"/>
    </xf>
    <xf numFmtId="0" fontId="52" fillId="0" borderId="0" xfId="6" applyNumberFormat="1" applyFont="1" applyFill="1" applyBorder="1" applyAlignment="1" applyProtection="1">
      <alignment vertical="center" wrapText="1"/>
    </xf>
    <xf numFmtId="0" fontId="67" fillId="0" borderId="0" xfId="85" applyFont="1" applyFill="1" applyAlignment="1">
      <alignment vertical="center" wrapText="1"/>
    </xf>
    <xf numFmtId="0" fontId="67" fillId="0" borderId="37" xfId="85" applyFont="1" applyFill="1" applyBorder="1" applyAlignment="1">
      <alignment horizontal="center" vertical="center" wrapText="1"/>
    </xf>
    <xf numFmtId="0" fontId="67" fillId="0" borderId="0" xfId="85" applyFont="1" applyFill="1" applyBorder="1" applyAlignment="1">
      <alignment horizontal="center" vertical="center" wrapText="1"/>
    </xf>
    <xf numFmtId="0" fontId="67" fillId="0" borderId="8" xfId="85" applyFont="1" applyBorder="1" applyAlignment="1">
      <alignment horizontal="center" vertical="center"/>
    </xf>
    <xf numFmtId="0" fontId="67" fillId="0" borderId="25" xfId="85" applyFont="1" applyBorder="1" applyAlignment="1">
      <alignment horizontal="center" vertical="center"/>
    </xf>
    <xf numFmtId="0" fontId="67" fillId="0" borderId="5" xfId="85" applyFont="1" applyBorder="1" applyAlignment="1">
      <alignment horizontal="center" vertical="center"/>
    </xf>
    <xf numFmtId="0" fontId="67" fillId="0" borderId="42" xfId="85" applyFont="1" applyBorder="1" applyAlignment="1">
      <alignment horizontal="center" vertical="center"/>
    </xf>
    <xf numFmtId="0" fontId="67" fillId="0" borderId="0" xfId="85" applyFont="1" applyFill="1" applyAlignment="1">
      <alignment horizontal="center" vertical="center" wrapText="1"/>
    </xf>
    <xf numFmtId="184" fontId="36" fillId="0" borderId="39" xfId="53" applyNumberFormat="1" applyFont="1" applyFill="1" applyBorder="1" applyAlignment="1">
      <alignment horizontal="left" vertical="center" shrinkToFit="1"/>
    </xf>
    <xf numFmtId="184" fontId="36" fillId="0" borderId="27" xfId="53" applyNumberFormat="1" applyFont="1" applyFill="1" applyBorder="1" applyAlignment="1">
      <alignment horizontal="left" vertical="center" shrinkToFit="1"/>
    </xf>
    <xf numFmtId="184" fontId="36" fillId="0" borderId="13" xfId="53" applyNumberFormat="1" applyFont="1" applyFill="1" applyBorder="1" applyAlignment="1">
      <alignment horizontal="left" vertical="center" shrinkToFit="1"/>
    </xf>
    <xf numFmtId="184" fontId="36" fillId="0" borderId="37" xfId="53" applyNumberFormat="1" applyFont="1" applyFill="1" applyBorder="1" applyAlignment="1">
      <alignment horizontal="left" vertical="center" shrinkToFit="1"/>
    </xf>
    <xf numFmtId="0" fontId="0" fillId="0" borderId="41" xfId="85" applyFont="1" applyBorder="1" applyAlignment="1">
      <alignment horizontal="center"/>
    </xf>
    <xf numFmtId="0" fontId="0" fillId="0" borderId="0" xfId="0" applyFont="1" applyFill="1" applyBorder="1" applyAlignment="1">
      <alignment vertical="center" wrapText="1"/>
    </xf>
    <xf numFmtId="0" fontId="1" fillId="0" borderId="0" xfId="0" applyFont="1" applyFill="1" applyBorder="1" applyAlignment="1">
      <alignment vertical="center" wrapText="1"/>
    </xf>
    <xf numFmtId="0" fontId="67" fillId="2" borderId="0" xfId="0" applyFont="1" applyFill="1" applyBorder="1" applyAlignment="1">
      <alignment vertical="center" wrapText="1"/>
    </xf>
    <xf numFmtId="0" fontId="67" fillId="19" borderId="0" xfId="0" applyFont="1" applyFill="1" applyBorder="1" applyAlignment="1">
      <alignment vertical="center" wrapText="1"/>
    </xf>
    <xf numFmtId="0" fontId="67" fillId="2" borderId="0" xfId="0" applyFont="1" applyFill="1" applyBorder="1" applyAlignment="1">
      <alignment horizontal="left" vertical="center" wrapText="1"/>
    </xf>
    <xf numFmtId="0" fontId="67" fillId="0" borderId="0" xfId="0" applyFont="1" applyFill="1" applyBorder="1" applyAlignment="1">
      <alignment vertical="center" wrapText="1"/>
    </xf>
    <xf numFmtId="0" fontId="67" fillId="0" borderId="0" xfId="0" applyFont="1" applyFill="1" applyBorder="1" applyAlignment="1">
      <alignment horizontal="left" vertical="center" wrapText="1"/>
    </xf>
    <xf numFmtId="0" fontId="25" fillId="0" borderId="29" xfId="0" applyFont="1" applyFill="1" applyBorder="1" applyAlignment="1">
      <alignment horizontal="center" wrapText="1"/>
    </xf>
    <xf numFmtId="0" fontId="25" fillId="0" borderId="14" xfId="0" applyFont="1" applyFill="1" applyBorder="1" applyAlignment="1">
      <alignment horizontal="center" wrapText="1"/>
    </xf>
    <xf numFmtId="0" fontId="25" fillId="0" borderId="63" xfId="0" applyFont="1" applyFill="1" applyBorder="1" applyAlignment="1">
      <alignment horizontal="center" wrapText="1"/>
    </xf>
    <xf numFmtId="0" fontId="25" fillId="0" borderId="62" xfId="0" applyFont="1" applyFill="1" applyBorder="1" applyAlignment="1">
      <alignment horizontal="center" vertical="center"/>
    </xf>
    <xf numFmtId="0" fontId="68" fillId="0" borderId="62" xfId="0" applyFont="1" applyFill="1" applyBorder="1" applyAlignment="1">
      <alignment horizontal="center" vertical="center" wrapText="1"/>
    </xf>
    <xf numFmtId="0" fontId="74" fillId="0" borderId="62" xfId="0" applyFont="1" applyFill="1" applyBorder="1" applyAlignment="1">
      <alignment horizontal="center" vertical="center"/>
    </xf>
    <xf numFmtId="0" fontId="25" fillId="0" borderId="46" xfId="0" applyFont="1" applyFill="1" applyBorder="1" applyAlignment="1">
      <alignment horizontal="center" wrapText="1"/>
    </xf>
    <xf numFmtId="0" fontId="25" fillId="0" borderId="0" xfId="0" applyFont="1" applyFill="1" applyAlignment="1">
      <alignment horizontal="center" wrapText="1"/>
    </xf>
    <xf numFmtId="0" fontId="25" fillId="0" borderId="12" xfId="0" applyFont="1" applyFill="1" applyBorder="1" applyAlignment="1">
      <alignment horizontal="center" wrapText="1"/>
    </xf>
    <xf numFmtId="0" fontId="68" fillId="0" borderId="1" xfId="0" applyFont="1" applyFill="1" applyBorder="1" applyAlignment="1">
      <alignment horizontal="left" vertical="center" wrapText="1"/>
    </xf>
    <xf numFmtId="0" fontId="25" fillId="0" borderId="55" xfId="0" applyFont="1" applyFill="1" applyBorder="1" applyAlignment="1">
      <alignment horizontal="center" wrapText="1"/>
    </xf>
    <xf numFmtId="0" fontId="25" fillId="0" borderId="5" xfId="0" applyFont="1" applyFill="1" applyBorder="1" applyAlignment="1">
      <alignment horizontal="center" wrapText="1"/>
    </xf>
    <xf numFmtId="0" fontId="25" fillId="0" borderId="11" xfId="0" applyFont="1" applyFill="1" applyBorder="1" applyAlignment="1">
      <alignment horizontal="center" wrapText="1"/>
    </xf>
    <xf numFmtId="0" fontId="1" fillId="0" borderId="1" xfId="0" applyFont="1" applyFill="1" applyBorder="1" applyAlignment="1">
      <alignment vertical="center" wrapText="1"/>
    </xf>
    <xf numFmtId="0" fontId="67" fillId="0" borderId="1" xfId="0" applyFont="1" applyFill="1" applyBorder="1" applyAlignment="1">
      <alignment vertical="center" wrapText="1"/>
    </xf>
    <xf numFmtId="0" fontId="1" fillId="0" borderId="8" xfId="0" applyFont="1" applyFill="1" applyBorder="1" applyAlignment="1">
      <alignment vertical="center" wrapText="1"/>
    </xf>
    <xf numFmtId="0" fontId="0" fillId="0" borderId="8" xfId="0" applyFont="1" applyFill="1" applyBorder="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0" borderId="1" xfId="0" applyFont="1" applyFill="1" applyBorder="1" applyAlignment="1">
      <alignment horizontal="center" vertical="center"/>
    </xf>
    <xf numFmtId="0" fontId="8" fillId="20" borderId="23" xfId="0" applyFont="1" applyFill="1" applyBorder="1" applyAlignment="1">
      <alignment horizontal="center" vertical="center"/>
    </xf>
    <xf numFmtId="0" fontId="8" fillId="20" borderId="7" xfId="0" applyFont="1" applyFill="1" applyBorder="1" applyAlignment="1">
      <alignment horizontal="center" vertical="center"/>
    </xf>
    <xf numFmtId="0" fontId="8" fillId="20" borderId="8" xfId="0" applyFont="1" applyFill="1" applyBorder="1" applyAlignment="1">
      <alignment horizontal="center" vertical="center"/>
    </xf>
    <xf numFmtId="184" fontId="36" fillId="2" borderId="1" xfId="5" applyNumberFormat="1" applyFont="1" applyFill="1" applyBorder="1" applyAlignment="1">
      <alignment horizontal="right" vertical="center" shrinkToFit="1"/>
    </xf>
    <xf numFmtId="184" fontId="36" fillId="2" borderId="1" xfId="5" applyNumberFormat="1" applyFont="1" applyFill="1" applyBorder="1" applyAlignment="1">
      <alignment horizontal="left" vertical="center" shrinkToFit="1"/>
    </xf>
    <xf numFmtId="0" fontId="67" fillId="2" borderId="24" xfId="0" applyFont="1" applyFill="1" applyBorder="1" applyAlignment="1">
      <alignment horizontal="center" vertical="center" wrapText="1"/>
    </xf>
    <xf numFmtId="0" fontId="10" fillId="2" borderId="1" xfId="0" applyFont="1" applyFill="1" applyBorder="1" applyAlignment="1">
      <alignment horizontal="left" vertical="center" wrapText="1"/>
    </xf>
    <xf numFmtId="184" fontId="36" fillId="2" borderId="1" xfId="5" applyNumberFormat="1" applyFont="1" applyFill="1" applyBorder="1" applyAlignment="1">
      <alignment horizontal="center" vertical="center" shrinkToFit="1"/>
    </xf>
    <xf numFmtId="0" fontId="67" fillId="0" borderId="24" xfId="0" applyFont="1" applyFill="1" applyBorder="1" applyAlignment="1">
      <alignment horizontal="center" vertical="center" wrapText="1"/>
    </xf>
    <xf numFmtId="0" fontId="10" fillId="0" borderId="6"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10" fillId="0" borderId="8" xfId="0" applyFont="1" applyFill="1" applyBorder="1" applyAlignment="1">
      <alignment horizontal="left" vertical="center" wrapText="1"/>
    </xf>
    <xf numFmtId="184" fontId="36" fillId="2" borderId="6" xfId="5" applyNumberFormat="1" applyFont="1" applyFill="1" applyBorder="1" applyAlignment="1">
      <alignment horizontal="left" vertical="center" shrinkToFit="1"/>
    </xf>
    <xf numFmtId="0" fontId="75" fillId="0" borderId="1" xfId="0" applyFont="1" applyFill="1" applyBorder="1" applyAlignment="1">
      <alignment horizontal="left" vertical="center" wrapText="1"/>
    </xf>
    <xf numFmtId="184" fontId="36" fillId="2" borderId="6" xfId="5" applyNumberFormat="1" applyFont="1" applyFill="1" applyBorder="1" applyAlignment="1">
      <alignment horizontal="center" vertical="center" shrinkToFit="1"/>
    </xf>
    <xf numFmtId="0" fontId="10" fillId="0" borderId="1" xfId="0" applyFont="1" applyFill="1" applyBorder="1" applyAlignment="1">
      <alignment horizontal="left" vertical="center" wrapText="1"/>
    </xf>
    <xf numFmtId="0" fontId="75" fillId="0" borderId="1" xfId="0" applyFont="1" applyFill="1" applyBorder="1" applyAlignment="1">
      <alignment horizontal="left" vertical="center"/>
    </xf>
    <xf numFmtId="0" fontId="64" fillId="0" borderId="1" xfId="0" applyFont="1" applyFill="1" applyBorder="1" applyAlignment="1">
      <alignment horizontal="left" vertical="center"/>
    </xf>
    <xf numFmtId="0" fontId="76" fillId="2" borderId="1" xfId="0" applyFont="1" applyFill="1" applyBorder="1" applyAlignment="1">
      <alignment horizontal="left" vertical="center"/>
    </xf>
    <xf numFmtId="0" fontId="75" fillId="2" borderId="1" xfId="0" applyFont="1" applyFill="1" applyBorder="1" applyAlignment="1">
      <alignment horizontal="left" vertical="center"/>
    </xf>
    <xf numFmtId="184" fontId="36" fillId="0" borderId="6" xfId="5" applyNumberFormat="1" applyFont="1" applyFill="1" applyBorder="1" applyAlignment="1">
      <alignment horizontal="center" vertical="center" shrinkToFit="1"/>
    </xf>
    <xf numFmtId="184" fontId="36" fillId="0" borderId="1" xfId="5" applyNumberFormat="1" applyFont="1" applyFill="1" applyBorder="1" applyAlignment="1">
      <alignment horizontal="left" vertical="center" shrinkToFit="1"/>
    </xf>
    <xf numFmtId="0" fontId="0" fillId="2"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66" xfId="0" applyFont="1" applyFill="1" applyBorder="1" applyAlignment="1">
      <alignment horizontal="center" vertical="center"/>
    </xf>
    <xf numFmtId="180" fontId="0" fillId="0" borderId="25" xfId="0" applyNumberFormat="1" applyFill="1" applyBorder="1" applyAlignment="1">
      <alignment vertical="center"/>
    </xf>
    <xf numFmtId="0" fontId="1" fillId="0" borderId="25" xfId="0" applyFont="1" applyFill="1" applyBorder="1" applyAlignment="1">
      <alignment horizontal="center" vertical="center" wrapText="1"/>
    </xf>
    <xf numFmtId="184" fontId="36" fillId="2" borderId="25" xfId="5" applyNumberFormat="1" applyFont="1" applyFill="1" applyBorder="1" applyAlignment="1">
      <alignment horizontal="left" vertical="center" shrinkToFit="1"/>
    </xf>
    <xf numFmtId="0" fontId="1" fillId="0" borderId="13" xfId="0" applyFont="1" applyFill="1" applyBorder="1" applyAlignment="1">
      <alignment horizontal="center" vertical="center" wrapText="1"/>
    </xf>
    <xf numFmtId="0" fontId="67" fillId="0" borderId="1" xfId="0" applyFont="1" applyFill="1" applyBorder="1" applyAlignment="1">
      <alignment horizontal="center" vertical="center" wrapText="1"/>
    </xf>
    <xf numFmtId="184" fontId="36" fillId="2" borderId="28" xfId="5" applyNumberFormat="1" applyFont="1" applyFill="1" applyBorder="1" applyAlignment="1">
      <alignment horizontal="left" vertical="center" shrinkToFit="1"/>
    </xf>
    <xf numFmtId="184" fontId="36" fillId="2" borderId="28" xfId="5" applyNumberFormat="1" applyFont="1" applyFill="1" applyBorder="1" applyAlignment="1">
      <alignment horizontal="center" vertical="center" shrinkToFit="1"/>
    </xf>
    <xf numFmtId="0" fontId="52" fillId="3" borderId="0" xfId="6" applyFont="1" applyFill="1" applyAlignment="1" applyProtection="1">
      <alignment horizontal="center" vertical="center" wrapText="1"/>
    </xf>
    <xf numFmtId="184" fontId="36" fillId="0" borderId="28" xfId="5" applyNumberFormat="1" applyFont="1" applyFill="1" applyBorder="1" applyAlignment="1">
      <alignment horizontal="center" vertical="center" shrinkToFit="1"/>
    </xf>
    <xf numFmtId="184" fontId="36" fillId="0" borderId="25" xfId="5" applyNumberFormat="1" applyFont="1" applyFill="1" applyBorder="1" applyAlignment="1">
      <alignment horizontal="left" vertical="center" shrinkToFit="1"/>
    </xf>
    <xf numFmtId="0" fontId="77" fillId="0" borderId="0" xfId="84" applyFont="1" applyFill="1" applyAlignment="1">
      <alignment horizontal="center" vertical="center" wrapText="1"/>
    </xf>
    <xf numFmtId="0" fontId="78" fillId="0" borderId="0" xfId="84" applyFont="1" applyFill="1" applyAlignment="1">
      <alignment horizontal="center" vertical="center" wrapText="1"/>
    </xf>
    <xf numFmtId="0" fontId="79" fillId="0" borderId="2" xfId="84" applyFont="1" applyFill="1" applyBorder="1" applyAlignment="1">
      <alignment horizontal="center" vertical="center" wrapText="1"/>
    </xf>
    <xf numFmtId="0" fontId="79" fillId="0" borderId="10" xfId="84" applyFont="1" applyFill="1" applyBorder="1" applyAlignment="1">
      <alignment horizontal="center" vertical="center" wrapText="1"/>
    </xf>
    <xf numFmtId="0" fontId="79" fillId="0" borderId="1" xfId="84" applyFont="1" applyFill="1" applyBorder="1" applyAlignment="1">
      <alignment horizontal="center" vertical="center" wrapText="1"/>
    </xf>
    <xf numFmtId="0" fontId="80" fillId="0" borderId="1" xfId="84" applyFont="1" applyFill="1" applyBorder="1" applyAlignment="1">
      <alignment vertical="center" wrapText="1"/>
    </xf>
    <xf numFmtId="0" fontId="79" fillId="0" borderId="4" xfId="84" applyFont="1" applyFill="1" applyBorder="1" applyAlignment="1">
      <alignment horizontal="center" vertical="center" wrapText="1"/>
    </xf>
    <xf numFmtId="0" fontId="79" fillId="0" borderId="11" xfId="84" applyFont="1" applyFill="1" applyBorder="1" applyAlignment="1">
      <alignment horizontal="center" vertical="center" wrapText="1"/>
    </xf>
    <xf numFmtId="0" fontId="77" fillId="21" borderId="6" xfId="84" applyFont="1" applyFill="1" applyBorder="1" applyAlignment="1">
      <alignment horizontal="center" vertical="center" wrapText="1"/>
    </xf>
    <xf numFmtId="0" fontId="77" fillId="21" borderId="8" xfId="84" applyFont="1" applyFill="1" applyBorder="1" applyAlignment="1">
      <alignment horizontal="center" vertical="center" wrapText="1"/>
    </xf>
    <xf numFmtId="0" fontId="77" fillId="21" borderId="7" xfId="84" applyFont="1" applyFill="1" applyBorder="1" applyAlignment="1">
      <alignment horizontal="center" vertical="center" wrapText="1"/>
    </xf>
    <xf numFmtId="0" fontId="77" fillId="0" borderId="1" xfId="84" applyFont="1" applyFill="1" applyBorder="1" applyAlignment="1">
      <alignment horizontal="center" vertical="center" wrapText="1"/>
    </xf>
    <xf numFmtId="0" fontId="77" fillId="0" borderId="6" xfId="84" applyFont="1" applyFill="1" applyBorder="1" applyAlignment="1">
      <alignment horizontal="center" vertical="center" wrapText="1"/>
    </xf>
    <xf numFmtId="0" fontId="77" fillId="17" borderId="1" xfId="84" applyFont="1" applyFill="1" applyBorder="1" applyAlignment="1">
      <alignment horizontal="center" vertical="center" wrapText="1"/>
    </xf>
    <xf numFmtId="0" fontId="77" fillId="17" borderId="6" xfId="84" applyFont="1" applyFill="1" applyBorder="1" applyAlignment="1">
      <alignment horizontal="center" vertical="center" wrapText="1"/>
    </xf>
    <xf numFmtId="0" fontId="77" fillId="0" borderId="2" xfId="84" applyFont="1" applyFill="1" applyBorder="1" applyAlignment="1">
      <alignment horizontal="center" vertical="center" wrapText="1"/>
    </xf>
    <xf numFmtId="0" fontId="77" fillId="0" borderId="10" xfId="84" applyFont="1" applyFill="1" applyBorder="1" applyAlignment="1">
      <alignment horizontal="center" vertical="center" wrapText="1"/>
    </xf>
    <xf numFmtId="0" fontId="77" fillId="0" borderId="3" xfId="84" applyFont="1" applyFill="1" applyBorder="1" applyAlignment="1">
      <alignment horizontal="center" vertical="center" wrapText="1"/>
    </xf>
    <xf numFmtId="0" fontId="77" fillId="0" borderId="4" xfId="84" applyFont="1" applyFill="1" applyBorder="1" applyAlignment="1">
      <alignment horizontal="center" vertical="center" wrapText="1"/>
    </xf>
    <xf numFmtId="0" fontId="77" fillId="0" borderId="11" xfId="84" applyFont="1" applyFill="1" applyBorder="1" applyAlignment="1">
      <alignment horizontal="center" vertical="center" wrapText="1"/>
    </xf>
    <xf numFmtId="0" fontId="77" fillId="0" borderId="5" xfId="84" applyFont="1" applyFill="1" applyBorder="1" applyAlignment="1">
      <alignment horizontal="center" vertical="center" wrapText="1"/>
    </xf>
    <xf numFmtId="0" fontId="77" fillId="0" borderId="9" xfId="84" applyFont="1" applyFill="1" applyBorder="1" applyAlignment="1">
      <alignment horizontal="center" vertical="center" wrapText="1"/>
    </xf>
    <xf numFmtId="0" fontId="77" fillId="0" borderId="12" xfId="84" applyFont="1" applyFill="1" applyBorder="1" applyAlignment="1">
      <alignment horizontal="center" vertical="center" wrapText="1"/>
    </xf>
    <xf numFmtId="0" fontId="77" fillId="22" borderId="1" xfId="84" applyFont="1" applyFill="1" applyBorder="1" applyAlignment="1">
      <alignment horizontal="center" vertical="center" wrapText="1"/>
    </xf>
    <xf numFmtId="0" fontId="78" fillId="22" borderId="1" xfId="84" applyFont="1" applyFill="1" applyBorder="1" applyAlignment="1">
      <alignment horizontal="center" vertical="center" wrapText="1"/>
    </xf>
    <xf numFmtId="0" fontId="78" fillId="23" borderId="1" xfId="84" applyFont="1" applyFill="1" applyBorder="1" applyAlignment="1">
      <alignment horizontal="center" vertical="center" wrapText="1"/>
    </xf>
    <xf numFmtId="0" fontId="78" fillId="24" borderId="1" xfId="84" applyFont="1" applyFill="1" applyBorder="1" applyAlignment="1">
      <alignment horizontal="center" vertical="center" wrapText="1"/>
    </xf>
    <xf numFmtId="0" fontId="61" fillId="3" borderId="0" xfId="6" applyNumberFormat="1" applyFont="1" applyFill="1" applyBorder="1" applyAlignment="1" applyProtection="1">
      <alignment horizontal="center" vertical="center" wrapText="1"/>
    </xf>
    <xf numFmtId="0" fontId="81" fillId="2" borderId="0" xfId="84" applyFont="1" applyFill="1" applyAlignment="1">
      <alignment vertical="center"/>
    </xf>
    <xf numFmtId="0" fontId="78" fillId="2" borderId="0" xfId="84" applyFont="1" applyFill="1" applyAlignment="1">
      <alignment vertical="center"/>
    </xf>
    <xf numFmtId="0" fontId="77" fillId="2" borderId="0" xfId="84" applyFont="1" applyFill="1" applyAlignment="1">
      <alignment vertical="center"/>
    </xf>
    <xf numFmtId="0" fontId="77" fillId="0" borderId="0" xfId="84" applyFont="1" applyFill="1" applyAlignment="1">
      <alignment horizontal="center" vertical="center"/>
    </xf>
    <xf numFmtId="0" fontId="77" fillId="0" borderId="0" xfId="84" applyFont="1" applyFill="1" applyAlignment="1"/>
    <xf numFmtId="0" fontId="81" fillId="2" borderId="1" xfId="84" applyFont="1" applyFill="1" applyBorder="1" applyAlignment="1">
      <alignment horizontal="center" vertical="center"/>
    </xf>
    <xf numFmtId="0" fontId="79" fillId="2" borderId="1" xfId="84" applyFont="1" applyFill="1" applyBorder="1" applyAlignment="1">
      <alignment horizontal="center" vertical="center" wrapText="1"/>
    </xf>
    <xf numFmtId="0" fontId="77" fillId="2" borderId="2" xfId="84" applyFont="1" applyFill="1" applyBorder="1" applyAlignment="1">
      <alignment horizontal="center" vertical="center"/>
    </xf>
    <xf numFmtId="0" fontId="77" fillId="2" borderId="3" xfId="84" applyFont="1" applyFill="1" applyBorder="1" applyAlignment="1">
      <alignment horizontal="center" vertical="center"/>
    </xf>
    <xf numFmtId="0" fontId="77" fillId="2" borderId="9" xfId="84" applyFont="1" applyFill="1" applyBorder="1" applyAlignment="1">
      <alignment horizontal="center" vertical="center"/>
    </xf>
    <xf numFmtId="0" fontId="77" fillId="2" borderId="0" xfId="84" applyFont="1" applyFill="1" applyAlignment="1">
      <alignment horizontal="center" vertical="center"/>
    </xf>
    <xf numFmtId="0" fontId="77" fillId="2" borderId="4" xfId="84" applyFont="1" applyFill="1" applyBorder="1" applyAlignment="1">
      <alignment horizontal="center" vertical="center"/>
    </xf>
    <xf numFmtId="0" fontId="77" fillId="2" borderId="5" xfId="84" applyFont="1" applyFill="1" applyBorder="1" applyAlignment="1">
      <alignment horizontal="center" vertical="center"/>
    </xf>
    <xf numFmtId="0" fontId="77" fillId="2" borderId="1" xfId="84" applyFont="1" applyFill="1" applyBorder="1" applyAlignment="1">
      <alignment horizontal="center" vertical="center" wrapText="1"/>
    </xf>
    <xf numFmtId="0" fontId="77" fillId="2" borderId="1" xfId="84" applyFont="1" applyFill="1" applyBorder="1" applyAlignment="1">
      <alignment horizontal="center" vertical="top" wrapText="1"/>
    </xf>
    <xf numFmtId="0" fontId="77" fillId="2" borderId="1" xfId="84" applyFont="1" applyFill="1" applyBorder="1" applyAlignment="1">
      <alignment vertical="center"/>
    </xf>
    <xf numFmtId="0" fontId="77" fillId="2" borderId="1" xfId="84" applyFont="1" applyFill="1" applyBorder="1" applyAlignment="1">
      <alignment horizontal="center" vertical="center"/>
    </xf>
    <xf numFmtId="0" fontId="77" fillId="0" borderId="1" xfId="84" applyFont="1" applyFill="1" applyBorder="1" applyAlignment="1"/>
    <xf numFmtId="0" fontId="78" fillId="2" borderId="1" xfId="84" applyFont="1" applyFill="1" applyBorder="1" applyAlignment="1">
      <alignment horizontal="left" vertical="center" wrapText="1"/>
    </xf>
    <xf numFmtId="0" fontId="77" fillId="2" borderId="1" xfId="84" applyFont="1" applyFill="1" applyBorder="1" applyAlignment="1">
      <alignment vertical="center" wrapText="1"/>
    </xf>
    <xf numFmtId="0" fontId="78" fillId="2" borderId="1" xfId="84" applyFont="1" applyFill="1" applyBorder="1" applyAlignment="1">
      <alignment horizontal="center" vertical="center" wrapText="1"/>
    </xf>
    <xf numFmtId="0" fontId="77" fillId="2" borderId="10" xfId="84" applyFont="1" applyFill="1" applyBorder="1" applyAlignment="1">
      <alignment horizontal="center" vertical="center"/>
    </xf>
    <xf numFmtId="0" fontId="77" fillId="2" borderId="12" xfId="84" applyFont="1" applyFill="1" applyBorder="1" applyAlignment="1">
      <alignment horizontal="center" vertical="center"/>
    </xf>
    <xf numFmtId="0" fontId="77" fillId="2" borderId="11" xfId="84" applyFont="1" applyFill="1" applyBorder="1" applyAlignment="1">
      <alignment horizontal="center" vertical="center"/>
    </xf>
    <xf numFmtId="0" fontId="77" fillId="2" borderId="13" xfId="84" applyFont="1" applyFill="1" applyBorder="1" applyAlignment="1">
      <alignment horizontal="center" vertical="center" wrapText="1"/>
    </xf>
    <xf numFmtId="0" fontId="77" fillId="2" borderId="67" xfId="84" applyFont="1" applyFill="1" applyBorder="1" applyAlignment="1">
      <alignment horizontal="center" vertical="center"/>
    </xf>
    <xf numFmtId="0" fontId="77" fillId="2" borderId="39" xfId="84" applyFont="1" applyFill="1" applyBorder="1" applyAlignment="1">
      <alignment horizontal="center" vertical="center" wrapText="1"/>
    </xf>
    <xf numFmtId="0" fontId="77" fillId="2" borderId="68" xfId="84" applyFont="1" applyFill="1" applyBorder="1" applyAlignment="1">
      <alignment horizontal="center" vertical="center"/>
    </xf>
    <xf numFmtId="0" fontId="82" fillId="0" borderId="1" xfId="87" applyFont="1" applyFill="1" applyBorder="1" applyAlignment="1">
      <alignment horizontal="center" vertical="center"/>
    </xf>
    <xf numFmtId="0" fontId="83" fillId="2" borderId="0" xfId="84" applyFont="1" applyFill="1" applyAlignment="1">
      <alignment horizontal="center" vertical="center"/>
    </xf>
    <xf numFmtId="0" fontId="0" fillId="0" borderId="0" xfId="0" applyFont="1" applyFill="1" applyAlignment="1">
      <alignment vertical="center" wrapText="1"/>
    </xf>
    <xf numFmtId="0" fontId="1" fillId="0" borderId="0" xfId="0" applyFont="1" applyFill="1" applyAlignment="1">
      <alignment vertical="center" wrapText="1"/>
    </xf>
    <xf numFmtId="0" fontId="11" fillId="0" borderId="0" xfId="85" applyFont="1" applyFill="1"/>
    <xf numFmtId="0" fontId="0" fillId="0" borderId="0" xfId="85" applyFill="1"/>
    <xf numFmtId="0" fontId="84" fillId="0" borderId="29" xfId="0" applyFont="1" applyFill="1" applyBorder="1" applyAlignment="1">
      <alignment horizontal="center" wrapText="1"/>
    </xf>
    <xf numFmtId="0" fontId="84" fillId="0" borderId="63" xfId="0" applyFont="1" applyFill="1" applyBorder="1" applyAlignment="1">
      <alignment horizontal="center" wrapText="1"/>
    </xf>
    <xf numFmtId="0" fontId="85" fillId="2" borderId="45" xfId="0" applyFont="1" applyFill="1" applyBorder="1" applyAlignment="1">
      <alignment horizontal="center" vertical="center"/>
    </xf>
    <xf numFmtId="0" fontId="85" fillId="2" borderId="14" xfId="0" applyFont="1" applyFill="1" applyBorder="1" applyAlignment="1">
      <alignment horizontal="center" vertical="center"/>
    </xf>
    <xf numFmtId="0" fontId="85" fillId="2" borderId="63" xfId="0" applyFont="1" applyFill="1" applyBorder="1" applyAlignment="1">
      <alignment horizontal="center" vertical="center"/>
    </xf>
    <xf numFmtId="0" fontId="86" fillId="0" borderId="62" xfId="0" applyFont="1" applyFill="1" applyBorder="1" applyAlignment="1">
      <alignment horizontal="right" vertical="center" wrapText="1"/>
    </xf>
    <xf numFmtId="0" fontId="84" fillId="0" borderId="46" xfId="0" applyFont="1" applyFill="1" applyBorder="1" applyAlignment="1">
      <alignment horizontal="center" wrapText="1"/>
    </xf>
    <xf numFmtId="0" fontId="84" fillId="0" borderId="12" xfId="0" applyFont="1" applyFill="1" applyBorder="1" applyAlignment="1">
      <alignment horizontal="center" wrapText="1"/>
    </xf>
    <xf numFmtId="0" fontId="85" fillId="2" borderId="4" xfId="0" applyFont="1" applyFill="1" applyBorder="1" applyAlignment="1">
      <alignment horizontal="center" vertical="center"/>
    </xf>
    <xf numFmtId="0" fontId="85" fillId="2" borderId="5" xfId="0" applyFont="1" applyFill="1" applyBorder="1" applyAlignment="1">
      <alignment horizontal="center" vertical="center"/>
    </xf>
    <xf numFmtId="0" fontId="85" fillId="2" borderId="11" xfId="0" applyFont="1" applyFill="1" applyBorder="1" applyAlignment="1">
      <alignment horizontal="center" vertical="center"/>
    </xf>
    <xf numFmtId="0" fontId="86" fillId="0" borderId="1" xfId="0" applyFont="1" applyFill="1" applyBorder="1" applyAlignment="1">
      <alignment horizontal="right" vertical="center" wrapText="1"/>
    </xf>
    <xf numFmtId="0" fontId="84" fillId="0" borderId="55" xfId="0" applyFont="1" applyFill="1" applyBorder="1" applyAlignment="1">
      <alignment horizontal="center" wrapText="1"/>
    </xf>
    <xf numFmtId="0" fontId="84" fillId="0" borderId="11" xfId="0" applyFont="1" applyFill="1" applyBorder="1" applyAlignment="1">
      <alignment horizontal="center" wrapText="1"/>
    </xf>
    <xf numFmtId="0" fontId="84" fillId="2" borderId="6" xfId="0" applyFont="1" applyFill="1" applyBorder="1" applyAlignment="1">
      <alignment horizontal="center" vertical="center"/>
    </xf>
    <xf numFmtId="0" fontId="84" fillId="2" borderId="7" xfId="0" applyFont="1" applyFill="1" applyBorder="1" applyAlignment="1">
      <alignment horizontal="center" vertical="center"/>
    </xf>
    <xf numFmtId="0" fontId="84" fillId="2" borderId="8" xfId="0" applyFont="1" applyFill="1" applyBorder="1" applyAlignment="1">
      <alignment horizontal="center" vertical="center"/>
    </xf>
    <xf numFmtId="0" fontId="87" fillId="0" borderId="23" xfId="0" applyFont="1" applyFill="1" applyBorder="1" applyAlignment="1">
      <alignment vertical="center"/>
    </xf>
    <xf numFmtId="0" fontId="87" fillId="0" borderId="8" xfId="0" applyFont="1" applyFill="1" applyBorder="1" applyAlignment="1">
      <alignment vertical="center"/>
    </xf>
    <xf numFmtId="0" fontId="87" fillId="0" borderId="6" xfId="0" applyFont="1" applyFill="1" applyBorder="1" applyAlignment="1">
      <alignment horizontal="center" vertical="center"/>
    </xf>
    <xf numFmtId="0" fontId="87" fillId="0" borderId="8" xfId="0" applyFont="1" applyFill="1" applyBorder="1" applyAlignment="1">
      <alignment horizontal="center" vertical="center"/>
    </xf>
    <xf numFmtId="0" fontId="86" fillId="0" borderId="1" xfId="0" applyFont="1" applyFill="1" applyBorder="1" applyAlignment="1">
      <alignment horizontal="left" vertical="center" wrapText="1"/>
    </xf>
    <xf numFmtId="0" fontId="87" fillId="0" borderId="23" xfId="0" applyFont="1" applyFill="1" applyBorder="1" applyAlignment="1">
      <alignment horizontal="center" vertical="center" wrapText="1"/>
    </xf>
    <xf numFmtId="0" fontId="87" fillId="0" borderId="8" xfId="0" applyFont="1" applyFill="1" applyBorder="1" applyAlignment="1">
      <alignment horizontal="center" vertical="center" wrapText="1"/>
    </xf>
    <xf numFmtId="0" fontId="87" fillId="0" borderId="6" xfId="0" applyFont="1" applyFill="1" applyBorder="1" applyAlignment="1">
      <alignment horizontal="center" vertical="center" wrapText="1"/>
    </xf>
    <xf numFmtId="0" fontId="87" fillId="0" borderId="1" xfId="0" applyFont="1" applyFill="1" applyBorder="1" applyAlignment="1">
      <alignment horizontal="center" vertical="center" wrapText="1"/>
    </xf>
    <xf numFmtId="0" fontId="1" fillId="0" borderId="24" xfId="85" applyFont="1" applyFill="1" applyBorder="1" applyAlignment="1">
      <alignment horizontal="center" vertical="center" wrapText="1"/>
    </xf>
    <xf numFmtId="0" fontId="1" fillId="0" borderId="1" xfId="85" applyFont="1" applyFill="1" applyBorder="1" applyAlignment="1">
      <alignment horizontal="center" vertical="center"/>
    </xf>
    <xf numFmtId="0" fontId="88" fillId="0" borderId="13" xfId="85" applyFont="1" applyFill="1" applyBorder="1" applyAlignment="1">
      <alignment horizontal="center" vertical="center" wrapText="1"/>
    </xf>
    <xf numFmtId="0" fontId="88" fillId="0" borderId="34" xfId="85" applyFont="1" applyFill="1" applyBorder="1" applyAlignment="1">
      <alignment horizontal="center" vertical="center" wrapText="1"/>
    </xf>
    <xf numFmtId="0" fontId="1" fillId="0" borderId="24" xfId="85" applyFont="1" applyFill="1" applyBorder="1" applyAlignment="1">
      <alignment horizontal="center" vertical="center"/>
    </xf>
    <xf numFmtId="0" fontId="1" fillId="0" borderId="4" xfId="85" applyFont="1" applyFill="1" applyBorder="1" applyAlignment="1">
      <alignment horizontal="left" vertical="center" wrapText="1"/>
    </xf>
    <xf numFmtId="0" fontId="1" fillId="0" borderId="5" xfId="85" applyFont="1" applyFill="1" applyBorder="1" applyAlignment="1">
      <alignment horizontal="left" vertical="center" wrapText="1"/>
    </xf>
    <xf numFmtId="0" fontId="1" fillId="0" borderId="11" xfId="85" applyFont="1" applyFill="1" applyBorder="1" applyAlignment="1">
      <alignment horizontal="left" vertical="center" wrapText="1"/>
    </xf>
    <xf numFmtId="0" fontId="1" fillId="0" borderId="1" xfId="85" applyFont="1" applyFill="1" applyBorder="1" applyAlignment="1">
      <alignment horizontal="center" vertical="center" wrapText="1"/>
    </xf>
    <xf numFmtId="0" fontId="1" fillId="0" borderId="6" xfId="85" applyFont="1" applyFill="1" applyBorder="1" applyAlignment="1">
      <alignment horizontal="left" vertical="center" wrapText="1"/>
    </xf>
    <xf numFmtId="0" fontId="1" fillId="0" borderId="7" xfId="85" applyFont="1" applyFill="1" applyBorder="1" applyAlignment="1">
      <alignment horizontal="left" vertical="center" wrapText="1"/>
    </xf>
    <xf numFmtId="0" fontId="1" fillId="0" borderId="8" xfId="85" applyFont="1" applyFill="1" applyBorder="1" applyAlignment="1">
      <alignment horizontal="left" vertical="center" wrapText="1"/>
    </xf>
    <xf numFmtId="0" fontId="60" fillId="0" borderId="36" xfId="85" applyFont="1" applyFill="1" applyBorder="1" applyAlignment="1">
      <alignment horizontal="center" vertical="center" wrapText="1"/>
    </xf>
    <xf numFmtId="0" fontId="1" fillId="0" borderId="2" xfId="85" applyFont="1" applyFill="1" applyBorder="1" applyAlignment="1">
      <alignment horizontal="center" vertical="center" wrapText="1"/>
    </xf>
    <xf numFmtId="0" fontId="1" fillId="0" borderId="1" xfId="85" applyFont="1" applyFill="1" applyBorder="1" applyAlignment="1">
      <alignment horizontal="left" vertical="center" wrapText="1"/>
    </xf>
    <xf numFmtId="0" fontId="1" fillId="0" borderId="7" xfId="85" applyFont="1" applyFill="1" applyBorder="1" applyAlignment="1">
      <alignment vertical="center" wrapText="1"/>
    </xf>
    <xf numFmtId="0" fontId="1" fillId="0" borderId="8" xfId="85" applyFont="1" applyFill="1" applyBorder="1" applyAlignment="1">
      <alignment vertical="center" wrapText="1"/>
    </xf>
    <xf numFmtId="184" fontId="88" fillId="2" borderId="1" xfId="5" applyNumberFormat="1" applyFont="1" applyFill="1" applyBorder="1" applyAlignment="1">
      <alignment horizontal="center" vertical="center" shrinkToFit="1"/>
    </xf>
    <xf numFmtId="0" fontId="60" fillId="0" borderId="33" xfId="85" applyFont="1" applyFill="1" applyBorder="1" applyAlignment="1">
      <alignment horizontal="center" vertical="center" wrapText="1"/>
    </xf>
    <xf numFmtId="0" fontId="1" fillId="0" borderId="9" xfId="85" applyFont="1" applyFill="1" applyBorder="1" applyAlignment="1">
      <alignment horizontal="center" vertical="center" wrapText="1"/>
    </xf>
    <xf numFmtId="0" fontId="89" fillId="0" borderId="7" xfId="85" applyFont="1" applyFill="1" applyBorder="1" applyAlignment="1">
      <alignment vertical="center" wrapText="1"/>
    </xf>
    <xf numFmtId="0" fontId="89" fillId="0" borderId="8" xfId="85" applyFont="1" applyFill="1" applyBorder="1" applyAlignment="1">
      <alignment vertical="center" wrapText="1"/>
    </xf>
    <xf numFmtId="0" fontId="60" fillId="0" borderId="26" xfId="85" applyFont="1" applyFill="1" applyBorder="1" applyAlignment="1">
      <alignment horizontal="center" vertical="center" wrapText="1"/>
    </xf>
    <xf numFmtId="0" fontId="1" fillId="0" borderId="4" xfId="85" applyFont="1" applyFill="1" applyBorder="1" applyAlignment="1">
      <alignment horizontal="center" vertical="center" wrapText="1"/>
    </xf>
    <xf numFmtId="0" fontId="60" fillId="0" borderId="36" xfId="85" applyFont="1" applyFill="1" applyBorder="1" applyAlignment="1">
      <alignment horizontal="center" vertical="center"/>
    </xf>
    <xf numFmtId="0" fontId="60" fillId="0" borderId="33" xfId="85" applyFont="1" applyFill="1" applyBorder="1" applyAlignment="1">
      <alignment horizontal="center" vertical="center"/>
    </xf>
    <xf numFmtId="0" fontId="1" fillId="0" borderId="6" xfId="85" applyFont="1" applyFill="1" applyBorder="1" applyAlignment="1">
      <alignment vertical="center" wrapText="1"/>
    </xf>
    <xf numFmtId="0" fontId="60" fillId="0" borderId="26" xfId="85" applyFont="1" applyFill="1" applyBorder="1" applyAlignment="1">
      <alignment horizontal="center" vertical="center"/>
    </xf>
    <xf numFmtId="0" fontId="60" fillId="0" borderId="24" xfId="85" applyFont="1" applyFill="1" applyBorder="1" applyAlignment="1">
      <alignment horizontal="center" vertical="center"/>
    </xf>
    <xf numFmtId="0" fontId="1" fillId="0" borderId="8" xfId="85" applyFont="1" applyFill="1" applyBorder="1" applyAlignment="1">
      <alignment horizontal="center" vertical="center" wrapText="1"/>
    </xf>
    <xf numFmtId="0" fontId="1" fillId="0" borderId="7" xfId="85" applyFont="1" applyFill="1" applyBorder="1" applyAlignment="1">
      <alignment horizontal="left" vertical="center"/>
    </xf>
    <xf numFmtId="0" fontId="1" fillId="0" borderId="8" xfId="85" applyFont="1" applyFill="1" applyBorder="1" applyAlignment="1">
      <alignment horizontal="left" vertical="center"/>
    </xf>
    <xf numFmtId="0" fontId="90" fillId="0" borderId="7" xfId="85" applyFont="1" applyFill="1" applyBorder="1" applyAlignment="1">
      <alignment vertical="center"/>
    </xf>
    <xf numFmtId="0" fontId="90" fillId="0" borderId="8" xfId="85" applyFont="1" applyFill="1" applyBorder="1" applyAlignment="1">
      <alignment vertical="center"/>
    </xf>
    <xf numFmtId="0" fontId="60" fillId="0" borderId="24" xfId="85" applyFont="1" applyFill="1" applyBorder="1" applyAlignment="1">
      <alignment horizontal="center" vertical="center" wrapText="1"/>
    </xf>
    <xf numFmtId="0" fontId="1" fillId="0" borderId="1" xfId="85" applyFont="1" applyFill="1" applyBorder="1" applyAlignment="1">
      <alignment vertical="center"/>
    </xf>
    <xf numFmtId="0" fontId="89" fillId="0" borderId="6" xfId="85" applyFont="1" applyFill="1" applyBorder="1" applyAlignment="1">
      <alignment horizontal="center" vertical="center" wrapText="1"/>
    </xf>
    <xf numFmtId="0" fontId="89" fillId="0" borderId="7" xfId="85" applyFont="1" applyFill="1" applyBorder="1" applyAlignment="1">
      <alignment horizontal="center" vertical="center" wrapText="1"/>
    </xf>
    <xf numFmtId="0" fontId="89" fillId="0" borderId="8" xfId="85" applyFont="1" applyFill="1" applyBorder="1" applyAlignment="1">
      <alignment horizontal="center" vertical="center" wrapText="1"/>
    </xf>
    <xf numFmtId="0" fontId="1" fillId="0" borderId="6" xfId="85" applyFont="1" applyFill="1" applyBorder="1" applyAlignment="1">
      <alignment horizontal="left" vertical="center"/>
    </xf>
    <xf numFmtId="0" fontId="90" fillId="0" borderId="6" xfId="85" applyFont="1" applyFill="1" applyBorder="1" applyAlignment="1">
      <alignment horizontal="left" vertical="center"/>
    </xf>
    <xf numFmtId="0" fontId="90" fillId="0" borderId="7" xfId="85" applyFont="1" applyFill="1" applyBorder="1" applyAlignment="1">
      <alignment horizontal="left" vertical="center"/>
    </xf>
    <xf numFmtId="0" fontId="90" fillId="0" borderId="8" xfId="85" applyFont="1" applyFill="1" applyBorder="1" applyAlignment="1">
      <alignment horizontal="left" vertical="center"/>
    </xf>
    <xf numFmtId="0" fontId="91" fillId="0" borderId="6" xfId="85" applyFont="1" applyFill="1" applyBorder="1" applyAlignment="1">
      <alignment horizontal="left" vertical="center" wrapText="1"/>
    </xf>
    <xf numFmtId="0" fontId="91" fillId="0" borderId="7" xfId="85" applyFont="1" applyFill="1" applyBorder="1" applyAlignment="1">
      <alignment horizontal="left" vertical="center" wrapText="1"/>
    </xf>
    <xf numFmtId="0" fontId="91" fillId="0" borderId="8" xfId="85" applyFont="1" applyFill="1" applyBorder="1" applyAlignment="1">
      <alignment horizontal="left" vertical="center" wrapText="1"/>
    </xf>
    <xf numFmtId="0" fontId="92" fillId="7" borderId="0" xfId="85" applyFont="1" applyFill="1" applyAlignment="1">
      <alignment horizontal="center" vertical="center"/>
    </xf>
    <xf numFmtId="0" fontId="48" fillId="5" borderId="1" xfId="85" applyFont="1" applyFill="1" applyBorder="1" applyAlignment="1">
      <alignment horizontal="center" vertical="center"/>
    </xf>
    <xf numFmtId="0" fontId="11" fillId="0" borderId="1" xfId="85" applyFont="1" applyFill="1" applyBorder="1" applyAlignment="1">
      <alignment horizontal="center" vertical="center" wrapText="1"/>
    </xf>
    <xf numFmtId="0" fontId="11" fillId="0" borderId="1" xfId="85" applyFont="1" applyFill="1" applyBorder="1" applyAlignment="1">
      <alignment horizontal="center" vertical="center"/>
    </xf>
    <xf numFmtId="0" fontId="50" fillId="0" borderId="1" xfId="85" applyFont="1" applyFill="1" applyBorder="1" applyAlignment="1">
      <alignment horizontal="center" vertical="center" wrapText="1"/>
    </xf>
    <xf numFmtId="0" fontId="11" fillId="0" borderId="1" xfId="85" applyFont="1" applyFill="1" applyBorder="1" applyAlignment="1">
      <alignment horizontal="center"/>
    </xf>
    <xf numFmtId="0" fontId="11" fillId="0" borderId="36" xfId="85" applyFont="1" applyFill="1" applyBorder="1" applyAlignment="1">
      <alignment horizontal="center" vertical="center" wrapText="1"/>
    </xf>
    <xf numFmtId="0" fontId="11" fillId="0" borderId="13" xfId="85" applyFont="1" applyFill="1" applyBorder="1" applyAlignment="1">
      <alignment horizontal="center" vertical="center" wrapText="1"/>
    </xf>
    <xf numFmtId="0" fontId="50" fillId="0" borderId="13" xfId="85" applyFont="1" applyFill="1" applyBorder="1" applyAlignment="1">
      <alignment horizontal="center" vertical="center" wrapText="1"/>
    </xf>
    <xf numFmtId="0" fontId="11" fillId="0" borderId="9" xfId="85" applyFont="1" applyFill="1" applyBorder="1" applyAlignment="1">
      <alignment horizontal="center"/>
    </xf>
    <xf numFmtId="0" fontId="11" fillId="0" borderId="0" xfId="85" applyFont="1" applyFill="1" applyAlignment="1">
      <alignment horizontal="center"/>
    </xf>
    <xf numFmtId="0" fontId="11" fillId="0" borderId="26" xfId="85" applyFont="1" applyFill="1" applyBorder="1" applyAlignment="1">
      <alignment horizontal="center" vertical="center" wrapText="1"/>
    </xf>
    <xf numFmtId="0" fontId="11" fillId="0" borderId="39" xfId="85" applyFont="1" applyFill="1" applyBorder="1" applyAlignment="1">
      <alignment horizontal="center" vertical="center" wrapText="1"/>
    </xf>
    <xf numFmtId="0" fontId="50" fillId="0" borderId="39" xfId="85" applyFont="1" applyFill="1" applyBorder="1" applyAlignment="1">
      <alignment horizontal="center" vertical="center" wrapText="1"/>
    </xf>
    <xf numFmtId="0" fontId="11" fillId="0" borderId="4" xfId="85" applyFont="1" applyFill="1" applyBorder="1" applyAlignment="1">
      <alignment horizontal="center"/>
    </xf>
    <xf numFmtId="0" fontId="11" fillId="0" borderId="5" xfId="85" applyFont="1" applyFill="1" applyBorder="1" applyAlignment="1">
      <alignment horizontal="center"/>
    </xf>
    <xf numFmtId="0" fontId="11" fillId="0" borderId="33" xfId="85" applyFont="1" applyFill="1" applyBorder="1" applyAlignment="1">
      <alignment horizontal="center" vertical="center" wrapText="1"/>
    </xf>
    <xf numFmtId="0" fontId="11" fillId="0" borderId="13" xfId="85" applyFont="1" applyFill="1" applyBorder="1" applyAlignment="1">
      <alignment horizontal="center" vertical="center"/>
    </xf>
    <xf numFmtId="0" fontId="11" fillId="0" borderId="39" xfId="85" applyFont="1" applyFill="1" applyBorder="1" applyAlignment="1">
      <alignment horizontal="center" vertical="center"/>
    </xf>
    <xf numFmtId="0" fontId="48" fillId="5" borderId="13" xfId="85" applyFont="1" applyFill="1" applyBorder="1" applyAlignment="1">
      <alignment horizontal="center" vertical="center"/>
    </xf>
    <xf numFmtId="0" fontId="11" fillId="0" borderId="6" xfId="85" applyFont="1" applyFill="1" applyBorder="1" applyAlignment="1">
      <alignment horizontal="center" vertical="center"/>
    </xf>
    <xf numFmtId="0" fontId="11" fillId="0" borderId="7" xfId="85" applyFont="1" applyFill="1" applyBorder="1" applyAlignment="1">
      <alignment horizontal="center" vertical="center"/>
    </xf>
    <xf numFmtId="0" fontId="11" fillId="0" borderId="34" xfId="85" applyFont="1" applyFill="1" applyBorder="1" applyAlignment="1">
      <alignment horizontal="center" vertical="center" wrapText="1"/>
    </xf>
    <xf numFmtId="0" fontId="50" fillId="0" borderId="34" xfId="85" applyFont="1" applyFill="1" applyBorder="1" applyAlignment="1">
      <alignment horizontal="center" vertical="center" wrapText="1"/>
    </xf>
    <xf numFmtId="0" fontId="87" fillId="0" borderId="62" xfId="0" applyFont="1" applyBorder="1" applyAlignment="1">
      <alignment horizontal="center" vertical="center"/>
    </xf>
    <xf numFmtId="0" fontId="86" fillId="0" borderId="66" xfId="0" applyFont="1" applyBorder="1" applyAlignment="1">
      <alignment horizontal="center" vertical="center"/>
    </xf>
    <xf numFmtId="0" fontId="87" fillId="0" borderId="1" xfId="0" applyFont="1" applyBorder="1" applyAlignment="1">
      <alignment horizontal="center" vertical="center"/>
    </xf>
    <xf numFmtId="180" fontId="87" fillId="0" borderId="6" xfId="0" applyNumberFormat="1" applyFont="1" applyBorder="1" applyAlignment="1">
      <alignment vertical="center"/>
    </xf>
    <xf numFmtId="0" fontId="0" fillId="0" borderId="13"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0" borderId="3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1" fillId="0" borderId="3" xfId="85" applyFont="1" applyFill="1" applyBorder="1" applyAlignment="1">
      <alignment horizontal="center" vertical="center" wrapText="1"/>
    </xf>
    <xf numFmtId="0" fontId="1" fillId="0" borderId="69" xfId="85" applyFont="1" applyFill="1" applyBorder="1" applyAlignment="1">
      <alignment horizontal="center" vertical="center" wrapText="1"/>
    </xf>
    <xf numFmtId="0" fontId="1" fillId="0" borderId="50" xfId="85" applyFont="1" applyFill="1" applyBorder="1" applyAlignment="1">
      <alignment horizontal="center" vertical="center" wrapText="1"/>
    </xf>
    <xf numFmtId="0" fontId="1" fillId="0" borderId="28" xfId="85" applyFont="1" applyFill="1" applyBorder="1" applyAlignment="1">
      <alignment horizontal="center" vertical="center" wrapText="1"/>
    </xf>
    <xf numFmtId="0" fontId="67" fillId="0" borderId="70" xfId="0" applyFont="1" applyFill="1" applyBorder="1" applyAlignment="1">
      <alignment horizontal="center" vertical="center" wrapText="1"/>
    </xf>
    <xf numFmtId="10" fontId="67" fillId="0" borderId="70" xfId="0" applyNumberFormat="1" applyFont="1" applyFill="1" applyBorder="1" applyAlignment="1">
      <alignment horizontal="center" vertical="center" wrapText="1"/>
    </xf>
    <xf numFmtId="0" fontId="67" fillId="0" borderId="71" xfId="0" applyFont="1" applyFill="1" applyBorder="1" applyAlignment="1">
      <alignment horizontal="center" vertical="center" wrapText="1"/>
    </xf>
    <xf numFmtId="0" fontId="0" fillId="0" borderId="1" xfId="85" applyFill="1" applyBorder="1" applyAlignment="1">
      <alignment horizontal="center"/>
    </xf>
    <xf numFmtId="0" fontId="90" fillId="0" borderId="6" xfId="85" applyFont="1" applyFill="1" applyBorder="1" applyAlignment="1">
      <alignment horizontal="center" vertical="center" wrapText="1"/>
    </xf>
    <xf numFmtId="0" fontId="90" fillId="0" borderId="7" xfId="85" applyFont="1" applyFill="1" applyBorder="1" applyAlignment="1">
      <alignment horizontal="center" vertical="center" wrapText="1"/>
    </xf>
    <xf numFmtId="0" fontId="90" fillId="0" borderId="28" xfId="85" applyFont="1" applyFill="1" applyBorder="1" applyAlignment="1">
      <alignment horizontal="center" vertical="center" wrapText="1"/>
    </xf>
    <xf numFmtId="184" fontId="50" fillId="0" borderId="1" xfId="53" applyNumberFormat="1" applyFont="1" applyFill="1" applyBorder="1" applyAlignment="1">
      <alignment horizontal="center" vertical="center" shrinkToFit="1"/>
    </xf>
    <xf numFmtId="184" fontId="50" fillId="0" borderId="1" xfId="53" applyNumberFormat="1" applyFont="1" applyFill="1" applyBorder="1" applyAlignment="1">
      <alignment horizontal="left" vertical="center" shrinkToFit="1"/>
    </xf>
    <xf numFmtId="0" fontId="11" fillId="0" borderId="34" xfId="85" applyFont="1" applyFill="1" applyBorder="1" applyAlignment="1">
      <alignment horizontal="center" vertical="center"/>
    </xf>
    <xf numFmtId="184" fontId="50" fillId="0" borderId="25" xfId="53" applyNumberFormat="1" applyFont="1" applyFill="1" applyBorder="1" applyAlignment="1">
      <alignment horizontal="left" vertical="center" shrinkToFit="1"/>
    </xf>
    <xf numFmtId="184" fontId="50" fillId="0" borderId="25" xfId="53" applyNumberFormat="1" applyFont="1" applyFill="1" applyBorder="1" applyAlignment="1">
      <alignment horizontal="center" vertical="center" shrinkToFit="1"/>
    </xf>
    <xf numFmtId="0" fontId="11" fillId="0" borderId="4" xfId="85" applyFont="1" applyFill="1" applyBorder="1" applyAlignment="1">
      <alignment horizontal="center" vertical="center"/>
    </xf>
    <xf numFmtId="0" fontId="11" fillId="0" borderId="11" xfId="85" applyFont="1" applyFill="1" applyBorder="1" applyAlignment="1">
      <alignment horizontal="center" vertical="center"/>
    </xf>
    <xf numFmtId="0" fontId="11" fillId="0" borderId="9" xfId="85" applyFont="1" applyFill="1" applyBorder="1" applyAlignment="1">
      <alignment horizontal="center" vertical="center"/>
    </xf>
    <xf numFmtId="0" fontId="11" fillId="0" borderId="0" xfId="85" applyFont="1" applyFill="1" applyAlignment="1">
      <alignment horizontal="center" vertical="center"/>
    </xf>
    <xf numFmtId="0" fontId="11" fillId="0" borderId="5" xfId="85" applyFont="1" applyFill="1" applyBorder="1" applyAlignment="1">
      <alignment horizontal="center" vertical="center"/>
    </xf>
    <xf numFmtId="0" fontId="67" fillId="0" borderId="0" xfId="0" applyFont="1" applyFill="1" applyAlignment="1">
      <alignment horizontal="center" vertical="center" wrapText="1"/>
    </xf>
    <xf numFmtId="10" fontId="67" fillId="0" borderId="0" xfId="0" applyNumberFormat="1" applyFont="1" applyFill="1" applyAlignment="1">
      <alignment horizontal="center" vertical="center" wrapText="1"/>
    </xf>
    <xf numFmtId="0" fontId="52" fillId="0" borderId="0" xfId="6" applyFont="1" applyFill="1" applyAlignment="1" applyProtection="1">
      <alignment horizontal="center" vertical="center" wrapText="1"/>
    </xf>
    <xf numFmtId="0" fontId="67" fillId="0" borderId="0" xfId="0" applyNumberFormat="1" applyFont="1" applyFill="1" applyAlignment="1">
      <alignment horizontal="center" vertical="center" wrapText="1"/>
    </xf>
    <xf numFmtId="0" fontId="67" fillId="2" borderId="0" xfId="0" applyFont="1" applyFill="1" applyAlignment="1">
      <alignment vertical="center" wrapText="1"/>
    </xf>
    <xf numFmtId="0" fontId="67" fillId="0" borderId="0" xfId="0" applyFont="1" applyFill="1" applyAlignment="1">
      <alignment vertical="center" wrapText="1"/>
    </xf>
    <xf numFmtId="0" fontId="67" fillId="0" borderId="0" xfId="0" applyFont="1" applyFill="1" applyAlignment="1">
      <alignment horizontal="left" vertical="center" wrapText="1"/>
    </xf>
    <xf numFmtId="0" fontId="36" fillId="0" borderId="0" xfId="0" applyFont="1" applyFill="1" applyAlignment="1">
      <alignment horizontal="left" vertical="center" wrapText="1"/>
    </xf>
    <xf numFmtId="0" fontId="67" fillId="0" borderId="0" xfId="0" applyFont="1" applyFill="1">
      <alignment vertical="center"/>
    </xf>
    <xf numFmtId="0" fontId="0" fillId="2" borderId="0" xfId="0" applyFont="1" applyFill="1" applyAlignment="1">
      <alignment vertical="center" wrapText="1"/>
    </xf>
    <xf numFmtId="0" fontId="0" fillId="2"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xf>
    <xf numFmtId="0" fontId="0" fillId="25" borderId="0" xfId="0" applyFont="1" applyFill="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67" fillId="2" borderId="24" xfId="0" applyFont="1" applyFill="1" applyBorder="1" applyAlignment="1">
      <alignment horizontal="center" vertical="center"/>
    </xf>
    <xf numFmtId="0" fontId="88" fillId="2" borderId="1" xfId="0" applyFont="1" applyFill="1" applyBorder="1" applyAlignment="1">
      <alignment horizontal="center" vertical="center"/>
    </xf>
    <xf numFmtId="184" fontId="93" fillId="2" borderId="1" xfId="5" applyNumberFormat="1" applyFont="1" applyFill="1" applyBorder="1" applyAlignment="1">
      <alignment horizontal="center" vertical="center" shrinkToFit="1"/>
    </xf>
    <xf numFmtId="0" fontId="67" fillId="0" borderId="1" xfId="0" applyFont="1" applyFill="1" applyBorder="1" applyAlignment="1">
      <alignment horizontal="left" vertical="center" wrapText="1"/>
    </xf>
    <xf numFmtId="0" fontId="67" fillId="26" borderId="72" xfId="0" applyFont="1" applyFill="1" applyBorder="1" applyAlignment="1">
      <alignment vertical="center" wrapText="1"/>
    </xf>
    <xf numFmtId="0" fontId="67" fillId="0" borderId="1" xfId="0" applyFont="1" applyFill="1" applyBorder="1" applyAlignment="1">
      <alignment horizontal="left" vertical="center"/>
    </xf>
    <xf numFmtId="0" fontId="67" fillId="0" borderId="6" xfId="0" applyFont="1" applyFill="1" applyBorder="1" applyAlignment="1">
      <alignment horizontal="left" vertical="center" wrapText="1"/>
    </xf>
    <xf numFmtId="0" fontId="67" fillId="0" borderId="7" xfId="0" applyFont="1" applyFill="1" applyBorder="1" applyAlignment="1">
      <alignment horizontal="left" vertical="center" wrapText="1"/>
    </xf>
    <xf numFmtId="0" fontId="67" fillId="0" borderId="8" xfId="0" applyFont="1" applyFill="1" applyBorder="1" applyAlignment="1">
      <alignment horizontal="left" vertical="center" wrapText="1"/>
    </xf>
    <xf numFmtId="0" fontId="67" fillId="0" borderId="6" xfId="0" applyFont="1" applyFill="1" applyBorder="1" applyAlignment="1">
      <alignment horizontal="left" vertical="center"/>
    </xf>
    <xf numFmtId="0" fontId="67" fillId="0" borderId="7" xfId="0" applyFont="1" applyFill="1" applyBorder="1" applyAlignment="1">
      <alignment horizontal="left" vertical="center"/>
    </xf>
    <xf numFmtId="0" fontId="67" fillId="0" borderId="8" xfId="0" applyFont="1" applyFill="1" applyBorder="1" applyAlignment="1">
      <alignment horizontal="left" vertical="center"/>
    </xf>
    <xf numFmtId="0" fontId="67" fillId="0" borderId="2" xfId="0" applyFont="1" applyFill="1" applyBorder="1" applyAlignment="1">
      <alignment horizontal="left" vertical="center" wrapText="1"/>
    </xf>
    <xf numFmtId="0" fontId="67" fillId="0" borderId="3" xfId="0" applyFont="1" applyFill="1" applyBorder="1" applyAlignment="1">
      <alignment horizontal="left" vertical="center" wrapText="1"/>
    </xf>
    <xf numFmtId="0" fontId="67" fillId="0" borderId="10" xfId="0" applyFont="1" applyFill="1" applyBorder="1" applyAlignment="1">
      <alignment horizontal="left" vertical="center" wrapText="1"/>
    </xf>
    <xf numFmtId="0" fontId="94" fillId="0" borderId="1" xfId="0" applyFont="1" applyFill="1" applyBorder="1" applyAlignment="1">
      <alignment horizontal="left" vertical="center"/>
    </xf>
    <xf numFmtId="0" fontId="94" fillId="0" borderId="6" xfId="0" applyFont="1" applyFill="1" applyBorder="1" applyAlignment="1">
      <alignment horizontal="left" vertical="center"/>
    </xf>
    <xf numFmtId="0" fontId="94" fillId="0" borderId="7" xfId="0" applyFont="1" applyFill="1" applyBorder="1" applyAlignment="1">
      <alignment horizontal="left" vertical="center"/>
    </xf>
    <xf numFmtId="0" fontId="94" fillId="0" borderId="8" xfId="0" applyFont="1" applyFill="1" applyBorder="1" applyAlignment="1">
      <alignment horizontal="left" vertical="center"/>
    </xf>
    <xf numFmtId="0" fontId="67" fillId="0" borderId="24" xfId="0" applyFont="1" applyBorder="1" applyAlignment="1">
      <alignment horizontal="center" vertical="center" wrapText="1"/>
    </xf>
    <xf numFmtId="0" fontId="67" fillId="0" borderId="6" xfId="0" applyFont="1" applyBorder="1" applyAlignment="1">
      <alignment horizontal="left" vertical="center"/>
    </xf>
    <xf numFmtId="0" fontId="67" fillId="0" borderId="7" xfId="0" applyFont="1" applyBorder="1" applyAlignment="1">
      <alignment horizontal="left" vertical="center"/>
    </xf>
    <xf numFmtId="0" fontId="67" fillId="0" borderId="8" xfId="0" applyFont="1" applyBorder="1" applyAlignment="1">
      <alignment horizontal="left" vertical="center"/>
    </xf>
    <xf numFmtId="0" fontId="67" fillId="26" borderId="1" xfId="0" applyFont="1" applyFill="1" applyBorder="1" applyAlignment="1">
      <alignment vertical="center" wrapText="1"/>
    </xf>
    <xf numFmtId="0" fontId="88" fillId="0" borderId="1" xfId="0" applyFont="1" applyFill="1" applyBorder="1" applyAlignment="1">
      <alignment horizontal="center" vertical="center"/>
    </xf>
    <xf numFmtId="0" fontId="94" fillId="0" borderId="1" xfId="0" applyFont="1" applyFill="1" applyBorder="1" applyAlignment="1">
      <alignment horizontal="left" vertical="center" wrapText="1"/>
    </xf>
    <xf numFmtId="0" fontId="67" fillId="0" borderId="1" xfId="0" applyFont="1" applyFill="1" applyBorder="1" applyAlignment="1">
      <alignment vertical="center"/>
    </xf>
    <xf numFmtId="0" fontId="1" fillId="0" borderId="0" xfId="0" applyFont="1" applyFill="1" applyAlignment="1">
      <alignment horizontal="center" vertical="center" wrapText="1"/>
    </xf>
    <xf numFmtId="184" fontId="36" fillId="0" borderId="6" xfId="5" applyNumberFormat="1" applyFont="1" applyFill="1" applyBorder="1" applyAlignment="1">
      <alignment horizontal="left" vertical="center" shrinkToFit="1"/>
    </xf>
    <xf numFmtId="184" fontId="36" fillId="0" borderId="7" xfId="5" applyNumberFormat="1" applyFont="1" applyFill="1" applyBorder="1" applyAlignment="1">
      <alignment horizontal="center" vertical="center" shrinkToFit="1"/>
    </xf>
    <xf numFmtId="184" fontId="36" fillId="0" borderId="1" xfId="5" applyNumberFormat="1" applyFont="1" applyFill="1" applyBorder="1" applyAlignment="1">
      <alignment horizontal="center" vertical="center" shrinkToFit="1"/>
    </xf>
    <xf numFmtId="184" fontId="36" fillId="0" borderId="25" xfId="5" applyNumberFormat="1" applyFont="1" applyFill="1" applyBorder="1" applyAlignment="1">
      <alignment horizontal="center" vertical="center" shrinkToFit="1"/>
    </xf>
    <xf numFmtId="0" fontId="67" fillId="0" borderId="0" xfId="0" applyFont="1" applyFill="1" applyAlignment="1">
      <alignment horizontal="center" vertical="center"/>
    </xf>
    <xf numFmtId="184" fontId="36" fillId="2" borderId="13" xfId="5" applyNumberFormat="1" applyFont="1" applyFill="1" applyBorder="1" applyAlignment="1">
      <alignment horizontal="center" vertical="center" shrinkToFit="1"/>
    </xf>
    <xf numFmtId="0" fontId="67" fillId="0" borderId="53" xfId="0" applyFont="1" applyFill="1" applyBorder="1" applyAlignment="1">
      <alignment horizontal="left" vertical="center"/>
    </xf>
    <xf numFmtId="0" fontId="0" fillId="2" borderId="0" xfId="0" applyFont="1" applyFill="1" applyAlignment="1">
      <alignment horizontal="center" vertical="center"/>
    </xf>
    <xf numFmtId="0" fontId="0" fillId="2" borderId="0" xfId="0" applyFont="1" applyFill="1" applyAlignment="1">
      <alignment vertical="center"/>
    </xf>
    <xf numFmtId="0" fontId="0" fillId="2" borderId="0" xfId="0" applyFont="1" applyFill="1" applyBorder="1" applyAlignment="1">
      <alignment horizontal="center" vertical="center"/>
    </xf>
    <xf numFmtId="0" fontId="0" fillId="2" borderId="0" xfId="0" applyFont="1" applyFill="1" applyBorder="1" applyAlignment="1">
      <alignment vertical="center"/>
    </xf>
    <xf numFmtId="0" fontId="0" fillId="2" borderId="0" xfId="0" applyFont="1" applyFill="1" applyBorder="1" applyAlignment="1">
      <alignment vertical="center" wrapText="1"/>
    </xf>
    <xf numFmtId="0" fontId="67" fillId="2" borderId="0" xfId="0" applyFont="1" applyFill="1" applyBorder="1" applyAlignment="1">
      <alignment horizontal="left" vertical="center"/>
    </xf>
    <xf numFmtId="0" fontId="67" fillId="2" borderId="0" xfId="0" applyFont="1" applyFill="1" applyBorder="1" applyAlignment="1">
      <alignment vertical="center"/>
    </xf>
    <xf numFmtId="184" fontId="36" fillId="0" borderId="53" xfId="5" applyNumberFormat="1" applyFont="1" applyFill="1" applyBorder="1" applyAlignment="1">
      <alignment horizontal="left" vertical="center" shrinkToFit="1"/>
    </xf>
    <xf numFmtId="184" fontId="36" fillId="0" borderId="44" xfId="5" applyNumberFormat="1" applyFont="1" applyFill="1" applyBorder="1" applyAlignment="1">
      <alignment horizontal="left" vertical="center" shrinkToFit="1"/>
    </xf>
    <xf numFmtId="0" fontId="84" fillId="0" borderId="14" xfId="0" applyFont="1" applyFill="1" applyBorder="1" applyAlignment="1">
      <alignment horizontal="center" wrapText="1"/>
    </xf>
    <xf numFmtId="0" fontId="84" fillId="2" borderId="62" xfId="0" applyFont="1" applyFill="1" applyBorder="1" applyAlignment="1">
      <alignment horizontal="center" vertical="center"/>
    </xf>
    <xf numFmtId="0" fontId="95" fillId="0" borderId="62" xfId="0" applyFont="1" applyFill="1" applyBorder="1" applyAlignment="1">
      <alignment horizontal="center" vertical="center" wrapText="1"/>
    </xf>
    <xf numFmtId="0" fontId="73" fillId="0" borderId="62" xfId="0" applyFont="1" applyBorder="1" applyAlignment="1">
      <alignment horizontal="center" vertical="center"/>
    </xf>
    <xf numFmtId="0" fontId="84" fillId="0" borderId="0" xfId="0" applyFont="1" applyFill="1" applyAlignment="1">
      <alignment horizontal="center" wrapText="1"/>
    </xf>
    <xf numFmtId="0" fontId="84" fillId="2" borderId="1" xfId="0" applyFont="1" applyFill="1" applyBorder="1" applyAlignment="1">
      <alignment horizontal="center" vertical="center"/>
    </xf>
    <xf numFmtId="0" fontId="95" fillId="0" borderId="1" xfId="0" applyFont="1" applyFill="1" applyBorder="1" applyAlignment="1">
      <alignment horizontal="left" vertical="center" wrapText="1"/>
    </xf>
    <xf numFmtId="0" fontId="84" fillId="0" borderId="5" xfId="0" applyFont="1" applyFill="1" applyBorder="1" applyAlignment="1">
      <alignment horizontal="center" wrapText="1"/>
    </xf>
    <xf numFmtId="0" fontId="87" fillId="0" borderId="7" xfId="0" applyFont="1" applyFill="1" applyBorder="1" applyAlignment="1">
      <alignment horizontal="center" vertical="center" wrapText="1"/>
    </xf>
    <xf numFmtId="0" fontId="87" fillId="2" borderId="24" xfId="0" applyFont="1" applyFill="1" applyBorder="1" applyAlignment="1">
      <alignment horizontal="center" vertical="center" wrapText="1"/>
    </xf>
    <xf numFmtId="0" fontId="87" fillId="0" borderId="1" xfId="0" applyFont="1" applyFill="1" applyBorder="1" applyAlignment="1">
      <alignment horizontal="center" vertical="center"/>
    </xf>
    <xf numFmtId="0" fontId="93" fillId="2" borderId="24" xfId="0" applyFont="1" applyFill="1" applyBorder="1" applyAlignment="1">
      <alignment horizontal="center" vertical="center"/>
    </xf>
    <xf numFmtId="0" fontId="86" fillId="2" borderId="1" xfId="0" applyFont="1" applyFill="1" applyBorder="1" applyAlignment="1">
      <alignment horizontal="center" vertical="center"/>
    </xf>
    <xf numFmtId="0" fontId="73" fillId="0" borderId="66" xfId="0" applyFont="1" applyBorder="1" applyAlignment="1">
      <alignment horizontal="center" vertical="center"/>
    </xf>
    <xf numFmtId="0" fontId="73" fillId="0" borderId="0" xfId="0" applyFont="1" applyFill="1" applyAlignment="1">
      <alignment horizontal="center" vertical="center" wrapText="1"/>
    </xf>
    <xf numFmtId="0" fontId="87" fillId="0" borderId="0" xfId="0" applyFont="1" applyFill="1" applyAlignment="1">
      <alignment horizontal="center" vertical="center" wrapText="1"/>
    </xf>
    <xf numFmtId="0" fontId="87" fillId="0" borderId="28" xfId="0" applyFont="1" applyFill="1" applyBorder="1" applyAlignment="1">
      <alignment horizontal="center" vertical="center" wrapText="1"/>
    </xf>
    <xf numFmtId="0" fontId="87" fillId="0" borderId="25" xfId="0" applyFont="1" applyFill="1" applyBorder="1" applyAlignment="1">
      <alignment horizontal="center" vertical="center" wrapText="1"/>
    </xf>
    <xf numFmtId="184" fontId="96" fillId="2" borderId="1" xfId="5" applyNumberFormat="1" applyFont="1" applyFill="1" applyBorder="1" applyAlignment="1">
      <alignment horizontal="left" vertical="center" shrinkToFit="1"/>
    </xf>
    <xf numFmtId="184" fontId="96" fillId="2" borderId="6" xfId="5" applyNumberFormat="1" applyFont="1" applyFill="1" applyBorder="1" applyAlignment="1">
      <alignment horizontal="left" vertical="center" shrinkToFit="1"/>
    </xf>
    <xf numFmtId="0" fontId="94" fillId="0" borderId="6" xfId="0" applyFont="1" applyBorder="1" applyAlignment="1">
      <alignment horizontal="left" vertical="center"/>
    </xf>
    <xf numFmtId="0" fontId="94" fillId="0" borderId="7" xfId="0" applyFont="1" applyBorder="1" applyAlignment="1">
      <alignment horizontal="left" vertical="center"/>
    </xf>
    <xf numFmtId="0" fontId="94" fillId="0" borderId="8" xfId="0" applyFont="1" applyBorder="1" applyAlignment="1">
      <alignment horizontal="left" vertical="center"/>
    </xf>
    <xf numFmtId="0" fontId="97" fillId="0" borderId="6" xfId="0" applyFont="1" applyFill="1" applyBorder="1" applyAlignment="1">
      <alignment horizontal="left" vertical="center"/>
    </xf>
    <xf numFmtId="184" fontId="36" fillId="0" borderId="28" xfId="5" applyNumberFormat="1" applyFont="1" applyFill="1" applyBorder="1" applyAlignment="1">
      <alignment horizontal="left" vertical="center" shrinkToFit="1"/>
    </xf>
    <xf numFmtId="0" fontId="74" fillId="20" borderId="62" xfId="0" applyFont="1" applyFill="1" applyBorder="1" applyAlignment="1">
      <alignment horizontal="center" vertical="center"/>
    </xf>
    <xf numFmtId="0" fontId="0" fillId="0" borderId="1" xfId="0" applyFill="1" applyBorder="1" applyAlignment="1" applyProtection="1">
      <alignment horizontal="center" vertical="center"/>
    </xf>
    <xf numFmtId="0" fontId="67" fillId="2" borderId="0" xfId="0" applyFont="1" applyFill="1" applyBorder="1" applyAlignment="1">
      <alignment horizontal="center" vertical="center"/>
    </xf>
    <xf numFmtId="10" fontId="67" fillId="0" borderId="1" xfId="0" applyNumberFormat="1" applyFont="1" applyFill="1" applyBorder="1" applyAlignment="1">
      <alignment horizontal="center" vertical="center" wrapText="1"/>
    </xf>
    <xf numFmtId="0" fontId="98" fillId="0" borderId="0" xfId="84" applyFont="1" applyFill="1" applyAlignment="1"/>
    <xf numFmtId="0" fontId="99" fillId="0" borderId="1" xfId="84" applyFont="1" applyFill="1" applyBorder="1" applyAlignment="1">
      <alignment horizontal="right" vertical="center" wrapText="1"/>
    </xf>
    <xf numFmtId="0" fontId="99" fillId="0" borderId="7" xfId="84" applyFont="1" applyFill="1" applyBorder="1" applyAlignment="1">
      <alignment horizontal="right" vertical="center" wrapText="1"/>
    </xf>
    <xf numFmtId="0" fontId="100" fillId="0" borderId="7" xfId="84" applyFont="1" applyFill="1" applyBorder="1" applyAlignment="1">
      <alignment horizontal="left" vertical="center" wrapText="1"/>
    </xf>
    <xf numFmtId="0" fontId="101" fillId="27" borderId="39" xfId="84" applyFont="1" applyFill="1" applyBorder="1" applyAlignment="1">
      <alignment horizontal="center" vertical="center" wrapText="1"/>
    </xf>
    <xf numFmtId="0" fontId="101" fillId="27" borderId="4" xfId="84" applyFont="1" applyFill="1" applyBorder="1" applyAlignment="1">
      <alignment horizontal="center" vertical="center" wrapText="1"/>
    </xf>
    <xf numFmtId="0" fontId="101" fillId="27" borderId="11" xfId="84" applyFont="1" applyFill="1" applyBorder="1" applyAlignment="1">
      <alignment horizontal="center" vertical="center" wrapText="1"/>
    </xf>
    <xf numFmtId="0" fontId="100" fillId="0" borderId="1" xfId="84" applyFont="1" applyFill="1" applyBorder="1" applyAlignment="1">
      <alignment horizontal="center" vertical="center" wrapText="1"/>
    </xf>
    <xf numFmtId="0" fontId="100" fillId="27" borderId="13" xfId="84" applyFont="1" applyFill="1" applyBorder="1" applyAlignment="1">
      <alignment horizontal="center" vertical="center" wrapText="1"/>
    </xf>
    <xf numFmtId="0" fontId="100" fillId="0" borderId="1" xfId="84" applyFont="1" applyFill="1" applyBorder="1" applyAlignment="1">
      <alignment horizontal="left" vertical="center" wrapText="1"/>
    </xf>
    <xf numFmtId="0" fontId="100" fillId="0" borderId="6" xfId="84" applyFont="1" applyFill="1" applyBorder="1" applyAlignment="1">
      <alignment horizontal="left" vertical="center" wrapText="1"/>
    </xf>
    <xf numFmtId="0" fontId="100" fillId="0" borderId="8" xfId="84" applyFont="1" applyFill="1" applyBorder="1" applyAlignment="1">
      <alignment horizontal="left" vertical="center" wrapText="1"/>
    </xf>
    <xf numFmtId="0" fontId="100" fillId="27" borderId="34" xfId="84" applyFont="1" applyFill="1" applyBorder="1" applyAlignment="1">
      <alignment horizontal="center" vertical="center" wrapText="1"/>
    </xf>
    <xf numFmtId="0" fontId="100" fillId="10" borderId="6" xfId="84" applyFont="1" applyFill="1" applyBorder="1" applyAlignment="1">
      <alignment horizontal="left" vertical="center" wrapText="1"/>
    </xf>
    <xf numFmtId="0" fontId="100" fillId="10" borderId="8" xfId="84" applyFont="1" applyFill="1" applyBorder="1" applyAlignment="1">
      <alignment horizontal="left" vertical="center" wrapText="1"/>
    </xf>
    <xf numFmtId="0" fontId="102" fillId="0" borderId="1" xfId="84" applyFont="1" applyFill="1" applyBorder="1" applyAlignment="1">
      <alignment horizontal="left" vertical="center" wrapText="1"/>
    </xf>
    <xf numFmtId="0" fontId="100" fillId="27" borderId="39" xfId="84" applyFont="1" applyFill="1" applyBorder="1" applyAlignment="1">
      <alignment horizontal="center" vertical="center" wrapText="1"/>
    </xf>
    <xf numFmtId="0" fontId="100" fillId="27" borderId="1" xfId="84" applyFont="1" applyFill="1" applyBorder="1" applyAlignment="1">
      <alignment horizontal="center" vertical="center" wrapText="1"/>
    </xf>
    <xf numFmtId="0" fontId="83" fillId="0" borderId="1" xfId="84" applyFont="1" applyFill="1" applyBorder="1" applyAlignment="1">
      <alignment horizontal="left" vertical="center" wrapText="1"/>
    </xf>
    <xf numFmtId="0" fontId="103" fillId="0" borderId="6" xfId="84" applyFont="1" applyFill="1" applyBorder="1" applyAlignment="1">
      <alignment horizontal="center" vertical="center"/>
    </xf>
    <xf numFmtId="0" fontId="103" fillId="0" borderId="7" xfId="84" applyFont="1" applyFill="1" applyBorder="1" applyAlignment="1">
      <alignment horizontal="center" vertical="center"/>
    </xf>
    <xf numFmtId="0" fontId="98" fillId="0" borderId="1" xfId="84" applyFont="1" applyFill="1" applyBorder="1" applyAlignment="1">
      <alignment horizontal="center" vertical="center"/>
    </xf>
    <xf numFmtId="0" fontId="104" fillId="0" borderId="1" xfId="84" applyFont="1" applyFill="1" applyBorder="1" applyAlignment="1">
      <alignment horizontal="center" vertical="center"/>
    </xf>
    <xf numFmtId="0" fontId="98" fillId="0" borderId="39" xfId="84" applyFont="1" applyFill="1" applyBorder="1" applyAlignment="1">
      <alignment horizontal="center" vertical="center"/>
    </xf>
    <xf numFmtId="0" fontId="103" fillId="0" borderId="8" xfId="84" applyFont="1" applyFill="1" applyBorder="1" applyAlignment="1">
      <alignment horizontal="center" vertical="center"/>
    </xf>
    <xf numFmtId="0" fontId="105" fillId="0" borderId="73" xfId="0" applyFont="1" applyBorder="1" applyAlignment="1">
      <alignment horizontal="center" vertical="center"/>
    </xf>
    <xf numFmtId="0" fontId="105" fillId="0" borderId="74" xfId="0" applyFont="1" applyBorder="1" applyAlignment="1">
      <alignment horizontal="center" vertical="center"/>
    </xf>
    <xf numFmtId="0" fontId="105" fillId="0" borderId="0" xfId="0" applyFont="1" applyAlignment="1">
      <alignment horizontal="center" vertical="center"/>
    </xf>
    <xf numFmtId="0" fontId="105" fillId="0" borderId="75" xfId="0" applyFont="1" applyBorder="1" applyAlignment="1">
      <alignment horizontal="center" vertical="center"/>
    </xf>
    <xf numFmtId="0" fontId="106" fillId="0" borderId="0" xfId="6" applyFont="1" applyAlignment="1" applyProtection="1">
      <alignment vertical="center"/>
    </xf>
    <xf numFmtId="0" fontId="107" fillId="0" borderId="0" xfId="0" applyFont="1">
      <alignment vertical="center"/>
    </xf>
    <xf numFmtId="0" fontId="107" fillId="0" borderId="75" xfId="0" applyFont="1" applyBorder="1">
      <alignment vertical="center"/>
    </xf>
    <xf numFmtId="0" fontId="88" fillId="15" borderId="1" xfId="0" applyFont="1" applyFill="1" applyBorder="1" applyAlignment="1">
      <alignment horizontal="center" vertical="center"/>
    </xf>
    <xf numFmtId="0" fontId="107" fillId="0" borderId="0" xfId="0" applyFont="1" applyAlignment="1">
      <alignment horizontal="left" vertical="center"/>
    </xf>
    <xf numFmtId="0" fontId="61" fillId="0" borderId="0" xfId="6" applyFont="1" applyAlignment="1" applyProtection="1">
      <alignment vertical="center"/>
    </xf>
    <xf numFmtId="0" fontId="61" fillId="0" borderId="75" xfId="6" applyFont="1" applyBorder="1" applyAlignment="1" applyProtection="1">
      <alignment vertical="center"/>
    </xf>
    <xf numFmtId="0" fontId="1" fillId="16" borderId="1" xfId="0" applyFont="1" applyFill="1" applyBorder="1">
      <alignment vertical="center"/>
    </xf>
    <xf numFmtId="0" fontId="54" fillId="0" borderId="6" xfId="0" applyFont="1" applyBorder="1" applyAlignment="1">
      <alignment vertical="center"/>
    </xf>
    <xf numFmtId="0" fontId="54" fillId="0" borderId="6" xfId="0" applyFont="1" applyBorder="1" applyAlignment="1">
      <alignment horizontal="left" vertical="center" wrapText="1"/>
    </xf>
    <xf numFmtId="0" fontId="54" fillId="0" borderId="6" xfId="0" applyFont="1" applyBorder="1" applyAlignment="1">
      <alignment horizontal="left" vertical="center"/>
    </xf>
    <xf numFmtId="0" fontId="61" fillId="0" borderId="0" xfId="6" applyFont="1" applyAlignment="1" applyProtection="1">
      <alignment horizontal="left" vertical="center"/>
    </xf>
    <xf numFmtId="0" fontId="61" fillId="0" borderId="75" xfId="6" applyFont="1" applyBorder="1" applyAlignment="1" applyProtection="1">
      <alignment horizontal="left" vertical="center"/>
    </xf>
    <xf numFmtId="0" fontId="54" fillId="0" borderId="1" xfId="0" applyFont="1" applyBorder="1">
      <alignment vertical="center"/>
    </xf>
    <xf numFmtId="0" fontId="1" fillId="16" borderId="13" xfId="0" applyFont="1" applyFill="1" applyBorder="1">
      <alignment vertical="center"/>
    </xf>
    <xf numFmtId="0" fontId="108" fillId="16" borderId="76" xfId="0" applyNumberFormat="1" applyFont="1" applyFill="1" applyBorder="1" applyAlignment="1">
      <alignment horizontal="center" vertical="center" wrapText="1"/>
    </xf>
    <xf numFmtId="0" fontId="108" fillId="16" borderId="77" xfId="0" applyNumberFormat="1" applyFont="1" applyFill="1" applyBorder="1" applyAlignment="1">
      <alignment horizontal="center" vertical="center" wrapText="1"/>
    </xf>
    <xf numFmtId="0" fontId="109" fillId="16" borderId="78" xfId="0" applyNumberFormat="1" applyFont="1" applyFill="1" applyBorder="1" applyAlignment="1">
      <alignment horizontal="center" vertical="center" wrapText="1"/>
    </xf>
    <xf numFmtId="0" fontId="109" fillId="16" borderId="79" xfId="0" applyNumberFormat="1" applyFont="1" applyFill="1" applyBorder="1" applyAlignment="1">
      <alignment horizontal="center" vertical="center" wrapText="1"/>
    </xf>
    <xf numFmtId="0" fontId="109" fillId="16" borderId="80" xfId="0" applyNumberFormat="1" applyFont="1" applyFill="1" applyBorder="1" applyAlignment="1">
      <alignment horizontal="center" vertical="center" wrapText="1"/>
    </xf>
    <xf numFmtId="0" fontId="107" fillId="0" borderId="81" xfId="0" applyFont="1" applyBorder="1" applyAlignment="1">
      <alignment horizontal="left" vertical="center"/>
    </xf>
    <xf numFmtId="0" fontId="61" fillId="0" borderId="81" xfId="6" applyFont="1" applyBorder="1" applyAlignment="1" applyProtection="1">
      <alignment horizontal="left" vertical="center"/>
    </xf>
    <xf numFmtId="0" fontId="61" fillId="0" borderId="82" xfId="6" applyFont="1" applyBorder="1" applyAlignment="1" applyProtection="1">
      <alignment horizontal="left" vertical="center"/>
    </xf>
    <xf numFmtId="0" fontId="109" fillId="16" borderId="79" xfId="0" applyFont="1" applyFill="1" applyBorder="1" applyAlignment="1">
      <alignment horizontal="center" vertical="center"/>
    </xf>
    <xf numFmtId="0" fontId="109" fillId="16" borderId="83" xfId="0" applyNumberFormat="1" applyFont="1" applyFill="1" applyBorder="1" applyAlignment="1">
      <alignment horizontal="center" vertical="center" wrapText="1"/>
    </xf>
    <xf numFmtId="0" fontId="50" fillId="0" borderId="1" xfId="0" applyFont="1" applyBorder="1" applyAlignment="1">
      <alignment horizontal="center" vertical="center"/>
    </xf>
    <xf numFmtId="0" fontId="50" fillId="0" borderId="1" xfId="0" applyFont="1" applyFill="1" applyBorder="1" applyAlignment="1">
      <alignment horizontal="center" vertical="center" wrapText="1"/>
    </xf>
    <xf numFmtId="0" fontId="25" fillId="0" borderId="1" xfId="0" applyFont="1" applyBorder="1" applyAlignment="1">
      <alignment horizontal="center" vertical="center"/>
    </xf>
    <xf numFmtId="0" fontId="50" fillId="0" borderId="7" xfId="0" applyFont="1" applyBorder="1" applyAlignment="1">
      <alignment horizontal="center" vertical="center"/>
    </xf>
    <xf numFmtId="0" fontId="25" fillId="0" borderId="8" xfId="0" applyFont="1" applyBorder="1" applyAlignment="1">
      <alignment horizontal="center" vertical="center"/>
    </xf>
    <xf numFmtId="0" fontId="50" fillId="0" borderId="8" xfId="0" applyFont="1" applyBorder="1" applyAlignment="1">
      <alignment horizontal="center" vertical="center"/>
    </xf>
    <xf numFmtId="184" fontId="85" fillId="0" borderId="1" xfId="5" applyNumberFormat="1" applyFont="1" applyFill="1" applyBorder="1" applyAlignment="1">
      <alignment horizontal="center" vertical="center" shrinkToFit="1"/>
    </xf>
    <xf numFmtId="0" fontId="0" fillId="0" borderId="7" xfId="0" applyBorder="1" applyAlignment="1">
      <alignment vertical="center"/>
    </xf>
    <xf numFmtId="0" fontId="0" fillId="0" borderId="8" xfId="0" applyBorder="1" applyAlignment="1">
      <alignment vertical="center"/>
    </xf>
    <xf numFmtId="0" fontId="0" fillId="16" borderId="1" xfId="0" applyFill="1" applyBorder="1">
      <alignment vertical="center"/>
    </xf>
    <xf numFmtId="0" fontId="54" fillId="0" borderId="1" xfId="0" applyFont="1" applyFill="1" applyBorder="1">
      <alignment vertical="center"/>
    </xf>
    <xf numFmtId="0" fontId="54" fillId="0" borderId="7" xfId="0" applyFont="1" applyBorder="1" applyAlignment="1">
      <alignment horizontal="left" vertical="center"/>
    </xf>
    <xf numFmtId="0" fontId="54" fillId="0" borderId="8" xfId="0" applyFont="1" applyBorder="1" applyAlignment="1">
      <alignment horizontal="left" vertical="center"/>
    </xf>
    <xf numFmtId="0" fontId="54" fillId="0" borderId="1" xfId="0" applyFont="1" applyBorder="1" applyAlignment="1">
      <alignment horizontal="center" vertical="center"/>
    </xf>
    <xf numFmtId="14" fontId="54" fillId="0" borderId="1" xfId="0" applyNumberFormat="1" applyFont="1" applyBorder="1">
      <alignment vertical="center"/>
    </xf>
    <xf numFmtId="0" fontId="0" fillId="0" borderId="0" xfId="0" applyBorder="1">
      <alignment vertical="center"/>
    </xf>
    <xf numFmtId="0" fontId="0" fillId="0" borderId="0" xfId="0" applyNumberFormat="1" applyBorder="1" applyAlignment="1">
      <alignment vertical="center" wrapText="1"/>
    </xf>
    <xf numFmtId="0" fontId="0" fillId="0" borderId="3" xfId="0" applyBorder="1" applyAlignment="1">
      <alignment vertical="center"/>
    </xf>
    <xf numFmtId="0" fontId="0" fillId="0" borderId="10" xfId="0" applyBorder="1" applyAlignment="1">
      <alignment vertical="center"/>
    </xf>
    <xf numFmtId="0" fontId="0" fillId="0" borderId="39" xfId="0" applyNumberFormat="1" applyBorder="1" applyAlignment="1">
      <alignment vertical="center" wrapText="1"/>
    </xf>
    <xf numFmtId="0" fontId="108" fillId="16" borderId="76" xfId="0" applyNumberFormat="1" applyFont="1" applyFill="1" applyBorder="1" applyAlignment="1">
      <alignment horizontal="center" vertical="center"/>
    </xf>
    <xf numFmtId="0" fontId="108" fillId="16" borderId="77" xfId="0" applyNumberFormat="1" applyFont="1" applyFill="1" applyBorder="1" applyAlignment="1">
      <alignment horizontal="center" vertical="center"/>
    </xf>
    <xf numFmtId="0" fontId="108" fillId="16" borderId="84" xfId="0" applyNumberFormat="1" applyFont="1" applyFill="1" applyBorder="1" applyAlignment="1">
      <alignment horizontal="center" vertical="center" wrapText="1"/>
    </xf>
    <xf numFmtId="0" fontId="108" fillId="16" borderId="7" xfId="0" applyNumberFormat="1" applyFont="1" applyFill="1" applyBorder="1" applyAlignment="1">
      <alignment horizontal="center" vertical="center" wrapText="1"/>
    </xf>
    <xf numFmtId="185" fontId="108" fillId="0" borderId="79" xfId="0" applyNumberFormat="1" applyFont="1" applyFill="1" applyBorder="1" applyAlignment="1">
      <alignment horizontal="center" vertical="center" wrapText="1"/>
    </xf>
    <xf numFmtId="0" fontId="109" fillId="28" borderId="83" xfId="0" applyNumberFormat="1" applyFont="1" applyFill="1" applyBorder="1" applyAlignment="1" applyProtection="1">
      <alignment horizontal="center" vertical="center" wrapText="1"/>
    </xf>
    <xf numFmtId="0" fontId="108" fillId="0" borderId="79" xfId="0" applyNumberFormat="1" applyFont="1" applyFill="1" applyBorder="1" applyAlignment="1">
      <alignment horizontal="center" vertical="center" wrapText="1"/>
    </xf>
    <xf numFmtId="0" fontId="108" fillId="0" borderId="85" xfId="0" applyNumberFormat="1" applyFont="1" applyFill="1" applyBorder="1" applyAlignment="1">
      <alignment horizontal="center" vertical="center" wrapText="1"/>
    </xf>
    <xf numFmtId="0" fontId="11" fillId="0" borderId="0" xfId="0" applyFont="1">
      <alignment vertical="center"/>
    </xf>
    <xf numFmtId="0" fontId="50" fillId="0" borderId="1" xfId="0" applyFont="1" applyBorder="1" applyAlignment="1">
      <alignment horizontal="center" vertical="center" wrapText="1"/>
    </xf>
    <xf numFmtId="0" fontId="50" fillId="0" borderId="1" xfId="0" applyFont="1" applyBorder="1">
      <alignment vertical="center"/>
    </xf>
    <xf numFmtId="0" fontId="50" fillId="0" borderId="1" xfId="0" applyFont="1" applyFill="1" applyBorder="1" applyAlignment="1">
      <alignment horizontal="center" vertical="center"/>
    </xf>
    <xf numFmtId="0" fontId="8" fillId="0" borderId="1" xfId="0" applyFont="1" applyBorder="1" applyAlignment="1">
      <alignment horizontal="center" vertical="center"/>
    </xf>
    <xf numFmtId="0" fontId="82" fillId="0" borderId="1" xfId="87" applyFont="1" applyFill="1" applyBorder="1" applyAlignment="1">
      <alignment horizontal="center" vertical="center" wrapText="1"/>
    </xf>
    <xf numFmtId="0" fontId="50" fillId="0" borderId="6" xfId="0" applyFont="1" applyBorder="1" applyAlignment="1">
      <alignment horizontal="center" vertical="center"/>
    </xf>
    <xf numFmtId="0" fontId="0" fillId="0" borderId="0" xfId="0" applyAlignment="1">
      <alignment horizontal="center" vertical="center"/>
    </xf>
    <xf numFmtId="0" fontId="108" fillId="16" borderId="8" xfId="0" applyNumberFormat="1" applyFont="1" applyFill="1" applyBorder="1" applyAlignment="1">
      <alignment horizontal="center" vertical="center" wrapText="1"/>
    </xf>
    <xf numFmtId="0" fontId="109" fillId="29" borderId="86" xfId="0" applyNumberFormat="1" applyFont="1" applyFill="1" applyBorder="1" applyAlignment="1" applyProtection="1">
      <alignment horizontal="center" vertical="center" wrapText="1"/>
    </xf>
    <xf numFmtId="0" fontId="109" fillId="29" borderId="39" xfId="0" applyNumberFormat="1" applyFont="1" applyFill="1" applyBorder="1" applyAlignment="1" applyProtection="1">
      <alignment horizontal="center" vertical="center" wrapText="1"/>
    </xf>
    <xf numFmtId="0" fontId="11" fillId="0" borderId="0" xfId="0" applyFont="1" applyBorder="1" applyAlignment="1">
      <alignment vertical="center"/>
    </xf>
    <xf numFmtId="0" fontId="67" fillId="0" borderId="1" xfId="104" applyFont="1" applyBorder="1" applyAlignment="1">
      <alignment horizontal="center" wrapText="1"/>
    </xf>
    <xf numFmtId="0" fontId="67" fillId="0" borderId="1" xfId="104" applyFont="1" applyBorder="1" applyAlignment="1">
      <alignment horizontal="center"/>
    </xf>
    <xf numFmtId="0" fontId="88" fillId="2" borderId="2" xfId="0" applyFont="1" applyFill="1" applyBorder="1" applyAlignment="1">
      <alignment horizontal="left" vertical="center" wrapText="1"/>
    </xf>
    <xf numFmtId="0" fontId="88" fillId="2" borderId="3" xfId="0" applyFont="1" applyFill="1" applyBorder="1" applyAlignment="1">
      <alignment horizontal="left" vertical="center" wrapText="1"/>
    </xf>
    <xf numFmtId="0" fontId="67" fillId="0" borderId="26" xfId="104" applyFont="1" applyBorder="1" applyAlignment="1">
      <alignment horizontal="center"/>
    </xf>
    <xf numFmtId="0" fontId="67" fillId="0" borderId="39" xfId="104" applyFont="1" applyBorder="1" applyAlignment="1">
      <alignment horizontal="center"/>
    </xf>
    <xf numFmtId="0" fontId="67" fillId="0" borderId="4" xfId="104" applyFont="1" applyBorder="1" applyAlignment="1">
      <alignment horizontal="center"/>
    </xf>
    <xf numFmtId="0" fontId="67" fillId="0" borderId="27" xfId="104" applyFont="1" applyBorder="1" applyAlignment="1">
      <alignment horizontal="center"/>
    </xf>
    <xf numFmtId="0" fontId="88" fillId="2" borderId="9" xfId="0" applyFont="1" applyFill="1" applyBorder="1" applyAlignment="1">
      <alignment horizontal="left" vertical="center" wrapText="1"/>
    </xf>
    <xf numFmtId="0" fontId="88" fillId="2" borderId="0" xfId="0" applyFont="1" applyFill="1" applyBorder="1" applyAlignment="1">
      <alignment horizontal="left" vertical="center" wrapText="1"/>
    </xf>
    <xf numFmtId="0" fontId="110" fillId="0" borderId="24" xfId="104" applyFont="1" applyBorder="1" applyAlignment="1">
      <alignment horizontal="center"/>
    </xf>
    <xf numFmtId="0" fontId="110" fillId="0" borderId="1" xfId="104" applyFont="1" applyBorder="1" applyAlignment="1">
      <alignment horizontal="center"/>
    </xf>
    <xf numFmtId="0" fontId="67" fillId="0" borderId="1" xfId="104" applyFont="1" applyBorder="1" applyAlignment="1">
      <alignment horizontal="center" vertical="center"/>
    </xf>
    <xf numFmtId="0" fontId="67" fillId="0" borderId="6" xfId="104" applyFont="1" applyBorder="1" applyAlignment="1">
      <alignment horizontal="center"/>
    </xf>
    <xf numFmtId="0" fontId="67" fillId="10" borderId="25" xfId="104" applyFont="1" applyFill="1" applyBorder="1" applyAlignment="1">
      <alignment horizontal="center"/>
    </xf>
    <xf numFmtId="0" fontId="110" fillId="0" borderId="24" xfId="104" applyFont="1" applyBorder="1" applyAlignment="1">
      <alignment horizontal="center" vertical="center"/>
    </xf>
    <xf numFmtId="0" fontId="110" fillId="0" borderId="1" xfId="104" applyFont="1" applyBorder="1" applyAlignment="1">
      <alignment horizontal="center" vertical="center"/>
    </xf>
    <xf numFmtId="0" fontId="67" fillId="0" borderId="1" xfId="104" applyFont="1" applyBorder="1" applyAlignment="1">
      <alignment horizontal="center" vertical="center" wrapText="1"/>
    </xf>
    <xf numFmtId="0" fontId="88" fillId="2" borderId="4" xfId="0" applyFont="1" applyFill="1" applyBorder="1" applyAlignment="1">
      <alignment horizontal="left" vertical="center" wrapText="1"/>
    </xf>
    <xf numFmtId="0" fontId="88" fillId="2" borderId="5" xfId="0" applyFont="1" applyFill="1" applyBorder="1" applyAlignment="1">
      <alignment horizontal="left" vertical="center" wrapText="1"/>
    </xf>
    <xf numFmtId="0" fontId="36" fillId="2" borderId="46" xfId="0" applyFont="1" applyFill="1" applyBorder="1" applyAlignment="1">
      <alignment horizontal="left" vertical="center"/>
    </xf>
    <xf numFmtId="0" fontId="36" fillId="2" borderId="0" xfId="0" applyFont="1" applyFill="1" applyBorder="1" applyAlignment="1">
      <alignment horizontal="left" vertical="center"/>
    </xf>
    <xf numFmtId="0" fontId="67" fillId="0" borderId="6" xfId="104" applyFont="1" applyBorder="1" applyAlignment="1">
      <alignment horizontal="center" vertical="center"/>
    </xf>
    <xf numFmtId="0" fontId="110" fillId="0" borderId="25" xfId="104" applyFont="1" applyFill="1" applyBorder="1" applyAlignment="1">
      <alignment horizontal="center"/>
    </xf>
    <xf numFmtId="0" fontId="67" fillId="2" borderId="46" xfId="0" applyFont="1" applyFill="1" applyBorder="1" applyAlignment="1">
      <alignment horizontal="left" vertical="center"/>
    </xf>
    <xf numFmtId="0" fontId="67" fillId="0" borderId="1" xfId="104" applyFont="1" applyBorder="1" applyAlignment="1">
      <alignment horizontal="left"/>
    </xf>
    <xf numFmtId="0" fontId="67" fillId="0" borderId="25" xfId="104" applyFont="1" applyFill="1" applyBorder="1" applyAlignment="1">
      <alignment horizontal="center"/>
    </xf>
    <xf numFmtId="0" fontId="96" fillId="2" borderId="46" xfId="0" applyFont="1" applyFill="1" applyBorder="1" applyAlignment="1">
      <alignment horizontal="left" vertical="center"/>
    </xf>
    <xf numFmtId="0" fontId="96" fillId="2" borderId="0" xfId="0" applyFont="1" applyFill="1" applyBorder="1" applyAlignment="1">
      <alignment horizontal="left" vertical="center"/>
    </xf>
    <xf numFmtId="0" fontId="110" fillId="0" borderId="24" xfId="104" applyFont="1" applyFill="1" applyBorder="1" applyAlignment="1">
      <alignment horizontal="center"/>
    </xf>
    <xf numFmtId="0" fontId="110" fillId="0" borderId="1" xfId="104" applyFont="1" applyFill="1" applyBorder="1" applyAlignment="1">
      <alignment horizontal="center"/>
    </xf>
    <xf numFmtId="0" fontId="67" fillId="0" borderId="1" xfId="104" applyFont="1" applyFill="1" applyBorder="1" applyAlignment="1">
      <alignment horizontal="left" wrapText="1"/>
    </xf>
    <xf numFmtId="0" fontId="67" fillId="0" borderId="6" xfId="104" applyFont="1" applyFill="1" applyBorder="1" applyAlignment="1">
      <alignment horizontal="center"/>
    </xf>
    <xf numFmtId="0" fontId="93" fillId="2" borderId="46" xfId="0" applyFont="1" applyFill="1" applyBorder="1" applyAlignment="1">
      <alignment horizontal="left" vertical="center"/>
    </xf>
    <xf numFmtId="0" fontId="93" fillId="2" borderId="0" xfId="0" applyFont="1" applyFill="1" applyBorder="1" applyAlignment="1">
      <alignment horizontal="left" vertical="center"/>
    </xf>
    <xf numFmtId="0" fontId="36" fillId="2" borderId="46" xfId="0" applyFont="1" applyFill="1" applyBorder="1" applyAlignment="1">
      <alignment horizontal="left" vertical="center" wrapText="1"/>
    </xf>
    <xf numFmtId="0" fontId="36" fillId="2" borderId="0" xfId="0" applyFont="1" applyFill="1" applyBorder="1" applyAlignment="1">
      <alignment horizontal="left" vertical="center" wrapText="1"/>
    </xf>
    <xf numFmtId="14" fontId="110" fillId="0" borderId="24" xfId="104" applyNumberFormat="1" applyFont="1" applyFill="1" applyBorder="1" applyAlignment="1">
      <alignment horizontal="center" vertical="center"/>
    </xf>
    <xf numFmtId="0" fontId="68" fillId="0" borderId="1" xfId="104" applyFont="1" applyBorder="1" applyAlignment="1">
      <alignment horizontal="left" vertical="center" wrapText="1"/>
    </xf>
    <xf numFmtId="0" fontId="110" fillId="0" borderId="25" xfId="104" applyFont="1" applyFill="1" applyBorder="1" applyAlignment="1">
      <alignment horizontal="center" vertical="center"/>
    </xf>
    <xf numFmtId="14" fontId="110" fillId="0" borderId="24" xfId="104" applyNumberFormat="1" applyFont="1" applyBorder="1" applyAlignment="1">
      <alignment horizontal="center" vertical="center"/>
    </xf>
    <xf numFmtId="0" fontId="67" fillId="0" borderId="1" xfId="104" applyFont="1" applyBorder="1" applyAlignment="1">
      <alignment horizontal="left" wrapText="1"/>
    </xf>
    <xf numFmtId="0" fontId="110" fillId="0" borderId="6" xfId="104" applyFont="1" applyBorder="1" applyAlignment="1">
      <alignment horizontal="center"/>
    </xf>
    <xf numFmtId="0" fontId="36" fillId="2" borderId="46" xfId="0" applyFont="1" applyFill="1" applyBorder="1" applyAlignment="1">
      <alignment horizontal="center" vertical="center" wrapText="1"/>
    </xf>
    <xf numFmtId="0" fontId="36" fillId="2" borderId="0" xfId="0" applyFont="1" applyFill="1" applyBorder="1" applyAlignment="1">
      <alignment horizontal="center" vertical="center" wrapText="1"/>
    </xf>
    <xf numFmtId="0" fontId="0" fillId="0" borderId="1" xfId="0" applyBorder="1">
      <alignment vertical="center"/>
    </xf>
    <xf numFmtId="0" fontId="68" fillId="2" borderId="46" xfId="0" applyFont="1" applyFill="1" applyBorder="1" applyAlignment="1">
      <alignment horizontal="center" vertical="center"/>
    </xf>
    <xf numFmtId="0" fontId="68" fillId="2" borderId="0" xfId="0" applyFont="1" applyFill="1" applyBorder="1" applyAlignment="1">
      <alignment horizontal="center" vertical="center"/>
    </xf>
    <xf numFmtId="0" fontId="36" fillId="2" borderId="87" xfId="0" applyFont="1" applyFill="1" applyBorder="1" applyAlignment="1">
      <alignment horizontal="center" vertical="center" wrapText="1"/>
    </xf>
    <xf numFmtId="0" fontId="36" fillId="2" borderId="81" xfId="0" applyFont="1" applyFill="1" applyBorder="1" applyAlignment="1">
      <alignment horizontal="center" vertical="center" wrapText="1"/>
    </xf>
    <xf numFmtId="0" fontId="93" fillId="2" borderId="46" xfId="0" applyFont="1" applyFill="1" applyBorder="1" applyAlignment="1">
      <alignment horizontal="center" vertical="center" wrapText="1"/>
    </xf>
    <xf numFmtId="0" fontId="93" fillId="2" borderId="0" xfId="0" applyFont="1" applyFill="1" applyBorder="1" applyAlignment="1">
      <alignment horizontal="center" vertical="center" wrapText="1"/>
    </xf>
    <xf numFmtId="0" fontId="93" fillId="2" borderId="87" xfId="0" applyFont="1" applyFill="1" applyBorder="1" applyAlignment="1">
      <alignment horizontal="center" vertical="center" wrapText="1"/>
    </xf>
    <xf numFmtId="0" fontId="93" fillId="2" borderId="81" xfId="0" applyFont="1" applyFill="1" applyBorder="1" applyAlignment="1">
      <alignment horizontal="center" vertical="center" wrapText="1"/>
    </xf>
    <xf numFmtId="0" fontId="93" fillId="2" borderId="46" xfId="0" applyFont="1" applyFill="1" applyBorder="1" applyAlignment="1">
      <alignment horizontal="right" vertical="center" wrapText="1"/>
    </xf>
    <xf numFmtId="0" fontId="93" fillId="2" borderId="0" xfId="0" applyFont="1" applyFill="1" applyBorder="1" applyAlignment="1">
      <alignment horizontal="right" vertical="center" wrapText="1"/>
    </xf>
    <xf numFmtId="0" fontId="68" fillId="2" borderId="46" xfId="0" applyFont="1" applyFill="1" applyBorder="1" applyAlignment="1">
      <alignment vertical="center"/>
    </xf>
    <xf numFmtId="0" fontId="68" fillId="2" borderId="0" xfId="0" applyFont="1" applyFill="1" applyBorder="1" applyAlignment="1">
      <alignment vertical="center"/>
    </xf>
    <xf numFmtId="0" fontId="93" fillId="2" borderId="88" xfId="0" applyFont="1" applyFill="1" applyBorder="1" applyAlignment="1">
      <alignment horizontal="center" vertical="center" wrapText="1"/>
    </xf>
    <xf numFmtId="0" fontId="70" fillId="2" borderId="89" xfId="0" applyFont="1" applyFill="1" applyBorder="1" applyAlignment="1">
      <alignment horizontal="center" vertical="center" wrapText="1"/>
    </xf>
    <xf numFmtId="0" fontId="88" fillId="2" borderId="10"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8" fillId="2" borderId="90" xfId="0" applyFont="1" applyFill="1" applyBorder="1" applyAlignment="1">
      <alignment horizontal="center" vertical="center" wrapText="1"/>
    </xf>
    <xf numFmtId="0" fontId="88" fillId="2" borderId="12"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67" fillId="2" borderId="91" xfId="0" applyFont="1" applyFill="1" applyBorder="1" applyAlignment="1">
      <alignment horizontal="center" vertical="center" wrapText="1"/>
    </xf>
    <xf numFmtId="0" fontId="88" fillId="2" borderId="11" xfId="0" applyFont="1" applyFill="1" applyBorder="1" applyAlignment="1">
      <alignment horizontal="left"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67" fillId="2" borderId="92" xfId="0" applyFont="1" applyFill="1" applyBorder="1" applyAlignment="1">
      <alignment horizontal="center" vertical="center" wrapText="1"/>
    </xf>
    <xf numFmtId="0" fontId="36" fillId="2" borderId="75" xfId="0" applyFont="1" applyFill="1" applyBorder="1" applyAlignment="1">
      <alignment horizontal="center" vertical="center" wrapText="1"/>
    </xf>
    <xf numFmtId="0" fontId="36" fillId="2" borderId="93" xfId="0" applyFont="1" applyFill="1" applyBorder="1" applyAlignment="1">
      <alignment horizontal="center" vertical="center" wrapText="1"/>
    </xf>
    <xf numFmtId="0" fontId="36" fillId="2" borderId="93" xfId="0" applyFont="1" applyFill="1" applyBorder="1" applyAlignment="1">
      <alignment vertical="center" wrapText="1"/>
    </xf>
    <xf numFmtId="0" fontId="36" fillId="2" borderId="75" xfId="0" applyFont="1" applyFill="1" applyBorder="1" applyAlignment="1">
      <alignment vertical="center" wrapText="1"/>
    </xf>
    <xf numFmtId="0" fontId="67" fillId="2" borderId="93"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8" fillId="2" borderId="75" xfId="0" applyFont="1" applyFill="1" applyBorder="1" applyAlignment="1">
      <alignment horizontal="center" vertical="center"/>
    </xf>
    <xf numFmtId="0" fontId="36" fillId="2" borderId="82" xfId="0" applyFont="1" applyFill="1" applyBorder="1" applyAlignment="1">
      <alignment horizontal="center" vertical="center" wrapText="1"/>
    </xf>
    <xf numFmtId="0" fontId="36" fillId="2" borderId="94" xfId="0" applyFont="1" applyFill="1" applyBorder="1" applyAlignment="1">
      <alignment vertical="center" wrapText="1"/>
    </xf>
    <xf numFmtId="0" fontId="36" fillId="2" borderId="82" xfId="0" applyFont="1" applyFill="1" applyBorder="1" applyAlignment="1">
      <alignment vertical="center" wrapText="1"/>
    </xf>
    <xf numFmtId="0" fontId="36" fillId="2" borderId="94" xfId="0" applyFont="1" applyFill="1" applyBorder="1" applyAlignment="1">
      <alignment horizontal="center" vertical="center" wrapText="1"/>
    </xf>
    <xf numFmtId="0" fontId="93" fillId="2" borderId="75" xfId="0" applyFont="1" applyFill="1" applyBorder="1" applyAlignment="1">
      <alignment horizontal="center" vertical="center" wrapText="1"/>
    </xf>
    <xf numFmtId="0" fontId="93" fillId="2" borderId="93" xfId="0" applyFont="1" applyFill="1" applyBorder="1" applyAlignment="1">
      <alignment horizontal="center" vertical="center" wrapText="1"/>
    </xf>
    <xf numFmtId="0" fontId="93" fillId="2" borderId="0" xfId="0" applyFont="1" applyFill="1" applyBorder="1" applyAlignment="1">
      <alignment vertical="center" wrapText="1"/>
    </xf>
    <xf numFmtId="0" fontId="93" fillId="2" borderId="75" xfId="0" applyFont="1" applyFill="1" applyBorder="1" applyAlignment="1">
      <alignment vertical="center" wrapText="1"/>
    </xf>
    <xf numFmtId="0" fontId="93" fillId="2" borderId="93" xfId="0" applyFont="1" applyFill="1" applyBorder="1" applyAlignment="1">
      <alignment horizontal="left" vertical="top" wrapText="1"/>
    </xf>
    <xf numFmtId="0" fontId="93" fillId="2" borderId="0" xfId="0" applyFont="1" applyFill="1" applyBorder="1" applyAlignment="1">
      <alignment horizontal="left" vertical="top" wrapText="1"/>
    </xf>
    <xf numFmtId="0" fontId="93" fillId="2" borderId="82" xfId="0" applyFont="1" applyFill="1" applyBorder="1" applyAlignment="1">
      <alignment horizontal="center" vertical="center" wrapText="1"/>
    </xf>
    <xf numFmtId="0" fontId="93" fillId="2" borderId="94" xfId="0" applyFont="1" applyFill="1" applyBorder="1" applyAlignment="1">
      <alignment horizontal="center" vertical="center" wrapText="1"/>
    </xf>
    <xf numFmtId="0" fontId="93" fillId="2" borderId="94" xfId="0" applyFont="1" applyFill="1" applyBorder="1" applyAlignment="1">
      <alignment horizontal="left" vertical="top" wrapText="1"/>
    </xf>
    <xf numFmtId="0" fontId="93" fillId="2" borderId="81" xfId="0" applyFont="1" applyFill="1" applyBorder="1" applyAlignment="1">
      <alignment horizontal="left" vertical="top" wrapText="1"/>
    </xf>
    <xf numFmtId="0" fontId="93" fillId="2" borderId="93" xfId="0" applyFont="1" applyFill="1" applyBorder="1" applyAlignment="1">
      <alignment horizontal="left" vertical="center" wrapText="1"/>
    </xf>
    <xf numFmtId="0" fontId="93" fillId="2" borderId="0" xfId="0" applyFont="1" applyFill="1" applyBorder="1" applyAlignment="1">
      <alignment horizontal="left" vertical="center" wrapText="1"/>
    </xf>
    <xf numFmtId="0" fontId="93" fillId="2" borderId="75" xfId="0" applyFont="1" applyFill="1" applyBorder="1" applyAlignment="1">
      <alignment horizontal="right" vertical="center" wrapText="1"/>
    </xf>
    <xf numFmtId="0" fontId="93" fillId="2" borderId="94" xfId="0" applyFont="1" applyFill="1" applyBorder="1" applyAlignment="1">
      <alignment horizontal="left" vertical="center" wrapText="1"/>
    </xf>
    <xf numFmtId="0" fontId="93" fillId="2" borderId="81" xfId="0" applyFont="1" applyFill="1" applyBorder="1" applyAlignment="1">
      <alignment horizontal="left" vertical="center" wrapText="1"/>
    </xf>
    <xf numFmtId="0" fontId="93" fillId="2" borderId="75" xfId="0" applyFont="1" applyFill="1" applyBorder="1" applyAlignment="1">
      <alignment horizontal="left" vertical="center" wrapText="1"/>
    </xf>
    <xf numFmtId="0" fontId="93" fillId="2" borderId="93" xfId="0" applyFont="1" applyFill="1" applyBorder="1" applyAlignment="1">
      <alignment vertical="center" wrapText="1"/>
    </xf>
    <xf numFmtId="0" fontId="67" fillId="2" borderId="93" xfId="0" applyFont="1" applyFill="1" applyBorder="1" applyAlignment="1">
      <alignment horizontal="left" vertical="top" wrapText="1"/>
    </xf>
    <xf numFmtId="0" fontId="67" fillId="2" borderId="0" xfId="0" applyFont="1" applyFill="1" applyBorder="1" applyAlignment="1">
      <alignment horizontal="left" vertical="top" wrapText="1"/>
    </xf>
    <xf numFmtId="0" fontId="67" fillId="2" borderId="94" xfId="0" applyFont="1" applyFill="1" applyBorder="1" applyAlignment="1">
      <alignment horizontal="left" vertical="top" wrapText="1"/>
    </xf>
    <xf numFmtId="0" fontId="67" fillId="2" borderId="81" xfId="0" applyFont="1" applyFill="1" applyBorder="1" applyAlignment="1">
      <alignment horizontal="left" vertical="top" wrapText="1"/>
    </xf>
    <xf numFmtId="0" fontId="67" fillId="2" borderId="93" xfId="0" applyFont="1" applyFill="1" applyBorder="1" applyAlignment="1">
      <alignment vertical="top" wrapText="1"/>
    </xf>
    <xf numFmtId="0" fontId="67" fillId="2" borderId="0" xfId="0" applyFont="1" applyFill="1" applyBorder="1" applyAlignment="1">
      <alignment vertical="top" wrapText="1"/>
    </xf>
    <xf numFmtId="0" fontId="96" fillId="2" borderId="93" xfId="0" applyFont="1" applyFill="1" applyBorder="1" applyAlignment="1">
      <alignment horizontal="center" vertical="center" wrapText="1"/>
    </xf>
    <xf numFmtId="0" fontId="93" fillId="2" borderId="93" xfId="0" applyFont="1" applyFill="1" applyBorder="1" applyAlignment="1">
      <alignment wrapText="1"/>
    </xf>
    <xf numFmtId="0" fontId="93" fillId="2" borderId="0" xfId="0" applyFont="1" applyFill="1" applyBorder="1" applyAlignment="1">
      <alignment wrapText="1"/>
    </xf>
    <xf numFmtId="0" fontId="93" fillId="2" borderId="94" xfId="0" applyFont="1" applyFill="1" applyBorder="1" applyAlignment="1">
      <alignment wrapText="1"/>
    </xf>
    <xf numFmtId="0" fontId="93" fillId="2" borderId="81" xfId="0" applyFont="1" applyFill="1" applyBorder="1" applyAlignment="1">
      <alignment wrapText="1"/>
    </xf>
    <xf numFmtId="0" fontId="96" fillId="2" borderId="94" xfId="0" applyFont="1" applyFill="1" applyBorder="1" applyAlignment="1">
      <alignment horizontal="center" vertical="center" wrapText="1"/>
    </xf>
    <xf numFmtId="0" fontId="93" fillId="2" borderId="81" xfId="0" applyFont="1" applyFill="1" applyBorder="1" applyAlignment="1">
      <alignment vertical="center" wrapText="1"/>
    </xf>
    <xf numFmtId="0" fontId="93" fillId="2" borderId="82" xfId="0" applyFont="1" applyFill="1" applyBorder="1" applyAlignment="1">
      <alignment vertical="center" wrapText="1"/>
    </xf>
    <xf numFmtId="0" fontId="67" fillId="2" borderId="94" xfId="0" applyFont="1" applyFill="1" applyBorder="1" applyAlignment="1">
      <alignment vertical="top" wrapText="1"/>
    </xf>
    <xf numFmtId="0" fontId="67" fillId="2" borderId="81" xfId="0" applyFont="1" applyFill="1" applyBorder="1" applyAlignment="1">
      <alignment vertical="top" wrapText="1"/>
    </xf>
    <xf numFmtId="0" fontId="67" fillId="2" borderId="95" xfId="0" applyFont="1" applyFill="1" applyBorder="1" applyAlignment="1">
      <alignment horizontal="left" vertical="center"/>
    </xf>
    <xf numFmtId="0" fontId="67" fillId="2" borderId="96" xfId="0" applyFont="1" applyFill="1" applyBorder="1" applyAlignment="1">
      <alignment horizontal="left" vertical="center"/>
    </xf>
    <xf numFmtId="0" fontId="70" fillId="2" borderId="89" xfId="0" applyFont="1" applyFill="1" applyBorder="1" applyAlignment="1">
      <alignment vertical="center"/>
    </xf>
    <xf numFmtId="0" fontId="67" fillId="2" borderId="89" xfId="0" applyFont="1" applyFill="1" applyBorder="1" applyAlignment="1">
      <alignment vertical="center" wrapText="1"/>
    </xf>
    <xf numFmtId="0" fontId="67" fillId="2" borderId="89" xfId="0" applyFont="1" applyFill="1" applyBorder="1" applyAlignment="1">
      <alignment horizontal="center"/>
    </xf>
    <xf numFmtId="0" fontId="88" fillId="2" borderId="97" xfId="0" applyFont="1" applyFill="1" applyBorder="1" applyAlignment="1">
      <alignment horizontal="center" vertical="center" wrapText="1"/>
    </xf>
    <xf numFmtId="0" fontId="88" fillId="2" borderId="98" xfId="0" applyFont="1" applyFill="1" applyBorder="1" applyAlignment="1">
      <alignment horizontal="center" vertical="center" wrapText="1"/>
    </xf>
    <xf numFmtId="0" fontId="67" fillId="2" borderId="99" xfId="0" applyFont="1" applyFill="1" applyBorder="1" applyAlignment="1">
      <alignment horizontal="center" vertical="center" wrapText="1"/>
    </xf>
    <xf numFmtId="0" fontId="67" fillId="2" borderId="100" xfId="0" applyFont="1" applyFill="1" applyBorder="1" applyAlignment="1">
      <alignment horizontal="center" vertical="center" wrapText="1"/>
    </xf>
    <xf numFmtId="0" fontId="67" fillId="2" borderId="101" xfId="0" applyFont="1" applyFill="1" applyBorder="1" applyAlignment="1">
      <alignment horizontal="center" vertical="center" wrapText="1"/>
    </xf>
    <xf numFmtId="0" fontId="67" fillId="2" borderId="102" xfId="0" applyFont="1" applyFill="1" applyBorder="1" applyAlignment="1">
      <alignment horizontal="center" vertical="center" wrapText="1"/>
    </xf>
    <xf numFmtId="0" fontId="36" fillId="2" borderId="50" xfId="0" applyFont="1" applyFill="1" applyBorder="1" applyAlignment="1">
      <alignment horizontal="left" vertical="center"/>
    </xf>
    <xf numFmtId="0" fontId="67" fillId="2" borderId="50" xfId="0" applyFont="1" applyFill="1" applyBorder="1" applyAlignment="1">
      <alignment horizontal="left" vertical="center"/>
    </xf>
    <xf numFmtId="0" fontId="96" fillId="2" borderId="50" xfId="0" applyFont="1" applyFill="1" applyBorder="1" applyAlignment="1">
      <alignment horizontal="left" vertical="center"/>
    </xf>
    <xf numFmtId="0" fontId="93" fillId="2" borderId="50" xfId="0" applyFont="1" applyFill="1" applyBorder="1" applyAlignment="1">
      <alignment horizontal="left" vertical="center"/>
    </xf>
    <xf numFmtId="0" fontId="36" fillId="2" borderId="50" xfId="0" applyFont="1" applyFill="1" applyBorder="1" applyAlignment="1">
      <alignment horizontal="left" vertical="center" wrapText="1"/>
    </xf>
    <xf numFmtId="0" fontId="67" fillId="2" borderId="50" xfId="0" applyFont="1" applyFill="1" applyBorder="1" applyAlignment="1">
      <alignment horizontal="center" vertical="center" wrapText="1"/>
    </xf>
    <xf numFmtId="0" fontId="36" fillId="2" borderId="103" xfId="0" applyFont="1" applyFill="1" applyBorder="1" applyAlignment="1">
      <alignment horizontal="center" vertical="center" wrapText="1"/>
    </xf>
    <xf numFmtId="0" fontId="36" fillId="2" borderId="50" xfId="0" applyFont="1" applyFill="1" applyBorder="1" applyAlignment="1">
      <alignment horizontal="center" vertical="center" wrapText="1"/>
    </xf>
    <xf numFmtId="0" fontId="93" fillId="2" borderId="50" xfId="0" applyFont="1" applyFill="1" applyBorder="1" applyAlignment="1">
      <alignment horizontal="center" vertical="center" wrapText="1"/>
    </xf>
    <xf numFmtId="0" fontId="93" fillId="2" borderId="50" xfId="0" applyFont="1" applyFill="1" applyBorder="1" applyAlignment="1">
      <alignment horizontal="left" vertical="top" wrapText="1"/>
    </xf>
    <xf numFmtId="0" fontId="93" fillId="2" borderId="103" xfId="0" applyFont="1" applyFill="1" applyBorder="1" applyAlignment="1">
      <alignment horizontal="left" vertical="top" wrapText="1"/>
    </xf>
    <xf numFmtId="0" fontId="93" fillId="2" borderId="50" xfId="0" applyFont="1" applyFill="1" applyBorder="1" applyAlignment="1">
      <alignment horizontal="left" vertical="center" wrapText="1"/>
    </xf>
    <xf numFmtId="0" fontId="93" fillId="2" borderId="103" xfId="0" applyFont="1" applyFill="1" applyBorder="1" applyAlignment="1">
      <alignment horizontal="left" vertical="center" wrapText="1"/>
    </xf>
    <xf numFmtId="0" fontId="93" fillId="2" borderId="103" xfId="0" applyFont="1" applyFill="1" applyBorder="1" applyAlignment="1">
      <alignment horizontal="center" vertical="center" wrapText="1"/>
    </xf>
    <xf numFmtId="0" fontId="93" fillId="2" borderId="50" xfId="0" applyFont="1" applyFill="1" applyBorder="1" applyAlignment="1">
      <alignment vertical="center" wrapText="1"/>
    </xf>
    <xf numFmtId="0" fontId="67" fillId="2" borderId="50" xfId="0" applyFont="1" applyFill="1" applyBorder="1" applyAlignment="1">
      <alignment horizontal="left" vertical="top" wrapText="1"/>
    </xf>
    <xf numFmtId="0" fontId="67" fillId="2" borderId="103" xfId="0" applyFont="1" applyFill="1" applyBorder="1" applyAlignment="1">
      <alignment horizontal="left" vertical="top" wrapText="1"/>
    </xf>
    <xf numFmtId="0" fontId="67" fillId="2" borderId="50" xfId="0" applyFont="1" applyFill="1" applyBorder="1" applyAlignment="1">
      <alignment vertical="top" wrapText="1"/>
    </xf>
    <xf numFmtId="0" fontId="93" fillId="2" borderId="50" xfId="0" applyFont="1" applyFill="1" applyBorder="1" applyAlignment="1">
      <alignment wrapText="1"/>
    </xf>
    <xf numFmtId="0" fontId="93" fillId="2" borderId="103" xfId="0" applyFont="1" applyFill="1" applyBorder="1" applyAlignment="1">
      <alignment wrapText="1"/>
    </xf>
    <xf numFmtId="0" fontId="67" fillId="2" borderId="103" xfId="0" applyFont="1" applyFill="1" applyBorder="1" applyAlignment="1">
      <alignment vertical="top" wrapText="1"/>
    </xf>
    <xf numFmtId="0" fontId="67" fillId="2" borderId="95" xfId="0" applyFont="1" applyFill="1" applyBorder="1" applyAlignment="1">
      <alignment horizontal="center"/>
    </xf>
    <xf numFmtId="0" fontId="67" fillId="2" borderId="104" xfId="0" applyFont="1" applyFill="1" applyBorder="1" applyAlignment="1">
      <alignment horizontal="center"/>
    </xf>
    <xf numFmtId="0" fontId="87" fillId="2" borderId="75" xfId="0" applyFont="1" applyFill="1" applyBorder="1" applyAlignment="1">
      <alignment horizontal="right" vertical="center" wrapText="1"/>
    </xf>
    <xf numFmtId="0" fontId="67" fillId="2" borderId="93" xfId="0" applyFont="1" applyFill="1" applyBorder="1" applyAlignment="1">
      <alignment horizontal="center" vertical="top" wrapText="1"/>
    </xf>
    <xf numFmtId="0" fontId="67" fillId="2" borderId="0" xfId="0" applyFont="1" applyFill="1" applyBorder="1" applyAlignment="1">
      <alignment horizontal="center" vertical="top" wrapText="1"/>
    </xf>
    <xf numFmtId="0" fontId="67" fillId="2" borderId="50" xfId="0" applyFont="1" applyFill="1" applyBorder="1" applyAlignment="1">
      <alignment horizontal="center" vertical="top" wrapText="1"/>
    </xf>
    <xf numFmtId="0" fontId="93" fillId="2" borderId="94" xfId="0" applyFont="1" applyFill="1" applyBorder="1" applyAlignment="1">
      <alignment vertical="center" wrapText="1"/>
    </xf>
    <xf numFmtId="0" fontId="93" fillId="2" borderId="103" xfId="0" applyFont="1" applyFill="1" applyBorder="1" applyAlignment="1">
      <alignment vertical="center" wrapText="1"/>
    </xf>
    <xf numFmtId="0" fontId="67" fillId="2" borderId="94" xfId="0" applyFont="1" applyFill="1" applyBorder="1" applyAlignment="1">
      <alignment horizontal="center" vertical="top" wrapText="1"/>
    </xf>
    <xf numFmtId="0" fontId="67" fillId="2" borderId="81" xfId="0" applyFont="1" applyFill="1" applyBorder="1" applyAlignment="1">
      <alignment horizontal="center" vertical="top" wrapText="1"/>
    </xf>
    <xf numFmtId="0" fontId="67" fillId="2" borderId="103" xfId="0" applyFont="1" applyFill="1" applyBorder="1" applyAlignment="1">
      <alignment horizontal="center" vertical="top" wrapText="1"/>
    </xf>
  </cellXfs>
  <cellStyles count="10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アクセント 1" xfId="49"/>
    <cellStyle name="40% - アクセント 1" xfId="50"/>
    <cellStyle name="40% - アクセント 2" xfId="51"/>
    <cellStyle name="常规 6" xfId="52"/>
    <cellStyle name="货币[0] 2" xfId="53"/>
    <cellStyle name="40% - アクセント 4" xfId="54"/>
    <cellStyle name="20% - アクセント 4" xfId="55"/>
    <cellStyle name="差_RH-FOR 07-05 16-1-D 模具检查表" xfId="56"/>
    <cellStyle name="アクセント 6" xfId="57"/>
    <cellStyle name="20% - アクセント 3" xfId="58"/>
    <cellStyle name="60% - アクセント 1" xfId="59"/>
    <cellStyle name="20% - アクセント 5" xfId="60"/>
    <cellStyle name="60% - アクセント 2" xfId="61"/>
    <cellStyle name="20% - アクセント 6" xfId="62"/>
    <cellStyle name="20% - アクセント 2" xfId="63"/>
    <cellStyle name="60% - アクセント 3" xfId="64"/>
    <cellStyle name="60% - アクセント 4" xfId="65"/>
    <cellStyle name="40% - アクセント 3" xfId="66"/>
    <cellStyle name="40% - アクセント 5" xfId="67"/>
    <cellStyle name="40% - アクセント 6" xfId="68"/>
    <cellStyle name="60% - アクセント 5" xfId="69"/>
    <cellStyle name="60% - アクセント 6" xfId="70"/>
    <cellStyle name="Euro" xfId="71"/>
    <cellStyle name="アクセント 1" xfId="72"/>
    <cellStyle name="アクセント 2" xfId="73"/>
    <cellStyle name="アクセント 3" xfId="74"/>
    <cellStyle name="アクセント 4" xfId="75"/>
    <cellStyle name="アクセント 5" xfId="76"/>
    <cellStyle name="タイトル" xfId="77"/>
    <cellStyle name="入力" xfId="78"/>
    <cellStyle name="チェック セル" xfId="79"/>
    <cellStyle name="どちらでもない" xfId="80"/>
    <cellStyle name="メモ" xfId="81"/>
    <cellStyle name="リンク セル" xfId="82"/>
    <cellStyle name="差_副本RH-FOR 07-05 16-1模具检查表-校核前(1)(1)" xfId="83"/>
    <cellStyle name="常规 2" xfId="84"/>
    <cellStyle name="常规 3" xfId="85"/>
    <cellStyle name="常规 4" xfId="86"/>
    <cellStyle name="常规 5" xfId="87"/>
    <cellStyle name="常规_Sheet1" xfId="88"/>
    <cellStyle name="出力" xfId="89"/>
    <cellStyle name="悪い" xfId="90"/>
    <cellStyle name="好_RH-FOR 07-05 16-1-D 模具检查表" xfId="91"/>
    <cellStyle name="好_副本RH-FOR 07-05 16-1模具检查表-校核前(1)(1)" xfId="92"/>
    <cellStyle name="集計" xfId="93"/>
    <cellStyle name="計算" xfId="94"/>
    <cellStyle name="見出し 1" xfId="95"/>
    <cellStyle name="見出し 2" xfId="96"/>
    <cellStyle name="見出し 3" xfId="97"/>
    <cellStyle name="見出し 4" xfId="98"/>
    <cellStyle name="警告文" xfId="99"/>
    <cellStyle name="良い" xfId="100"/>
    <cellStyle name="説明文" xfId="101"/>
    <cellStyle name="常规_FMC检查表" xfId="102"/>
    <cellStyle name="常规 10" xfId="103"/>
    <cellStyle name="常规_模具设计式样书-参考" xfId="104"/>
  </cellStyles>
  <dxfs count="17">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FF00"/>
        </patternFill>
      </fill>
    </dxf>
    <dxf>
      <font>
        <color rgb="FF006100"/>
      </font>
      <fill>
        <patternFill patternType="solid">
          <bgColor rgb="FFC6EFCE"/>
        </patternFill>
      </fill>
    </dxf>
    <dxf>
      <fill>
        <patternFill patternType="solid">
          <bgColor rgb="FFFF0000"/>
        </patternFill>
      </fill>
    </dxf>
    <dxf>
      <fill>
        <patternFill patternType="solid">
          <bgColor rgb="FF00FF00"/>
        </patternFill>
      </fill>
    </dxf>
    <dxf>
      <fill>
        <patternFill patternType="solid">
          <bgColor rgb="FF92D050"/>
        </patternFill>
      </fill>
    </dxf>
    <dxf>
      <fill>
        <patternFill patternType="solid">
          <bgColor indexed="11"/>
        </patternFill>
      </fill>
    </dxf>
    <dxf>
      <fill>
        <patternFill patternType="solid">
          <bgColor indexed="10"/>
        </patternFill>
      </fill>
    </dxf>
    <dxf>
      <fill>
        <patternFill patternType="solid">
          <bgColor rgb="FF22C50C"/>
        </patternFill>
      </fill>
    </dxf>
    <dxf>
      <fill>
        <patternFill patternType="solid">
          <bgColor rgb="FF92D050"/>
        </patternFill>
      </fill>
    </dxf>
    <dxf>
      <fill>
        <patternFill patternType="solid">
          <bgColor rgb="FFFF0000"/>
        </patternFill>
      </fill>
    </dxf>
    <dxf>
      <font>
        <color indexed="17"/>
      </font>
      <fill>
        <patternFill patternType="solid">
          <bgColor indexed="42"/>
        </patternFill>
      </fill>
    </dxf>
    <dxf>
      <font>
        <color indexed="20"/>
      </font>
      <fill>
        <patternFill patternType="solid">
          <bgColor indexed="45"/>
        </patternFill>
      </fill>
    </dxf>
    <dxf>
      <fill>
        <patternFill patternType="solid">
          <bgColor indexed="22"/>
        </patternFill>
      </fill>
    </dxf>
    <dxf>
      <fill>
        <patternFill patternType="solid">
          <bgColor rgb="FFFFFF00"/>
        </patternFill>
      </fill>
    </dxf>
  </dxfs>
  <tableStyles count="0" defaultTableStyle="TableStyleMedium9" defaultPivotStyle="PivotStyleLight16"/>
  <colors>
    <mruColors>
      <color rgb="00E6B8B7"/>
      <color rgb="0000B0F0"/>
      <color rgb="00FFC000"/>
      <color rgb="00000000"/>
      <color rgb="00FFFF99"/>
      <color rgb="00C0C0C0"/>
      <color rgb="000000FF"/>
      <color rgb="00FFFF00"/>
      <color rgb="0099CCFF"/>
      <color rgb="00FF00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22.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5" Type="http://schemas.openxmlformats.org/officeDocument/2006/relationships/styles" Target="styles.xml"/><Relationship Id="rId64" Type="http://www.wps.cn/officeDocument/2020/cellImage" Target="cellimages.xml"/><Relationship Id="rId63" Type="http://schemas.openxmlformats.org/officeDocument/2006/relationships/sharedStrings" Target="sharedStrings.xml"/><Relationship Id="rId62" Type="http://schemas.openxmlformats.org/officeDocument/2006/relationships/theme" Target="theme/theme1.xml"/><Relationship Id="rId61" Type="http://schemas.openxmlformats.org/officeDocument/2006/relationships/externalLink" Target="externalLinks/externalLink39.xml"/><Relationship Id="rId60" Type="http://schemas.openxmlformats.org/officeDocument/2006/relationships/externalLink" Target="externalLinks/externalLink38.xml"/><Relationship Id="rId6" Type="http://schemas.openxmlformats.org/officeDocument/2006/relationships/worksheet" Target="worksheets/sheet6.xml"/><Relationship Id="rId59" Type="http://schemas.openxmlformats.org/officeDocument/2006/relationships/externalLink" Target="externalLinks/externalLink37.xml"/><Relationship Id="rId58" Type="http://schemas.openxmlformats.org/officeDocument/2006/relationships/externalLink" Target="externalLinks/externalLink36.xml"/><Relationship Id="rId57" Type="http://schemas.openxmlformats.org/officeDocument/2006/relationships/externalLink" Target="externalLinks/externalLink35.xml"/><Relationship Id="rId56" Type="http://schemas.openxmlformats.org/officeDocument/2006/relationships/externalLink" Target="externalLinks/externalLink34.xml"/><Relationship Id="rId55" Type="http://schemas.openxmlformats.org/officeDocument/2006/relationships/externalLink" Target="externalLinks/externalLink33.xml"/><Relationship Id="rId54" Type="http://schemas.openxmlformats.org/officeDocument/2006/relationships/externalLink" Target="externalLinks/externalLink32.xml"/><Relationship Id="rId53" Type="http://schemas.openxmlformats.org/officeDocument/2006/relationships/externalLink" Target="externalLinks/externalLink31.xml"/><Relationship Id="rId52" Type="http://schemas.openxmlformats.org/officeDocument/2006/relationships/externalLink" Target="externalLinks/externalLink30.xml"/><Relationship Id="rId51" Type="http://schemas.openxmlformats.org/officeDocument/2006/relationships/externalLink" Target="externalLinks/externalLink29.xml"/><Relationship Id="rId50" Type="http://schemas.openxmlformats.org/officeDocument/2006/relationships/externalLink" Target="externalLinks/externalLink28.xml"/><Relationship Id="rId5" Type="http://schemas.openxmlformats.org/officeDocument/2006/relationships/worksheet" Target="worksheets/sheet5.xml"/><Relationship Id="rId49" Type="http://schemas.openxmlformats.org/officeDocument/2006/relationships/externalLink" Target="externalLinks/externalLink27.xml"/><Relationship Id="rId48" Type="http://schemas.openxmlformats.org/officeDocument/2006/relationships/externalLink" Target="externalLinks/externalLink26.xml"/><Relationship Id="rId47" Type="http://schemas.openxmlformats.org/officeDocument/2006/relationships/externalLink" Target="externalLinks/externalLink25.xml"/><Relationship Id="rId46" Type="http://schemas.openxmlformats.org/officeDocument/2006/relationships/externalLink" Target="externalLinks/externalLink24.xml"/><Relationship Id="rId45" Type="http://schemas.openxmlformats.org/officeDocument/2006/relationships/externalLink" Target="externalLinks/externalLink23.xml"/><Relationship Id="rId44" Type="http://schemas.openxmlformats.org/officeDocument/2006/relationships/externalLink" Target="externalLinks/externalLink22.xml"/><Relationship Id="rId43" Type="http://schemas.openxmlformats.org/officeDocument/2006/relationships/externalLink" Target="externalLinks/externalLink21.xml"/><Relationship Id="rId42" Type="http://schemas.openxmlformats.org/officeDocument/2006/relationships/externalLink" Target="externalLinks/externalLink20.xml"/><Relationship Id="rId41" Type="http://schemas.openxmlformats.org/officeDocument/2006/relationships/externalLink" Target="externalLinks/externalLink19.xml"/><Relationship Id="rId40" Type="http://schemas.openxmlformats.org/officeDocument/2006/relationships/externalLink" Target="externalLinks/externalLink18.xml"/><Relationship Id="rId4" Type="http://schemas.openxmlformats.org/officeDocument/2006/relationships/worksheet" Target="worksheets/sheet4.xml"/><Relationship Id="rId39" Type="http://schemas.openxmlformats.org/officeDocument/2006/relationships/externalLink" Target="externalLinks/externalLink17.xml"/><Relationship Id="rId38" Type="http://schemas.openxmlformats.org/officeDocument/2006/relationships/externalLink" Target="externalLinks/externalLink16.xml"/><Relationship Id="rId37" Type="http://schemas.openxmlformats.org/officeDocument/2006/relationships/externalLink" Target="externalLinks/externalLink15.xml"/><Relationship Id="rId36" Type="http://schemas.openxmlformats.org/officeDocument/2006/relationships/externalLink" Target="externalLinks/externalLink14.xml"/><Relationship Id="rId35" Type="http://schemas.openxmlformats.org/officeDocument/2006/relationships/externalLink" Target="externalLinks/externalLink13.xml"/><Relationship Id="rId34" Type="http://schemas.openxmlformats.org/officeDocument/2006/relationships/externalLink" Target="externalLinks/externalLink12.xml"/><Relationship Id="rId33" Type="http://schemas.openxmlformats.org/officeDocument/2006/relationships/externalLink" Target="externalLinks/externalLink11.xml"/><Relationship Id="rId32" Type="http://schemas.openxmlformats.org/officeDocument/2006/relationships/externalLink" Target="externalLinks/externalLink10.xml"/><Relationship Id="rId31" Type="http://schemas.openxmlformats.org/officeDocument/2006/relationships/externalLink" Target="externalLinks/externalLink9.xml"/><Relationship Id="rId30" Type="http://schemas.openxmlformats.org/officeDocument/2006/relationships/externalLink" Target="externalLinks/externalLink8.xml"/><Relationship Id="rId3" Type="http://schemas.openxmlformats.org/officeDocument/2006/relationships/worksheet" Target="worksheets/sheet3.xml"/><Relationship Id="rId29" Type="http://schemas.openxmlformats.org/officeDocument/2006/relationships/externalLink" Target="externalLinks/externalLink7.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customXml" Target="../customXml/item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dk1">
                    <a:lumMod val="75000"/>
                    <a:lumOff val="25000"/>
                  </a:schemeClr>
                </a:solidFill>
                <a:latin typeface="+mn-lt"/>
                <a:ea typeface="+mn-ea"/>
                <a:cs typeface="+mn-cs"/>
              </a:defRPr>
            </a:pPr>
            <a:r>
              <a:t>审核问题点分类占比</a:t>
            </a:r>
          </a:p>
        </c:rich>
      </c:tx>
      <c:layout/>
      <c:overlay val="0"/>
      <c:spPr>
        <a:noFill/>
        <a:ln>
          <a:noFill/>
        </a:ln>
        <a:effectLst/>
      </c:spPr>
    </c:title>
    <c:autoTitleDeleted val="0"/>
    <c:plotArea>
      <c:layout>
        <c:manualLayout>
          <c:layoutTarget val="inner"/>
          <c:xMode val="edge"/>
          <c:yMode val="edge"/>
          <c:x val="0.00302999697000303"/>
          <c:y val="0.165358369590108"/>
          <c:w val="0.684730835269165"/>
          <c:h val="0.776221662468514"/>
        </c:manualLayout>
      </c:layout>
      <c:pieChart>
        <c:varyColors val="1"/>
        <c: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Lbls>
            <c:spPr>
              <a:solidFill>
                <a:schemeClr val="accent6">
                  <a:lumMod val="75000"/>
                </a:schemeClr>
              </a:solid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结构FMC审核记录表!$G$2:$G$10</c:f>
              <c:strCache>
                <c:ptCount val="9"/>
                <c:pt idx="0">
                  <c:v>不符合标准（含客户标准）</c:v>
                </c:pt>
                <c:pt idx="1">
                  <c:v>重大问题（含机床匹配、自动化干涉、工艺匹配等）</c:v>
                </c:pt>
                <c:pt idx="2">
                  <c:v>结构不合理（模具强度、铸造性、加工等）</c:v>
                </c:pt>
                <c:pt idx="3">
                  <c:v>设计遗漏</c:v>
                </c:pt>
                <c:pt idx="4">
                  <c:v>废料滑落空间不足/废料滑板设置不符合标准</c:v>
                </c:pt>
                <c:pt idx="5">
                  <c:v>减重</c:v>
                </c:pt>
                <c:pt idx="6">
                  <c:v>压力和行程设置问题</c:v>
                </c:pt>
                <c:pt idx="7">
                  <c:v>动静态干涉</c:v>
                </c:pt>
                <c:pt idx="8">
                  <c:v>其他优化项</c:v>
                </c:pt>
              </c:strCache>
            </c:strRef>
          </c:cat>
          <c:val>
            <c:numRef>
              <c:f>结构FMC审核记录表!$H$2:$H$10</c:f>
              <c:numCache>
                <c:formatCode>General</c:formatCode>
                <c:ptCount val="9"/>
                <c:pt idx="0">
                  <c:v>0</c:v>
                </c:pt>
                <c:pt idx="1">
                  <c:v>0</c:v>
                </c:pt>
                <c:pt idx="2">
                  <c:v>2</c:v>
                </c:pt>
                <c:pt idx="3">
                  <c:v>0</c:v>
                </c:pt>
                <c:pt idx="4">
                  <c:v>1</c:v>
                </c:pt>
                <c:pt idx="5">
                  <c:v>1</c:v>
                </c:pt>
                <c:pt idx="6">
                  <c:v>0</c:v>
                </c:pt>
                <c:pt idx="7">
                  <c:v>0</c:v>
                </c:pt>
                <c:pt idx="8">
                  <c:v>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1"/>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2"/>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3"/>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4"/>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5"/>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6"/>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7"/>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8"/>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ayout>
        <c:manualLayout>
          <c:xMode val="edge"/>
          <c:yMode val="edge"/>
          <c:x val="0.665997430131706"/>
          <c:y val="0.276740139211137"/>
        </c:manualLayout>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
    <c:plotVisOnly val="1"/>
    <c:dispBlanksAs val="gap"/>
    <c:showDLblsOverMax val="0"/>
    <c:extLst>
      <c:ext uri="{0b15fc19-7d7d-44ad-8c2d-2c3a37ce22c3}">
        <chartProps xmlns="https://web.wps.cn/et/2018/main" chartId="{1555ff15-f352-45ce-be60-985bdfa52fa8}"/>
      </c:ext>
    </c:extLst>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1.png"/><Relationship Id="rId1" Type="http://schemas.openxmlformats.org/officeDocument/2006/relationships/image" Target="../media/image20.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7" Type="http://schemas.openxmlformats.org/officeDocument/2006/relationships/hyperlink" Target="#&#21518;&#24207;&#21387;&#21147;&#25511;&#21046;&#19987;&#39033;&#26816;&#26597;&#34920;!A1"/><Relationship Id="rId6" Type="http://schemas.openxmlformats.org/officeDocument/2006/relationships/hyperlink" Target="#&#32467;&#26500;&#27491;&#24335;&#22270;&#23457;&#26680;&#35760;&#24405;&#34920;!A1"/><Relationship Id="rId5" Type="http://schemas.openxmlformats.org/officeDocument/2006/relationships/hyperlink" Target="#&#23433;&#20840;&#37096;&#20214;&#26816;&#26597;&#34920;!A1"/><Relationship Id="rId4" Type="http://schemas.openxmlformats.org/officeDocument/2006/relationships/hyperlink" Target="#&#31563;&#21402;&#26816;&#26597;&#25253;&#21578;!A1"/><Relationship Id="rId3" Type="http://schemas.openxmlformats.org/officeDocument/2006/relationships/hyperlink" Target="#&#24223;&#26009;&#28369;&#33853;&#26816;&#26597;&#34920;!A1"/><Relationship Id="rId2" Type="http://schemas.openxmlformats.org/officeDocument/2006/relationships/hyperlink" Target="#&#26426;&#24202;&#21442;&#25968;&#26816;&#26597;&#34920;!A1"/><Relationship Id="rId1" Type="http://schemas.openxmlformats.org/officeDocument/2006/relationships/hyperlink" Target="#&#32467;&#26500;FMC&#23457;&#26680;&#35760;&#24405;&#34920;!A1"/></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9" Type="http://schemas.openxmlformats.org/officeDocument/2006/relationships/image" Target="../media/image10.png"/><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2" Type="http://schemas.openxmlformats.org/officeDocument/2006/relationships/image" Target="../media/image12.png"/><Relationship Id="rId11" Type="http://schemas.openxmlformats.org/officeDocument/2006/relationships/image" Target="../media/image1.png"/><Relationship Id="rId10" Type="http://schemas.openxmlformats.org/officeDocument/2006/relationships/image" Target="../media/image11.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7" Type="http://schemas.openxmlformats.org/officeDocument/2006/relationships/image" Target="../media/image1.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238126</xdr:colOff>
      <xdr:row>21</xdr:row>
      <xdr:rowOff>133350</xdr:rowOff>
    </xdr:from>
    <xdr:to>
      <xdr:col>11</xdr:col>
      <xdr:colOff>438151</xdr:colOff>
      <xdr:row>25</xdr:row>
      <xdr:rowOff>76200</xdr:rowOff>
    </xdr:to>
    <xdr:sp>
      <xdr:nvSpPr>
        <xdr:cNvPr id="55" name="Oval 37"/>
        <xdr:cNvSpPr>
          <a:spLocks noChangeArrowheads="1"/>
        </xdr:cNvSpPr>
      </xdr:nvSpPr>
      <xdr:spPr>
        <a:xfrm>
          <a:off x="7021830" y="5756910"/>
          <a:ext cx="819150" cy="735330"/>
        </a:xfrm>
        <a:prstGeom prst="ellipse">
          <a:avLst/>
        </a:prstGeom>
        <a:solidFill>
          <a:srgbClr val="FFFFFF"/>
        </a:solidFill>
        <a:ln w="9525">
          <a:solidFill>
            <a:srgbClr val="000000"/>
          </a:solidFill>
          <a:round/>
        </a:ln>
      </xdr:spPr>
      <xdr:txBody>
        <a:bodyPr vertOverflow="clip" wrap="square" lIns="27432" tIns="18288" rIns="27432" bIns="18288"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1">
            <a:defRPr sz="1000"/>
          </a:pPr>
          <a:r>
            <a:rPr lang="zh-CN" altLang="en-US" sz="1000" b="0" i="0" strike="noStrike">
              <a:solidFill>
                <a:srgbClr val="000000"/>
              </a:solidFill>
              <a:latin typeface="宋体" panose="02010600030101010101" pitchFamily="7" charset="-122"/>
              <a:ea typeface="宋体" panose="02010600030101010101" pitchFamily="7" charset="-122"/>
            </a:rPr>
            <a:t>图纸自检</a:t>
          </a:r>
          <a:endParaRPr lang="zh-CN" altLang="en-US" sz="10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10</xdr:col>
      <xdr:colOff>28575</xdr:colOff>
      <xdr:row>32</xdr:row>
      <xdr:rowOff>0</xdr:rowOff>
    </xdr:from>
    <xdr:to>
      <xdr:col>11</xdr:col>
      <xdr:colOff>371475</xdr:colOff>
      <xdr:row>37</xdr:row>
      <xdr:rowOff>1</xdr:rowOff>
    </xdr:to>
    <xdr:sp>
      <xdr:nvSpPr>
        <xdr:cNvPr id="56" name="AutoShape 40"/>
        <xdr:cNvSpPr>
          <a:spLocks noChangeArrowheads="1"/>
        </xdr:cNvSpPr>
      </xdr:nvSpPr>
      <xdr:spPr>
        <a:xfrm>
          <a:off x="7088505" y="7802880"/>
          <a:ext cx="685800" cy="990600"/>
        </a:xfrm>
        <a:prstGeom prst="diamond">
          <a:avLst/>
        </a:prstGeom>
        <a:solidFill>
          <a:srgbClr val="FFFFFF"/>
        </a:solidFill>
        <a:ln w="9525">
          <a:solidFill>
            <a:srgbClr val="000000"/>
          </a:solidFill>
          <a:miter lim="800000"/>
        </a:ln>
      </xdr:spPr>
      <xdr:txBody>
        <a:bodyPr vertOverflow="clip" wrap="square" lIns="27432" tIns="18288" rIns="27432" bIns="18288"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1">
            <a:defRPr sz="1000"/>
          </a:pPr>
          <a:r>
            <a:rPr lang="zh-CN" altLang="en-US" sz="1000" b="0" i="0" strike="noStrike">
              <a:solidFill>
                <a:srgbClr val="000000"/>
              </a:solidFill>
              <a:latin typeface="宋体" panose="02010600030101010101" pitchFamily="7" charset="-122"/>
              <a:ea typeface="宋体" panose="02010600030101010101" pitchFamily="7" charset="-122"/>
            </a:rPr>
            <a:t>内审闭环</a:t>
          </a:r>
          <a:endParaRPr lang="zh-CN" altLang="en-US" sz="10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11</xdr:col>
      <xdr:colOff>24226</xdr:colOff>
      <xdr:row>25</xdr:row>
      <xdr:rowOff>76200</xdr:rowOff>
    </xdr:from>
    <xdr:to>
      <xdr:col>11</xdr:col>
      <xdr:colOff>31682</xdr:colOff>
      <xdr:row>27</xdr:row>
      <xdr:rowOff>47625</xdr:rowOff>
    </xdr:to>
    <xdr:cxnSp>
      <xdr:nvCxnSpPr>
        <xdr:cNvPr id="57" name="直接箭头连接符 25"/>
        <xdr:cNvCxnSpPr/>
      </xdr:nvCxnSpPr>
      <xdr:spPr>
        <a:xfrm flipH="1">
          <a:off x="7426960" y="6492240"/>
          <a:ext cx="6985" cy="3676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13970</xdr:colOff>
      <xdr:row>38</xdr:row>
      <xdr:rowOff>86995</xdr:rowOff>
    </xdr:from>
    <xdr:to>
      <xdr:col>11</xdr:col>
      <xdr:colOff>386715</xdr:colOff>
      <xdr:row>43</xdr:row>
      <xdr:rowOff>102870</xdr:rowOff>
    </xdr:to>
    <xdr:sp>
      <xdr:nvSpPr>
        <xdr:cNvPr id="58" name="AutoShape 40"/>
        <xdr:cNvSpPr>
          <a:spLocks noChangeArrowheads="1"/>
        </xdr:cNvSpPr>
      </xdr:nvSpPr>
      <xdr:spPr>
        <a:xfrm>
          <a:off x="7073900" y="9078595"/>
          <a:ext cx="715645" cy="1006475"/>
        </a:xfrm>
        <a:prstGeom prst="diamond">
          <a:avLst/>
        </a:prstGeom>
        <a:solidFill>
          <a:srgbClr val="FFFFFF"/>
        </a:solidFill>
        <a:ln w="9525">
          <a:solidFill>
            <a:srgbClr val="000000"/>
          </a:solidFill>
          <a:miter lim="800000"/>
        </a:ln>
      </xdr:spPr>
      <xdr:txBody>
        <a:bodyPr vertOverflow="clip" wrap="square" lIns="27432" tIns="18288" rIns="27432" bIns="18288"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1">
            <a:defRPr sz="1000"/>
          </a:pPr>
          <a:r>
            <a:rPr lang="zh-CN" altLang="en-US" sz="1000" b="0" i="0" strike="noStrike">
              <a:solidFill>
                <a:srgbClr val="000000"/>
              </a:solidFill>
              <a:latin typeface="宋体" panose="02010600030101010101" pitchFamily="7" charset="-122"/>
              <a:ea typeface="宋体" panose="02010600030101010101" pitchFamily="7" charset="-122"/>
            </a:rPr>
            <a:t>客户会签</a:t>
          </a:r>
          <a:endParaRPr lang="zh-CN" altLang="en-US" sz="10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11</xdr:col>
      <xdr:colOff>332740</xdr:colOff>
      <xdr:row>28</xdr:row>
      <xdr:rowOff>59055</xdr:rowOff>
    </xdr:from>
    <xdr:to>
      <xdr:col>11</xdr:col>
      <xdr:colOff>351790</xdr:colOff>
      <xdr:row>34</xdr:row>
      <xdr:rowOff>30480</xdr:rowOff>
    </xdr:to>
    <xdr:cxnSp>
      <xdr:nvCxnSpPr>
        <xdr:cNvPr id="59" name="AutoShape 727"/>
        <xdr:cNvCxnSpPr/>
      </xdr:nvCxnSpPr>
      <xdr:spPr>
        <a:xfrm flipH="1" flipV="1">
          <a:off x="7735570" y="7069455"/>
          <a:ext cx="19050" cy="1160145"/>
        </a:xfrm>
        <a:prstGeom prst="bentConnector3">
          <a:avLst>
            <a:gd name="adj1" fmla="val -1126495"/>
          </a:avLst>
        </a:prstGeom>
        <a:ln w="9525" cap="flat" cmpd="sng">
          <a:solidFill>
            <a:srgbClr val="000000"/>
          </a:solidFill>
          <a:prstDash val="solid"/>
          <a:miter/>
          <a:headEnd type="none" w="med" len="med"/>
          <a:tailEnd type="triangle" w="med" len="med"/>
        </a:ln>
      </xdr:spPr>
    </xdr:cxnSp>
    <xdr:clientData/>
  </xdr:twoCellAnchor>
  <xdr:twoCellAnchor>
    <xdr:from>
      <xdr:col>10</xdr:col>
      <xdr:colOff>36857</xdr:colOff>
      <xdr:row>27</xdr:row>
      <xdr:rowOff>47625</xdr:rowOff>
    </xdr:from>
    <xdr:to>
      <xdr:col>11</xdr:col>
      <xdr:colOff>351182</xdr:colOff>
      <xdr:row>29</xdr:row>
      <xdr:rowOff>76200</xdr:rowOff>
    </xdr:to>
    <xdr:sp>
      <xdr:nvSpPr>
        <xdr:cNvPr id="60" name="Rectangle 38"/>
        <xdr:cNvSpPr>
          <a:spLocks noChangeArrowheads="1"/>
        </xdr:cNvSpPr>
      </xdr:nvSpPr>
      <xdr:spPr>
        <a:xfrm>
          <a:off x="7096760" y="6859905"/>
          <a:ext cx="657225" cy="424815"/>
        </a:xfrm>
        <a:prstGeom prst="rect">
          <a:avLst/>
        </a:prstGeom>
        <a:solidFill>
          <a:srgbClr val="FFFFFF"/>
        </a:solidFill>
        <a:ln w="9525">
          <a:solidFill>
            <a:srgbClr val="000000"/>
          </a:solidFill>
          <a:miter lim="800000"/>
        </a:ln>
      </xdr:spPr>
      <xdr:txBody>
        <a:bodyPr vertOverflow="clip" wrap="square" lIns="27432" tIns="18288" rIns="27432" bIns="18288"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1">
            <a:defRPr sz="1000"/>
          </a:pPr>
          <a:r>
            <a:rPr lang="zh-CN" altLang="en-US" sz="1000" b="0" i="0" strike="noStrike">
              <a:solidFill>
                <a:srgbClr val="000000"/>
              </a:solidFill>
              <a:latin typeface="宋体" panose="02010600030101010101" pitchFamily="7" charset="-122"/>
              <a:ea typeface="宋体" panose="02010600030101010101" pitchFamily="7" charset="-122"/>
            </a:rPr>
            <a:t>修改图纸</a:t>
          </a:r>
          <a:endParaRPr lang="zh-CN" altLang="en-US" sz="10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11</xdr:col>
      <xdr:colOff>24130</xdr:colOff>
      <xdr:row>29</xdr:row>
      <xdr:rowOff>76200</xdr:rowOff>
    </xdr:from>
    <xdr:to>
      <xdr:col>11</xdr:col>
      <xdr:colOff>29845</xdr:colOff>
      <xdr:row>32</xdr:row>
      <xdr:rowOff>0</xdr:rowOff>
    </xdr:to>
    <xdr:cxnSp>
      <xdr:nvCxnSpPr>
        <xdr:cNvPr id="61" name="直接箭头连接符 54"/>
        <xdr:cNvCxnSpPr>
          <a:stCxn id="60" idx="2"/>
          <a:endCxn id="56" idx="0"/>
        </xdr:cNvCxnSpPr>
      </xdr:nvCxnSpPr>
      <xdr:spPr>
        <a:xfrm>
          <a:off x="7426960" y="7284720"/>
          <a:ext cx="5715" cy="518160"/>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30232</xdr:colOff>
      <xdr:row>37</xdr:row>
      <xdr:rowOff>1</xdr:rowOff>
    </xdr:from>
    <xdr:to>
      <xdr:col>11</xdr:col>
      <xdr:colOff>36236</xdr:colOff>
      <xdr:row>38</xdr:row>
      <xdr:rowOff>94008</xdr:rowOff>
    </xdr:to>
    <xdr:cxnSp>
      <xdr:nvCxnSpPr>
        <xdr:cNvPr id="62" name="直接箭头连接符 63"/>
        <xdr:cNvCxnSpPr>
          <a:stCxn id="56" idx="2"/>
          <a:endCxn id="58" idx="0"/>
        </xdr:cNvCxnSpPr>
      </xdr:nvCxnSpPr>
      <xdr:spPr>
        <a:xfrm>
          <a:off x="7432675" y="8793480"/>
          <a:ext cx="6350" cy="292100"/>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165735</xdr:colOff>
      <xdr:row>50</xdr:row>
      <xdr:rowOff>77470</xdr:rowOff>
    </xdr:from>
    <xdr:to>
      <xdr:col>11</xdr:col>
      <xdr:colOff>377825</xdr:colOff>
      <xdr:row>54</xdr:row>
      <xdr:rowOff>77470</xdr:rowOff>
    </xdr:to>
    <xdr:sp>
      <xdr:nvSpPr>
        <xdr:cNvPr id="63" name="Oval 41"/>
        <xdr:cNvSpPr>
          <a:spLocks noChangeArrowheads="1"/>
        </xdr:cNvSpPr>
      </xdr:nvSpPr>
      <xdr:spPr>
        <a:xfrm>
          <a:off x="6949440" y="11446510"/>
          <a:ext cx="831215" cy="792480"/>
        </a:xfrm>
        <a:prstGeom prst="ellipse">
          <a:avLst/>
        </a:prstGeom>
        <a:solidFill>
          <a:srgbClr val="FFFFFF"/>
        </a:solidFill>
        <a:ln w="9525">
          <a:solidFill>
            <a:srgbClr val="000000"/>
          </a:solidFill>
          <a:round/>
        </a:ln>
      </xdr:spPr>
      <xdr:txBody>
        <a:bodyPr vertOverflow="clip" wrap="square" lIns="27432" tIns="18288" rIns="27432" bIns="18288"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zh-CN" altLang="en-US" sz="1000" b="0" i="0" u="none" strike="noStrike" baseline="0">
              <a:solidFill>
                <a:srgbClr val="000000"/>
              </a:solidFill>
              <a:latin typeface="宋体" panose="02010600030101010101" pitchFamily="7" charset="-122"/>
              <a:ea typeface="宋体" panose="02010600030101010101" pitchFamily="7" charset="-122"/>
            </a:rPr>
            <a:t>销项闭环会签通过</a:t>
          </a:r>
          <a:endParaRPr lang="zh-CN" altLang="en-US" sz="10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11</xdr:col>
      <xdr:colOff>29210</xdr:colOff>
      <xdr:row>43</xdr:row>
      <xdr:rowOff>95250</xdr:rowOff>
    </xdr:from>
    <xdr:to>
      <xdr:col>11</xdr:col>
      <xdr:colOff>31115</xdr:colOff>
      <xdr:row>45</xdr:row>
      <xdr:rowOff>30480</xdr:rowOff>
    </xdr:to>
    <xdr:cxnSp>
      <xdr:nvCxnSpPr>
        <xdr:cNvPr id="64" name="直接箭头连接符 80"/>
        <xdr:cNvCxnSpPr>
          <a:stCxn id="56" idx="2"/>
          <a:endCxn id="58" idx="0"/>
        </xdr:cNvCxnSpPr>
      </xdr:nvCxnSpPr>
      <xdr:spPr>
        <a:xfrm flipH="1">
          <a:off x="7432040" y="10077450"/>
          <a:ext cx="1905" cy="331470"/>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37465</xdr:colOff>
      <xdr:row>19</xdr:row>
      <xdr:rowOff>141605</xdr:rowOff>
    </xdr:from>
    <xdr:to>
      <xdr:col>11</xdr:col>
      <xdr:colOff>44450</xdr:colOff>
      <xdr:row>21</xdr:row>
      <xdr:rowOff>113030</xdr:rowOff>
    </xdr:to>
    <xdr:cxnSp>
      <xdr:nvCxnSpPr>
        <xdr:cNvPr id="65" name="直接箭头连接符 25"/>
        <xdr:cNvCxnSpPr>
          <a:stCxn id="56" idx="2"/>
          <a:endCxn id="58" idx="0"/>
        </xdr:cNvCxnSpPr>
      </xdr:nvCxnSpPr>
      <xdr:spPr>
        <a:xfrm flipH="1">
          <a:off x="7440295" y="5368925"/>
          <a:ext cx="6985" cy="3676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69215</xdr:colOff>
      <xdr:row>13</xdr:row>
      <xdr:rowOff>66675</xdr:rowOff>
    </xdr:from>
    <xdr:to>
      <xdr:col>11</xdr:col>
      <xdr:colOff>383540</xdr:colOff>
      <xdr:row>15</xdr:row>
      <xdr:rowOff>95250</xdr:rowOff>
    </xdr:to>
    <xdr:sp>
      <xdr:nvSpPr>
        <xdr:cNvPr id="66" name="Rectangle 38"/>
        <xdr:cNvSpPr>
          <a:spLocks noChangeArrowheads="1"/>
        </xdr:cNvSpPr>
      </xdr:nvSpPr>
      <xdr:spPr>
        <a:xfrm>
          <a:off x="7129145" y="4105275"/>
          <a:ext cx="657225" cy="424815"/>
        </a:xfrm>
        <a:prstGeom prst="rect">
          <a:avLst/>
        </a:prstGeom>
        <a:solidFill>
          <a:srgbClr val="FFFFFF"/>
        </a:solidFill>
        <a:ln w="9525">
          <a:solidFill>
            <a:srgbClr val="000000"/>
          </a:solidFill>
          <a:miter lim="800000"/>
        </a:ln>
      </xdr:spPr>
      <xdr:txBody>
        <a:bodyPr vertOverflow="clip" wrap="square" lIns="27432" tIns="18288" rIns="27432" bIns="18288"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1">
            <a:defRPr sz="1000"/>
          </a:pPr>
          <a:r>
            <a:rPr lang="zh-CN" altLang="en-US" sz="1000" b="0" i="0" strike="noStrike">
              <a:solidFill>
                <a:srgbClr val="000000"/>
              </a:solidFill>
              <a:latin typeface="宋体" panose="02010600030101010101" pitchFamily="7" charset="-122"/>
              <a:ea typeface="宋体" panose="02010600030101010101" pitchFamily="7" charset="-122"/>
            </a:rPr>
            <a:t>图纸设计</a:t>
          </a:r>
          <a:endParaRPr lang="zh-CN" altLang="en-US" sz="10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9</xdr:col>
      <xdr:colOff>185420</xdr:colOff>
      <xdr:row>17</xdr:row>
      <xdr:rowOff>45720</xdr:rowOff>
    </xdr:from>
    <xdr:to>
      <xdr:col>11</xdr:col>
      <xdr:colOff>533400</xdr:colOff>
      <xdr:row>19</xdr:row>
      <xdr:rowOff>126365</xdr:rowOff>
    </xdr:to>
    <xdr:sp>
      <xdr:nvSpPr>
        <xdr:cNvPr id="67" name="Rectangle 38"/>
        <xdr:cNvSpPr>
          <a:spLocks noChangeArrowheads="1"/>
        </xdr:cNvSpPr>
      </xdr:nvSpPr>
      <xdr:spPr>
        <a:xfrm>
          <a:off x="6969125" y="4876800"/>
          <a:ext cx="967105" cy="476885"/>
        </a:xfrm>
        <a:prstGeom prst="rect">
          <a:avLst/>
        </a:prstGeom>
        <a:solidFill>
          <a:srgbClr val="FFFFFF"/>
        </a:solidFill>
        <a:ln w="9525">
          <a:solidFill>
            <a:srgbClr val="000000"/>
          </a:solidFill>
          <a:miter lim="800000"/>
        </a:ln>
      </xdr:spPr>
      <xdr:txBody>
        <a:bodyPr vertOverflow="clip" wrap="square" lIns="27432" tIns="18288" rIns="27432" bIns="18288"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1">
            <a:defRPr sz="1000"/>
          </a:pPr>
          <a:r>
            <a:rPr lang="en-US" altLang="zh-CN" sz="1000" b="0" i="0" strike="noStrike">
              <a:solidFill>
                <a:srgbClr val="000000"/>
              </a:solidFill>
              <a:latin typeface="宋体" panose="02010600030101010101" pitchFamily="7" charset="-122"/>
              <a:ea typeface="宋体" panose="02010600030101010101" pitchFamily="7" charset="-122"/>
            </a:rPr>
            <a:t>30%</a:t>
          </a:r>
          <a:r>
            <a:rPr lang="zh-CN" altLang="en-US" sz="1000" b="0" i="0" strike="noStrike">
              <a:solidFill>
                <a:srgbClr val="000000"/>
              </a:solidFill>
              <a:latin typeface="宋体" panose="02010600030101010101" pitchFamily="7" charset="-122"/>
              <a:ea typeface="宋体" panose="02010600030101010101" pitchFamily="7" charset="-122"/>
            </a:rPr>
            <a:t>大结构评审</a:t>
          </a:r>
          <a:endParaRPr lang="en-US" altLang="zh-CN" sz="10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11</xdr:col>
      <xdr:colOff>24130</xdr:colOff>
      <xdr:row>15</xdr:row>
      <xdr:rowOff>101600</xdr:rowOff>
    </xdr:from>
    <xdr:to>
      <xdr:col>11</xdr:col>
      <xdr:colOff>31115</xdr:colOff>
      <xdr:row>17</xdr:row>
      <xdr:rowOff>73025</xdr:rowOff>
    </xdr:to>
    <xdr:cxnSp>
      <xdr:nvCxnSpPr>
        <xdr:cNvPr id="68" name="直接箭头连接符 25"/>
        <xdr:cNvCxnSpPr>
          <a:stCxn id="56" idx="2"/>
          <a:endCxn id="58" idx="0"/>
        </xdr:cNvCxnSpPr>
      </xdr:nvCxnSpPr>
      <xdr:spPr>
        <a:xfrm flipH="1">
          <a:off x="7426960" y="4536440"/>
          <a:ext cx="6985" cy="3676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34290</xdr:colOff>
      <xdr:row>45</xdr:row>
      <xdr:rowOff>31750</xdr:rowOff>
    </xdr:from>
    <xdr:to>
      <xdr:col>11</xdr:col>
      <xdr:colOff>348615</xdr:colOff>
      <xdr:row>47</xdr:row>
      <xdr:rowOff>60325</xdr:rowOff>
    </xdr:to>
    <xdr:sp>
      <xdr:nvSpPr>
        <xdr:cNvPr id="69" name="Rectangle 38"/>
        <xdr:cNvSpPr>
          <a:spLocks noChangeArrowheads="1"/>
        </xdr:cNvSpPr>
      </xdr:nvSpPr>
      <xdr:spPr>
        <a:xfrm>
          <a:off x="7094220" y="10410190"/>
          <a:ext cx="657225" cy="424815"/>
        </a:xfrm>
        <a:prstGeom prst="rect">
          <a:avLst/>
        </a:prstGeom>
        <a:solidFill>
          <a:srgbClr val="FFFFFF"/>
        </a:solidFill>
        <a:ln w="9525">
          <a:solidFill>
            <a:srgbClr val="000000"/>
          </a:solidFill>
          <a:miter lim="800000"/>
        </a:ln>
      </xdr:spPr>
      <xdr:txBody>
        <a:bodyPr vertOverflow="clip" wrap="square" lIns="27432" tIns="18288" rIns="27432" bIns="18288"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1">
            <a:defRPr sz="1000"/>
          </a:pPr>
          <a:r>
            <a:rPr lang="zh-CN" altLang="en-US" sz="1000" b="0" i="0" strike="noStrike">
              <a:solidFill>
                <a:srgbClr val="000000"/>
              </a:solidFill>
              <a:latin typeface="宋体" panose="02010600030101010101" pitchFamily="7" charset="-122"/>
              <a:ea typeface="宋体" panose="02010600030101010101" pitchFamily="7" charset="-122"/>
            </a:rPr>
            <a:t>修改图纸</a:t>
          </a:r>
          <a:endParaRPr lang="zh-CN" altLang="en-US" sz="10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11</xdr:col>
      <xdr:colOff>340360</xdr:colOff>
      <xdr:row>46</xdr:row>
      <xdr:rowOff>62865</xdr:rowOff>
    </xdr:from>
    <xdr:to>
      <xdr:col>11</xdr:col>
      <xdr:colOff>358775</xdr:colOff>
      <xdr:row>52</xdr:row>
      <xdr:rowOff>34290</xdr:rowOff>
    </xdr:to>
    <xdr:cxnSp>
      <xdr:nvCxnSpPr>
        <xdr:cNvPr id="70" name="AutoShape 727"/>
        <xdr:cNvCxnSpPr>
          <a:stCxn id="56" idx="2"/>
          <a:endCxn id="58" idx="0"/>
        </xdr:cNvCxnSpPr>
      </xdr:nvCxnSpPr>
      <xdr:spPr>
        <a:xfrm flipH="1" flipV="1">
          <a:off x="7743190" y="10639425"/>
          <a:ext cx="18415" cy="1160145"/>
        </a:xfrm>
        <a:prstGeom prst="bentConnector3">
          <a:avLst>
            <a:gd name="adj1" fmla="val -1126495"/>
          </a:avLst>
        </a:prstGeom>
        <a:ln w="9525" cap="flat" cmpd="sng">
          <a:solidFill>
            <a:srgbClr val="000000"/>
          </a:solidFill>
          <a:prstDash val="solid"/>
          <a:miter/>
          <a:headEnd type="none" w="med" len="med"/>
          <a:tailEnd type="triangle" w="med" len="med"/>
        </a:ln>
      </xdr:spPr>
    </xdr:cxnSp>
    <xdr:clientData/>
  </xdr:twoCellAnchor>
  <xdr:twoCellAnchor>
    <xdr:from>
      <xdr:col>10</xdr:col>
      <xdr:colOff>341630</xdr:colOff>
      <xdr:row>47</xdr:row>
      <xdr:rowOff>81280</xdr:rowOff>
    </xdr:from>
    <xdr:to>
      <xdr:col>11</xdr:col>
      <xdr:colOff>1270</xdr:colOff>
      <xdr:row>50</xdr:row>
      <xdr:rowOff>83820</xdr:rowOff>
    </xdr:to>
    <xdr:cxnSp>
      <xdr:nvCxnSpPr>
        <xdr:cNvPr id="71" name="直接箭头连接符 80"/>
        <xdr:cNvCxnSpPr>
          <a:stCxn id="56" idx="2"/>
          <a:endCxn id="58" idx="0"/>
        </xdr:cNvCxnSpPr>
      </xdr:nvCxnSpPr>
      <xdr:spPr>
        <a:xfrm flipH="1">
          <a:off x="7401560" y="10855960"/>
          <a:ext cx="2540" cy="596900"/>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150495</xdr:colOff>
      <xdr:row>2</xdr:row>
      <xdr:rowOff>60960</xdr:rowOff>
    </xdr:from>
    <xdr:to>
      <xdr:col>11</xdr:col>
      <xdr:colOff>495300</xdr:colOff>
      <xdr:row>3</xdr:row>
      <xdr:rowOff>77470</xdr:rowOff>
    </xdr:to>
    <xdr:sp>
      <xdr:nvSpPr>
        <xdr:cNvPr id="73" name="Text Box 8"/>
        <xdr:cNvSpPr txBox="1">
          <a:spLocks noChangeArrowheads="1"/>
        </xdr:cNvSpPr>
      </xdr:nvSpPr>
      <xdr:spPr>
        <a:xfrm>
          <a:off x="5838825" y="457200"/>
          <a:ext cx="2059305" cy="214630"/>
        </a:xfrm>
        <a:prstGeom prst="rect">
          <a:avLst/>
        </a:prstGeom>
        <a:solidFill>
          <a:srgbClr val="FFFFFF"/>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i="0" u="none" strike="noStrike" baseline="0">
              <a:solidFill>
                <a:srgbClr val="000000"/>
              </a:solidFill>
              <a:latin typeface="HGP明朝B" panose="02020800000000000000" pitchFamily="18" charset="-128"/>
              <a:ea typeface="HGP明朝B" panose="02020800000000000000" pitchFamily="18" charset="-128"/>
            </a:rPr>
            <a:t>安徽</a:t>
          </a:r>
          <a:r>
            <a:rPr lang="zh-CN" altLang="ja-JP" sz="1100" b="1" i="0" u="none" strike="noStrike" baseline="0">
              <a:solidFill>
                <a:srgbClr val="000000"/>
              </a:solidFill>
              <a:latin typeface="HGP明朝B" panose="02020800000000000000" pitchFamily="18" charset="-128"/>
              <a:ea typeface="HGP明朝B" panose="02020800000000000000" pitchFamily="18" charset="-128"/>
            </a:rPr>
            <a:t>江福科技</a:t>
          </a:r>
          <a:r>
            <a:rPr lang="ja-JP" altLang="en-US" sz="1100" b="1" i="0" u="none" strike="noStrike" baseline="0">
              <a:solidFill>
                <a:srgbClr val="000000"/>
              </a:solidFill>
              <a:latin typeface="HGP明朝B" panose="02020800000000000000" pitchFamily="18" charset="-128"/>
              <a:ea typeface="HGP明朝B" panose="02020800000000000000" pitchFamily="18" charset="-128"/>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xdr:from>
      <xdr:col>22</xdr:col>
      <xdr:colOff>238126</xdr:colOff>
      <xdr:row>13</xdr:row>
      <xdr:rowOff>133350</xdr:rowOff>
    </xdr:from>
    <xdr:to>
      <xdr:col>24</xdr:col>
      <xdr:colOff>438151</xdr:colOff>
      <xdr:row>17</xdr:row>
      <xdr:rowOff>76200</xdr:rowOff>
    </xdr:to>
    <xdr:sp>
      <xdr:nvSpPr>
        <xdr:cNvPr id="90" name="Oval 37"/>
        <xdr:cNvSpPr>
          <a:spLocks noChangeArrowheads="1"/>
        </xdr:cNvSpPr>
      </xdr:nvSpPr>
      <xdr:spPr>
        <a:xfrm>
          <a:off x="14356080" y="4171950"/>
          <a:ext cx="819150" cy="735330"/>
        </a:xfrm>
        <a:prstGeom prst="ellipse">
          <a:avLst/>
        </a:prstGeom>
        <a:solidFill>
          <a:srgbClr val="FFFFFF"/>
        </a:solidFill>
        <a:ln w="9525">
          <a:solidFill>
            <a:srgbClr val="000000"/>
          </a:solidFill>
          <a:round/>
        </a:ln>
      </xdr:spPr>
      <xdr:txBody>
        <a:bodyPr vertOverflow="clip" wrap="square" lIns="27432" tIns="18288" rIns="27432" bIns="18288"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rtl="0">
            <a:defRPr sz="1000"/>
          </a:pPr>
          <a:r>
            <a:rPr lang="zh-CN" altLang="en-US" sz="1000" b="0" i="0" u="none" strike="noStrike" baseline="0">
              <a:solidFill>
                <a:srgbClr val="000000"/>
              </a:solidFill>
              <a:latin typeface="宋体" panose="02010600030101010101" pitchFamily="7" charset="-122"/>
              <a:ea typeface="宋体" panose="02010600030101010101" pitchFamily="7" charset="-122"/>
            </a:rPr>
            <a:t>会签通过</a:t>
          </a:r>
          <a:endParaRPr lang="zh-CN" altLang="en-US" sz="10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22</xdr:col>
      <xdr:colOff>93345</xdr:colOff>
      <xdr:row>18</xdr:row>
      <xdr:rowOff>95250</xdr:rowOff>
    </xdr:from>
    <xdr:to>
      <xdr:col>24</xdr:col>
      <xdr:colOff>569595</xdr:colOff>
      <xdr:row>23</xdr:row>
      <xdr:rowOff>120650</xdr:rowOff>
    </xdr:to>
    <xdr:sp>
      <xdr:nvSpPr>
        <xdr:cNvPr id="91" name="AutoShape 40"/>
        <xdr:cNvSpPr>
          <a:spLocks noChangeArrowheads="1"/>
        </xdr:cNvSpPr>
      </xdr:nvSpPr>
      <xdr:spPr>
        <a:xfrm>
          <a:off x="14211300" y="5124450"/>
          <a:ext cx="1095375" cy="1016000"/>
        </a:xfrm>
        <a:prstGeom prst="diamond">
          <a:avLst/>
        </a:prstGeom>
        <a:solidFill>
          <a:srgbClr val="FFFFFF"/>
        </a:solidFill>
        <a:ln w="9525">
          <a:solidFill>
            <a:srgbClr val="000000"/>
          </a:solidFill>
          <a:miter lim="800000"/>
        </a:ln>
      </xdr:spPr>
      <xdr:txBody>
        <a:bodyPr vertOverflow="clip" wrap="square" lIns="27432" tIns="18288" rIns="27432" bIns="18288"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rtl="0">
            <a:lnSpc>
              <a:spcPts val="1100"/>
            </a:lnSpc>
            <a:defRPr sz="1000"/>
          </a:pPr>
          <a:r>
            <a:rPr lang="en-US" altLang="zh-CN" sz="1000" b="0" i="0" u="none" strike="noStrike" baseline="0">
              <a:solidFill>
                <a:srgbClr val="000000"/>
              </a:solidFill>
              <a:latin typeface="宋体" panose="02010600030101010101" pitchFamily="7" charset="-122"/>
              <a:ea typeface="宋体" panose="02010600030101010101" pitchFamily="7" charset="-122"/>
            </a:rPr>
            <a:t>FMC</a:t>
          </a:r>
          <a:r>
            <a:rPr lang="zh-CN" altLang="en-US" sz="1000" b="0" i="0" u="none" strike="noStrike" baseline="0">
              <a:solidFill>
                <a:srgbClr val="000000"/>
              </a:solidFill>
              <a:latin typeface="宋体" panose="02010600030101010101" pitchFamily="7" charset="-122"/>
              <a:ea typeface="宋体" panose="02010600030101010101" pitchFamily="7" charset="-122"/>
            </a:rPr>
            <a:t>工艺替换</a:t>
          </a:r>
          <a:endParaRPr lang="en-US" altLang="zh-CN" sz="10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24</xdr:col>
      <xdr:colOff>24765</xdr:colOff>
      <xdr:row>17</xdr:row>
      <xdr:rowOff>75565</xdr:rowOff>
    </xdr:from>
    <xdr:to>
      <xdr:col>24</xdr:col>
      <xdr:colOff>31750</xdr:colOff>
      <xdr:row>18</xdr:row>
      <xdr:rowOff>95250</xdr:rowOff>
    </xdr:to>
    <xdr:cxnSp>
      <xdr:nvCxnSpPr>
        <xdr:cNvPr id="92" name="直接箭头连接符 25"/>
        <xdr:cNvCxnSpPr/>
      </xdr:nvCxnSpPr>
      <xdr:spPr>
        <a:xfrm flipH="1">
          <a:off x="14761845" y="4906645"/>
          <a:ext cx="6985" cy="217805"/>
        </a:xfrm>
        <a:prstGeom prst="straightConnector1">
          <a:avLst/>
        </a:prstGeom>
        <a:ln w="9525" cap="flat" cmpd="sng">
          <a:solidFill>
            <a:srgbClr val="000000"/>
          </a:solidFill>
          <a:prstDash val="solid"/>
          <a:round/>
          <a:headEnd type="none" w="med" len="med"/>
          <a:tailEnd type="arrow" w="med" len="med"/>
        </a:ln>
      </xdr:spPr>
    </xdr:cxnSp>
    <xdr:clientData/>
  </xdr:twoCellAnchor>
  <xdr:twoCellAnchor>
    <xdr:from>
      <xdr:col>22</xdr:col>
      <xdr:colOff>160020</xdr:colOff>
      <xdr:row>26</xdr:row>
      <xdr:rowOff>27305</xdr:rowOff>
    </xdr:from>
    <xdr:to>
      <xdr:col>24</xdr:col>
      <xdr:colOff>436245</xdr:colOff>
      <xdr:row>29</xdr:row>
      <xdr:rowOff>6350</xdr:rowOff>
    </xdr:to>
    <xdr:sp>
      <xdr:nvSpPr>
        <xdr:cNvPr id="93" name="矩形 47"/>
        <xdr:cNvSpPr/>
      </xdr:nvSpPr>
      <xdr:spPr>
        <a:xfrm>
          <a:off x="14277975" y="6641465"/>
          <a:ext cx="895350" cy="573405"/>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lnSpc>
              <a:spcPts val="1200"/>
            </a:lnSpc>
          </a:pPr>
          <a:r>
            <a:rPr lang="zh-CN" altLang="en-US" sz="1000">
              <a:solidFill>
                <a:sysClr val="windowText" lastClr="000000"/>
              </a:solidFill>
            </a:rPr>
            <a:t>图纸审核</a:t>
          </a:r>
          <a:endParaRPr lang="zh-CN" altLang="en-US" sz="1000">
            <a:solidFill>
              <a:sysClr val="windowText" lastClr="000000"/>
            </a:solidFill>
          </a:endParaRPr>
        </a:p>
      </xdr:txBody>
    </xdr:sp>
    <xdr:clientData/>
  </xdr:twoCellAnchor>
  <xdr:twoCellAnchor>
    <xdr:from>
      <xdr:col>23</xdr:col>
      <xdr:colOff>38100</xdr:colOff>
      <xdr:row>31</xdr:row>
      <xdr:rowOff>85725</xdr:rowOff>
    </xdr:from>
    <xdr:to>
      <xdr:col>24</xdr:col>
      <xdr:colOff>381000</xdr:colOff>
      <xdr:row>36</xdr:row>
      <xdr:rowOff>15240</xdr:rowOff>
    </xdr:to>
    <xdr:sp>
      <xdr:nvSpPr>
        <xdr:cNvPr id="94" name="AutoShape 40"/>
        <xdr:cNvSpPr>
          <a:spLocks noChangeArrowheads="1"/>
        </xdr:cNvSpPr>
      </xdr:nvSpPr>
      <xdr:spPr>
        <a:xfrm>
          <a:off x="14432280" y="7690485"/>
          <a:ext cx="685800" cy="920115"/>
        </a:xfrm>
        <a:prstGeom prst="diamond">
          <a:avLst/>
        </a:prstGeom>
        <a:solidFill>
          <a:srgbClr val="FFFFFF"/>
        </a:solidFill>
        <a:ln w="9525">
          <a:solidFill>
            <a:srgbClr val="000000"/>
          </a:solidFill>
          <a:miter lim="800000"/>
        </a:ln>
      </xdr:spPr>
      <xdr:txBody>
        <a:bodyPr vertOverflow="clip" wrap="square" lIns="27432" tIns="18288" rIns="27432" bIns="18288"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rtl="0">
            <a:lnSpc>
              <a:spcPts val="1100"/>
            </a:lnSpc>
            <a:defRPr sz="1000"/>
          </a:pPr>
          <a:r>
            <a:rPr lang="zh-CN" altLang="en-US" sz="1000" b="0" i="0" u="none" strike="noStrike" baseline="0">
              <a:solidFill>
                <a:srgbClr val="000000"/>
              </a:solidFill>
              <a:latin typeface="宋体" panose="02010600030101010101" pitchFamily="7" charset="-122"/>
              <a:ea typeface="宋体" panose="02010600030101010101" pitchFamily="7" charset="-122"/>
            </a:rPr>
            <a:t>图纸校核</a:t>
          </a:r>
          <a:endParaRPr lang="zh-CN" altLang="en-US" sz="10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24</xdr:col>
      <xdr:colOff>37465</xdr:colOff>
      <xdr:row>29</xdr:row>
      <xdr:rowOff>33020</xdr:rowOff>
    </xdr:from>
    <xdr:to>
      <xdr:col>24</xdr:col>
      <xdr:colOff>41275</xdr:colOff>
      <xdr:row>31</xdr:row>
      <xdr:rowOff>85725</xdr:rowOff>
    </xdr:to>
    <xdr:cxnSp>
      <xdr:nvCxnSpPr>
        <xdr:cNvPr id="95" name="直接箭头连接符 59"/>
        <xdr:cNvCxnSpPr/>
      </xdr:nvCxnSpPr>
      <xdr:spPr>
        <a:xfrm flipH="1">
          <a:off x="14774545" y="7241540"/>
          <a:ext cx="3810" cy="44894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37465</xdr:colOff>
      <xdr:row>36</xdr:row>
      <xdr:rowOff>15240</xdr:rowOff>
    </xdr:from>
    <xdr:to>
      <xdr:col>24</xdr:col>
      <xdr:colOff>38735</xdr:colOff>
      <xdr:row>38</xdr:row>
      <xdr:rowOff>31115</xdr:rowOff>
    </xdr:to>
    <xdr:cxnSp>
      <xdr:nvCxnSpPr>
        <xdr:cNvPr id="96" name="直接箭头连接符 61"/>
        <xdr:cNvCxnSpPr/>
      </xdr:nvCxnSpPr>
      <xdr:spPr>
        <a:xfrm>
          <a:off x="14774545" y="8610600"/>
          <a:ext cx="1270" cy="41211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209550</xdr:colOff>
      <xdr:row>51</xdr:row>
      <xdr:rowOff>106680</xdr:rowOff>
    </xdr:from>
    <xdr:to>
      <xdr:col>24</xdr:col>
      <xdr:colOff>428625</xdr:colOff>
      <xdr:row>54</xdr:row>
      <xdr:rowOff>87630</xdr:rowOff>
    </xdr:to>
    <xdr:sp>
      <xdr:nvSpPr>
        <xdr:cNvPr id="97" name="Oval 41"/>
        <xdr:cNvSpPr>
          <a:spLocks noChangeArrowheads="1"/>
        </xdr:cNvSpPr>
      </xdr:nvSpPr>
      <xdr:spPr>
        <a:xfrm>
          <a:off x="14327505" y="11673840"/>
          <a:ext cx="838200" cy="575310"/>
        </a:xfrm>
        <a:prstGeom prst="ellipse">
          <a:avLst/>
        </a:prstGeom>
        <a:solidFill>
          <a:srgbClr val="FFFFFF"/>
        </a:solidFill>
        <a:ln w="9525">
          <a:solidFill>
            <a:srgbClr val="000000"/>
          </a:solidFill>
          <a:round/>
        </a:ln>
      </xdr:spPr>
      <xdr:txBody>
        <a:bodyPr vertOverflow="clip" wrap="square" lIns="27432" tIns="18288" rIns="27432" bIns="18288"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rtl="0">
            <a:defRPr sz="1000"/>
          </a:pPr>
          <a:r>
            <a:rPr lang="zh-CN" altLang="en-US" sz="1000" b="0" i="0" u="none" strike="noStrike" baseline="0">
              <a:solidFill>
                <a:srgbClr val="000000"/>
              </a:solidFill>
              <a:latin typeface="宋体" panose="02010600030101010101" pitchFamily="7" charset="-122"/>
              <a:ea typeface="宋体" panose="02010600030101010101" pitchFamily="7" charset="-122"/>
            </a:rPr>
            <a:t>图纸下发</a:t>
          </a:r>
          <a:endParaRPr lang="zh-CN" altLang="en-US" sz="10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22</xdr:col>
      <xdr:colOff>222885</xdr:colOff>
      <xdr:row>38</xdr:row>
      <xdr:rowOff>29210</xdr:rowOff>
    </xdr:from>
    <xdr:to>
      <xdr:col>24</xdr:col>
      <xdr:colOff>499110</xdr:colOff>
      <xdr:row>41</xdr:row>
      <xdr:rowOff>8255</xdr:rowOff>
    </xdr:to>
    <xdr:sp>
      <xdr:nvSpPr>
        <xdr:cNvPr id="98" name="矩形 47"/>
        <xdr:cNvSpPr/>
      </xdr:nvSpPr>
      <xdr:spPr>
        <a:xfrm>
          <a:off x="14340840" y="9020810"/>
          <a:ext cx="895350" cy="573405"/>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lnSpc>
              <a:spcPts val="1200"/>
            </a:lnSpc>
          </a:pPr>
          <a:r>
            <a:rPr lang="zh-CN" altLang="en-US" sz="800">
              <a:solidFill>
                <a:srgbClr val="000000"/>
              </a:solidFill>
              <a:latin typeface="宋体" panose="02010600030101010101" pitchFamily="7" charset="-122"/>
              <a:ea typeface="宋体" panose="02010600030101010101" pitchFamily="7" charset="-122"/>
              <a:sym typeface="+mn-ea"/>
            </a:rPr>
            <a:t>动静态干涉检查、筋厚检查</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a:p>
          <a:pPr algn="ctr">
            <a:lnSpc>
              <a:spcPts val="1200"/>
            </a:lnSpc>
          </a:pP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24</xdr:col>
      <xdr:colOff>50800</xdr:colOff>
      <xdr:row>40</xdr:row>
      <xdr:rowOff>153035</xdr:rowOff>
    </xdr:from>
    <xdr:to>
      <xdr:col>24</xdr:col>
      <xdr:colOff>57785</xdr:colOff>
      <xdr:row>43</xdr:row>
      <xdr:rowOff>109855</xdr:rowOff>
    </xdr:to>
    <xdr:cxnSp>
      <xdr:nvCxnSpPr>
        <xdr:cNvPr id="99" name="直接箭头连接符 61"/>
        <xdr:cNvCxnSpPr>
          <a:endCxn id="100" idx="0"/>
        </xdr:cNvCxnSpPr>
      </xdr:nvCxnSpPr>
      <xdr:spPr>
        <a:xfrm flipH="1">
          <a:off x="14787880" y="9540875"/>
          <a:ext cx="6985" cy="551180"/>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227330</xdr:colOff>
      <xdr:row>43</xdr:row>
      <xdr:rowOff>109855</xdr:rowOff>
    </xdr:from>
    <xdr:to>
      <xdr:col>24</xdr:col>
      <xdr:colOff>486410</xdr:colOff>
      <xdr:row>48</xdr:row>
      <xdr:rowOff>37465</xdr:rowOff>
    </xdr:to>
    <xdr:sp>
      <xdr:nvSpPr>
        <xdr:cNvPr id="100" name="AutoShape 40"/>
        <xdr:cNvSpPr>
          <a:spLocks noChangeArrowheads="1"/>
        </xdr:cNvSpPr>
      </xdr:nvSpPr>
      <xdr:spPr>
        <a:xfrm>
          <a:off x="14345285" y="10092055"/>
          <a:ext cx="878205" cy="918210"/>
        </a:xfrm>
        <a:prstGeom prst="diamond">
          <a:avLst/>
        </a:prstGeom>
        <a:solidFill>
          <a:srgbClr val="FFFFFF"/>
        </a:solidFill>
        <a:ln w="9525">
          <a:solidFill>
            <a:srgbClr val="000000"/>
          </a:solidFill>
          <a:miter lim="800000"/>
        </a:ln>
      </xdr:spPr>
      <xdr:txBody>
        <a:bodyPr vertOverflow="clip" wrap="square" lIns="27432" tIns="18288" rIns="27432" bIns="18288"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rtl="0">
            <a:lnSpc>
              <a:spcPts val="1100"/>
            </a:lnSpc>
            <a:defRPr sz="1000"/>
          </a:pPr>
          <a:r>
            <a:rPr lang="zh-CN" altLang="en-US" sz="1000" b="0" i="0" u="none" strike="noStrike" baseline="0">
              <a:solidFill>
                <a:srgbClr val="000000"/>
              </a:solidFill>
              <a:latin typeface="宋体" panose="02010600030101010101" pitchFamily="7" charset="-122"/>
              <a:ea typeface="宋体" panose="02010600030101010101" pitchFamily="7" charset="-122"/>
            </a:rPr>
            <a:t>体系核查</a:t>
          </a:r>
          <a:endParaRPr lang="en-US" altLang="zh-CN" sz="10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24</xdr:col>
      <xdr:colOff>41910</xdr:colOff>
      <xdr:row>48</xdr:row>
      <xdr:rowOff>38735</xdr:rowOff>
    </xdr:from>
    <xdr:to>
      <xdr:col>24</xdr:col>
      <xdr:colOff>48895</xdr:colOff>
      <xdr:row>51</xdr:row>
      <xdr:rowOff>100330</xdr:rowOff>
    </xdr:to>
    <xdr:cxnSp>
      <xdr:nvCxnSpPr>
        <xdr:cNvPr id="101" name="直接箭头连接符 61"/>
        <xdr:cNvCxnSpPr>
          <a:endCxn id="100" idx="0"/>
        </xdr:cNvCxnSpPr>
      </xdr:nvCxnSpPr>
      <xdr:spPr>
        <a:xfrm flipH="1">
          <a:off x="14778990" y="11011535"/>
          <a:ext cx="6985" cy="65595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27940</xdr:colOff>
      <xdr:row>23</xdr:row>
      <xdr:rowOff>149225</xdr:rowOff>
    </xdr:from>
    <xdr:to>
      <xdr:col>24</xdr:col>
      <xdr:colOff>32385</xdr:colOff>
      <xdr:row>26</xdr:row>
      <xdr:rowOff>49530</xdr:rowOff>
    </xdr:to>
    <xdr:cxnSp>
      <xdr:nvCxnSpPr>
        <xdr:cNvPr id="102" name="直接箭头连接符 59"/>
        <xdr:cNvCxnSpPr>
          <a:endCxn id="100" idx="0"/>
        </xdr:cNvCxnSpPr>
      </xdr:nvCxnSpPr>
      <xdr:spPr>
        <a:xfrm flipH="1">
          <a:off x="14765020" y="6169025"/>
          <a:ext cx="4445" cy="49466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485140</xdr:colOff>
      <xdr:row>27</xdr:row>
      <xdr:rowOff>130810</xdr:rowOff>
    </xdr:from>
    <xdr:to>
      <xdr:col>24</xdr:col>
      <xdr:colOff>504190</xdr:colOff>
      <xdr:row>45</xdr:row>
      <xdr:rowOff>130810</xdr:rowOff>
    </xdr:to>
    <xdr:cxnSp>
      <xdr:nvCxnSpPr>
        <xdr:cNvPr id="103" name="AutoShape 727"/>
        <xdr:cNvCxnSpPr>
          <a:endCxn id="100" idx="0"/>
        </xdr:cNvCxnSpPr>
      </xdr:nvCxnSpPr>
      <xdr:spPr>
        <a:xfrm flipH="1" flipV="1">
          <a:off x="15222220" y="6943090"/>
          <a:ext cx="19050" cy="3566160"/>
        </a:xfrm>
        <a:prstGeom prst="bentConnector3">
          <a:avLst>
            <a:gd name="adj1" fmla="val -1126495"/>
          </a:avLst>
        </a:prstGeom>
        <a:ln w="9525" cap="flat" cmpd="sng">
          <a:solidFill>
            <a:srgbClr val="000000"/>
          </a:solidFill>
          <a:prstDash val="solid"/>
          <a:miter/>
          <a:headEnd type="none" w="med" len="med"/>
          <a:tailEnd type="triangle" w="med" len="med"/>
        </a:ln>
      </xdr:spPr>
    </xdr:cxnSp>
    <xdr:clientData/>
  </xdr:twoCellAnchor>
  <xdr:twoCellAnchor>
    <xdr:from>
      <xdr:col>19</xdr:col>
      <xdr:colOff>156845</xdr:colOff>
      <xdr:row>2</xdr:row>
      <xdr:rowOff>60960</xdr:rowOff>
    </xdr:from>
    <xdr:to>
      <xdr:col>24</xdr:col>
      <xdr:colOff>501650</xdr:colOff>
      <xdr:row>3</xdr:row>
      <xdr:rowOff>78740</xdr:rowOff>
    </xdr:to>
    <xdr:sp>
      <xdr:nvSpPr>
        <xdr:cNvPr id="105" name="Text Box 8"/>
        <xdr:cNvSpPr txBox="1">
          <a:spLocks noChangeArrowheads="1"/>
        </xdr:cNvSpPr>
      </xdr:nvSpPr>
      <xdr:spPr>
        <a:xfrm>
          <a:off x="13179425" y="457200"/>
          <a:ext cx="2059305" cy="215900"/>
        </a:xfrm>
        <a:prstGeom prst="rect">
          <a:avLst/>
        </a:prstGeom>
        <a:solidFill>
          <a:srgbClr val="FFFFFF"/>
        </a:solidFill>
        <a:ln w="9525">
          <a:noFill/>
          <a:miter lim="800000"/>
        </a:ln>
      </xdr:spPr>
      <xdr:txBody>
        <a:bodyPr vertOverflow="clip" wrap="square" lIns="27432" tIns="18288" rIns="0" bIns="0" anchor="ctr"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xdr:from>
      <xdr:col>0</xdr:col>
      <xdr:colOff>635</xdr:colOff>
      <xdr:row>19</xdr:row>
      <xdr:rowOff>31115</xdr:rowOff>
    </xdr:from>
    <xdr:to>
      <xdr:col>5</xdr:col>
      <xdr:colOff>33020</xdr:colOff>
      <xdr:row>31</xdr:row>
      <xdr:rowOff>111125</xdr:rowOff>
    </xdr:to>
    <xdr:sp>
      <xdr:nvSpPr>
        <xdr:cNvPr id="2" name="矩形 1"/>
        <xdr:cNvSpPr>
          <a:spLocks noChangeArrowheads="1"/>
        </xdr:cNvSpPr>
      </xdr:nvSpPr>
      <xdr:spPr>
        <a:xfrm>
          <a:off x="635" y="5258435"/>
          <a:ext cx="5057775" cy="245745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wrap="square" lIns="91440" tIns="45720" rIns="91440" bIns="45720" anchor="t"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zh-CN" altLang="en-US" b="0" i="0" strike="noStrike">
              <a:solidFill>
                <a:srgbClr val="FF0000"/>
              </a:solidFill>
              <a:latin typeface="Calibri" panose="020F0502020204030204"/>
              <a:cs typeface="Calibri" panose="020F0502020204030204"/>
            </a:rPr>
            <a:t>说明：</a:t>
          </a:r>
          <a:endParaRPr lang="zh-CN" altLang="en-US" b="0" i="0" strike="noStrike">
            <a:solidFill>
              <a:srgbClr val="FF0000"/>
            </a:solidFill>
            <a:latin typeface="Calibri" panose="020F0502020204030204"/>
            <a:cs typeface="Calibri" panose="020F0502020204030204"/>
          </a:endParaRPr>
        </a:p>
        <a:p>
          <a:pPr algn="l" rtl="0">
            <a:defRPr sz="1000"/>
          </a:pPr>
          <a:r>
            <a:rPr lang="en-US" altLang="zh-CN" b="0" i="0" strike="noStrike">
              <a:solidFill>
                <a:srgbClr val="FF0000"/>
              </a:solidFill>
              <a:latin typeface="Calibri" panose="020F0502020204030204"/>
              <a:cs typeface="Calibri" panose="020F0502020204030204"/>
            </a:rPr>
            <a:t>1</a:t>
          </a:r>
          <a:r>
            <a:rPr lang="zh-CN" altLang="en-US" b="0" i="0" strike="noStrike">
              <a:solidFill>
                <a:srgbClr val="FF0000"/>
              </a:solidFill>
              <a:latin typeface="Calibri" panose="020F0502020204030204"/>
              <a:cs typeface="Calibri" panose="020F0502020204030204"/>
            </a:rPr>
            <a:t>、</a:t>
          </a:r>
          <a:r>
            <a:rPr lang="en-US" altLang="zh-CN" b="0" i="0" strike="noStrike">
              <a:solidFill>
                <a:srgbClr val="FF0000"/>
              </a:solidFill>
              <a:latin typeface="Calibri" panose="020F0502020204030204"/>
              <a:cs typeface="Calibri" panose="020F0502020204030204"/>
            </a:rPr>
            <a:t>《</a:t>
          </a:r>
          <a:r>
            <a:rPr lang="zh-CN" altLang="en-US" b="0" i="0" strike="noStrike">
              <a:solidFill>
                <a:srgbClr val="FF0000"/>
              </a:solidFill>
              <a:latin typeface="Calibri" panose="020F0502020204030204"/>
              <a:cs typeface="Calibri" panose="020F0502020204030204"/>
            </a:rPr>
            <a:t>自检表</a:t>
          </a:r>
          <a:r>
            <a:rPr lang="en-US" altLang="zh-CN" b="0" i="0" strike="noStrike">
              <a:solidFill>
                <a:srgbClr val="FF0000"/>
              </a:solidFill>
              <a:latin typeface="Calibri" panose="020F0502020204030204"/>
              <a:cs typeface="Calibri" panose="020F0502020204030204"/>
            </a:rPr>
            <a:t>》</a:t>
          </a:r>
          <a:r>
            <a:rPr lang="zh-CN" altLang="en-US" b="0" i="0" strike="noStrike">
              <a:solidFill>
                <a:srgbClr val="FF0000"/>
              </a:solidFill>
              <a:latin typeface="Calibri" panose="020F0502020204030204"/>
              <a:cs typeface="Calibri" panose="020F0502020204030204"/>
            </a:rPr>
            <a:t>和</a:t>
          </a:r>
          <a:r>
            <a:rPr lang="en-US" altLang="zh-CN" b="0" i="0" strike="noStrike">
              <a:solidFill>
                <a:srgbClr val="FF0000"/>
              </a:solidFill>
              <a:latin typeface="Calibri" panose="020F0502020204030204"/>
              <a:cs typeface="Calibri" panose="020F0502020204030204"/>
            </a:rPr>
            <a:t>《</a:t>
          </a:r>
          <a:r>
            <a:rPr lang="zh-CN" altLang="en-US" b="0" i="0" strike="noStrike">
              <a:solidFill>
                <a:srgbClr val="FF0000"/>
              </a:solidFill>
              <a:latin typeface="Calibri" panose="020F0502020204030204"/>
              <a:cs typeface="Calibri" panose="020F0502020204030204"/>
            </a:rPr>
            <a:t>校对审核表</a:t>
          </a:r>
          <a:r>
            <a:rPr lang="en-US" altLang="zh-CN" b="0" i="0" strike="noStrike">
              <a:solidFill>
                <a:srgbClr val="FF0000"/>
              </a:solidFill>
              <a:latin typeface="Calibri" panose="020F0502020204030204"/>
              <a:cs typeface="Calibri" panose="020F0502020204030204"/>
            </a:rPr>
            <a:t>》</a:t>
          </a:r>
          <a:r>
            <a:rPr lang="zh-CN" altLang="en-US" b="0" i="0" strike="noStrike">
              <a:solidFill>
                <a:srgbClr val="FF0000"/>
              </a:solidFill>
              <a:latin typeface="Calibri" panose="020F0502020204030204"/>
              <a:cs typeface="Calibri" panose="020F0502020204030204"/>
            </a:rPr>
            <a:t>作为设计图纸质量管控、避免大家犯错的有利工具，请大家认真仔细用好！</a:t>
          </a:r>
          <a:endParaRPr lang="zh-CN" altLang="en-US" b="0" i="0" strike="noStrike">
            <a:solidFill>
              <a:srgbClr val="FF0000"/>
            </a:solidFill>
            <a:latin typeface="Calibri" panose="020F0502020204030204"/>
            <a:cs typeface="Calibri" panose="020F0502020204030204"/>
          </a:endParaRPr>
        </a:p>
        <a:p>
          <a:pPr algn="l" rtl="0">
            <a:defRPr sz="1000"/>
          </a:pPr>
          <a:r>
            <a:rPr lang="en-US" altLang="zh-CN" b="0" i="0" strike="noStrike">
              <a:solidFill>
                <a:srgbClr val="FF0000"/>
              </a:solidFill>
              <a:latin typeface="Calibri" panose="020F0502020204030204"/>
              <a:cs typeface="Calibri" panose="020F0502020204030204"/>
            </a:rPr>
            <a:t>2</a:t>
          </a:r>
          <a:r>
            <a:rPr lang="zh-CN" altLang="en-US" b="0" i="0" strike="noStrike">
              <a:solidFill>
                <a:srgbClr val="FF0000"/>
              </a:solidFill>
              <a:latin typeface="Calibri" panose="020F0502020204030204"/>
              <a:cs typeface="Calibri" panose="020F0502020204030204"/>
            </a:rPr>
            <a:t>、请设计员在设计过程中就做好自检，避免设计完完成任务式的自检，一定要逐条对照图纸自检到位方可送审！</a:t>
          </a:r>
          <a:endParaRPr lang="zh-CN" altLang="en-US" b="0" i="0" strike="noStrike">
            <a:solidFill>
              <a:srgbClr val="FF0000"/>
            </a:solidFill>
            <a:latin typeface="Calibri" panose="020F0502020204030204"/>
            <a:cs typeface="Calibri" panose="020F0502020204030204"/>
          </a:endParaRPr>
        </a:p>
        <a:p>
          <a:pPr algn="l" rtl="0">
            <a:defRPr sz="1000"/>
          </a:pPr>
          <a:r>
            <a:rPr lang="en-US" altLang="zh-CN" b="0" i="0" strike="noStrike">
              <a:solidFill>
                <a:srgbClr val="FF0000"/>
              </a:solidFill>
              <a:latin typeface="Calibri" panose="020F0502020204030204"/>
              <a:cs typeface="Calibri" panose="020F0502020204030204"/>
            </a:rPr>
            <a:t>3</a:t>
          </a:r>
          <a:r>
            <a:rPr lang="zh-CN" altLang="en-US" b="0" i="0" strike="noStrike">
              <a:solidFill>
                <a:srgbClr val="FF0000"/>
              </a:solidFill>
              <a:latin typeface="Calibri" panose="020F0502020204030204"/>
              <a:cs typeface="Calibri" panose="020F0502020204030204"/>
            </a:rPr>
            <a:t>、自检</a:t>
          </a:r>
          <a:r>
            <a:rPr lang="en-US" altLang="zh-CN" b="0" i="0" strike="noStrike">
              <a:solidFill>
                <a:srgbClr val="FF0000"/>
              </a:solidFill>
              <a:latin typeface="Calibri" panose="020F0502020204030204"/>
              <a:cs typeface="Calibri" panose="020F0502020204030204"/>
            </a:rPr>
            <a:t>NG</a:t>
          </a:r>
          <a:r>
            <a:rPr lang="zh-CN" altLang="en-US" b="0" i="0" strike="noStrike">
              <a:solidFill>
                <a:srgbClr val="FF0000"/>
              </a:solidFill>
              <a:latin typeface="Calibri" panose="020F0502020204030204"/>
              <a:cs typeface="Calibri" panose="020F0502020204030204"/>
            </a:rPr>
            <a:t>且没有方案，向校对人员讲明，并由校对人员和设计者共同出方案更改，校对若没有好的方案，则由专家或审核小组出方案解决！</a:t>
          </a:r>
          <a:endParaRPr lang="zh-CN" altLang="en-US" b="0" i="0" strike="noStrike">
            <a:solidFill>
              <a:srgbClr val="FF0000"/>
            </a:solidFill>
            <a:latin typeface="Calibri" panose="020F0502020204030204"/>
            <a:cs typeface="Calibri" panose="020F0502020204030204"/>
          </a:endParaRPr>
        </a:p>
        <a:p>
          <a:pPr algn="l" rtl="0">
            <a:defRPr sz="1000"/>
          </a:pPr>
          <a:r>
            <a:rPr lang="en-US" altLang="zh-CN" b="0" i="0" strike="noStrike">
              <a:solidFill>
                <a:srgbClr val="FF0000"/>
              </a:solidFill>
              <a:latin typeface="Calibri" panose="020F0502020204030204"/>
              <a:cs typeface="Calibri" panose="020F0502020204030204"/>
            </a:rPr>
            <a:t>4</a:t>
          </a:r>
          <a:r>
            <a:rPr lang="zh-CN" altLang="en-US" b="0" i="0" strike="noStrike">
              <a:solidFill>
                <a:srgbClr val="FF0000"/>
              </a:solidFill>
              <a:latin typeface="Calibri" panose="020F0502020204030204"/>
              <a:cs typeface="Calibri" panose="020F0502020204030204"/>
            </a:rPr>
            <a:t>、文件下方不涉及标签如“拉延项”不涉及“翻边项”，“翻边项”可不作检查！</a:t>
          </a:r>
          <a:endParaRPr lang="zh-CN" altLang="en-US" b="0" i="0" strike="noStrike">
            <a:solidFill>
              <a:srgbClr val="FF0000"/>
            </a:solidFill>
            <a:latin typeface="Calibri" panose="020F0502020204030204"/>
            <a:cs typeface="Calibri" panose="020F0502020204030204"/>
          </a:endParaRPr>
        </a:p>
        <a:p>
          <a:pPr algn="l" rtl="0">
            <a:defRPr sz="1000"/>
          </a:pPr>
          <a:r>
            <a:rPr lang="en-US" altLang="zh-CN" b="0" i="0" strike="noStrike">
              <a:solidFill>
                <a:srgbClr val="FF0000"/>
              </a:solidFill>
              <a:latin typeface="Calibri" panose="020F0502020204030204"/>
              <a:cs typeface="Calibri" panose="020F0502020204030204"/>
            </a:rPr>
            <a:t>5</a:t>
          </a:r>
          <a:r>
            <a:rPr lang="zh-CN" altLang="en-US" b="0" i="0" strike="noStrike">
              <a:solidFill>
                <a:srgbClr val="FF0000"/>
              </a:solidFill>
              <a:latin typeface="Calibri" panose="020F0502020204030204"/>
              <a:cs typeface="Calibri" panose="020F0502020204030204"/>
            </a:rPr>
            <a:t>、该文件命名参考“</a:t>
          </a:r>
          <a:r>
            <a:rPr lang="en-US" altLang="zh-CN" b="0" i="0" strike="noStrike">
              <a:solidFill>
                <a:srgbClr val="FF0000"/>
              </a:solidFill>
              <a:latin typeface="Calibri" panose="020F0502020204030204"/>
              <a:cs typeface="Calibri" panose="020F0502020204030204"/>
            </a:rPr>
            <a:t>PDM</a:t>
          </a:r>
          <a:r>
            <a:rPr lang="zh-CN" altLang="en-US" b="0" i="0" strike="noStrike">
              <a:solidFill>
                <a:srgbClr val="FF0000"/>
              </a:solidFill>
              <a:latin typeface="Calibri" panose="020F0502020204030204"/>
              <a:cs typeface="Calibri" panose="020F0502020204030204"/>
            </a:rPr>
            <a:t>文件命名规范”！</a:t>
          </a:r>
          <a:endParaRPr lang="zh-CN" altLang="en-US" b="0" i="0" strike="noStrike">
            <a:solidFill>
              <a:srgbClr val="FF0000"/>
            </a:solidFill>
            <a:latin typeface="Calibri" panose="020F0502020204030204"/>
            <a:cs typeface="Calibri" panose="020F0502020204030204"/>
          </a:endParaRPr>
        </a:p>
        <a:p>
          <a:pPr algn="l" rtl="0">
            <a:defRPr sz="1000"/>
          </a:pPr>
          <a:r>
            <a:rPr lang="en-US" altLang="zh-CN" b="0" i="0" strike="noStrike">
              <a:solidFill>
                <a:srgbClr val="FF0000"/>
              </a:solidFill>
              <a:latin typeface="Calibri" panose="020F0502020204030204"/>
              <a:cs typeface="Calibri" panose="020F0502020204030204"/>
            </a:rPr>
            <a:t>6</a:t>
          </a:r>
          <a:r>
            <a:rPr lang="zh-CN" altLang="en-US" b="0" i="0" strike="noStrike">
              <a:solidFill>
                <a:srgbClr val="FF0000"/>
              </a:solidFill>
              <a:latin typeface="Calibri" panose="020F0502020204030204"/>
              <a:cs typeface="Calibri" panose="020F0502020204030204"/>
            </a:rPr>
            <a:t>、该表格与</a:t>
          </a:r>
          <a:r>
            <a:rPr lang="en-US" altLang="zh-CN" b="0" i="0" strike="noStrike">
              <a:solidFill>
                <a:srgbClr val="FF0000"/>
              </a:solidFill>
              <a:latin typeface="Calibri" panose="020F0502020204030204"/>
              <a:cs typeface="Calibri" panose="020F0502020204030204"/>
            </a:rPr>
            <a:t>《</a:t>
          </a:r>
          <a:r>
            <a:rPr lang="zh-CN" altLang="en-US" b="0" i="0" strike="noStrike">
              <a:solidFill>
                <a:srgbClr val="FF0000"/>
              </a:solidFill>
              <a:latin typeface="Calibri" panose="020F0502020204030204"/>
              <a:cs typeface="Calibri" panose="020F0502020204030204"/>
            </a:rPr>
            <a:t>校对审核表</a:t>
          </a:r>
          <a:r>
            <a:rPr lang="en-US" altLang="zh-CN" b="0" i="0" strike="noStrike">
              <a:solidFill>
                <a:srgbClr val="FF0000"/>
              </a:solidFill>
              <a:latin typeface="Calibri" panose="020F0502020204030204"/>
              <a:cs typeface="Calibri" panose="020F0502020204030204"/>
            </a:rPr>
            <a:t>》</a:t>
          </a:r>
          <a:r>
            <a:rPr lang="zh-CN" altLang="en-US" b="0" i="0" strike="noStrike">
              <a:solidFill>
                <a:srgbClr val="FF0000"/>
              </a:solidFill>
              <a:latin typeface="Calibri" panose="020F0502020204030204"/>
              <a:cs typeface="Calibri" panose="020F0502020204030204"/>
            </a:rPr>
            <a:t>（全电子档）需在图纸提交公司级评审时出具，并在下发保丽龙图纸时走</a:t>
          </a:r>
          <a:r>
            <a:rPr lang="en-US" altLang="zh-CN" b="0" i="0" strike="noStrike">
              <a:solidFill>
                <a:srgbClr val="FF0000"/>
              </a:solidFill>
              <a:latin typeface="Calibri" panose="020F0502020204030204"/>
              <a:cs typeface="Calibri" panose="020F0502020204030204"/>
            </a:rPr>
            <a:t>PDM</a:t>
          </a:r>
          <a:r>
            <a:rPr lang="zh-CN" altLang="en-US" b="0" i="0" strike="noStrike">
              <a:solidFill>
                <a:srgbClr val="FF0000"/>
              </a:solidFill>
              <a:latin typeface="Calibri" panose="020F0502020204030204"/>
              <a:cs typeface="Calibri" panose="020F0502020204030204"/>
            </a:rPr>
            <a:t>作为具备下发条件的必要证明材料！</a:t>
          </a:r>
          <a:endParaRPr lang="zh-CN" altLang="en-US" b="0" i="0" strike="noStrike">
            <a:solidFill>
              <a:srgbClr val="FF0000"/>
            </a:solidFill>
            <a:latin typeface="Calibri" panose="020F0502020204030204"/>
            <a:cs typeface="Calibri" panose="020F0502020204030204"/>
          </a:endParaRPr>
        </a:p>
        <a:p>
          <a:pPr algn="l" rtl="0">
            <a:defRPr sz="1000"/>
          </a:pPr>
          <a:r>
            <a:rPr lang="zh-CN" altLang="en-US" b="0" i="0" strike="noStrike">
              <a:solidFill>
                <a:srgbClr val="FF0000"/>
              </a:solidFill>
              <a:latin typeface="Calibri" panose="020F0502020204030204"/>
              <a:cs typeface="Calibri" panose="020F0502020204030204"/>
            </a:rPr>
            <a:t>                                                                     </a:t>
          </a:r>
          <a:r>
            <a:rPr lang="en-US" altLang="zh-CN" b="0" i="0" strike="noStrike">
              <a:solidFill>
                <a:srgbClr val="FF0000"/>
              </a:solidFill>
              <a:latin typeface="Calibri" panose="020F0502020204030204"/>
              <a:cs typeface="Calibri" panose="020F0502020204030204"/>
            </a:rPr>
            <a:t>----</a:t>
          </a:r>
          <a:r>
            <a:rPr lang="zh-CN" altLang="en-US" b="0" i="0" strike="noStrike">
              <a:solidFill>
                <a:srgbClr val="FF0000"/>
              </a:solidFill>
              <a:latin typeface="Calibri" panose="020F0502020204030204"/>
              <a:cs typeface="Calibri" panose="020F0502020204030204"/>
            </a:rPr>
            <a:t>设计部</a:t>
          </a:r>
          <a:r>
            <a:rPr lang="en-US" altLang="zh-CN" b="0" i="0" strike="noStrike">
              <a:solidFill>
                <a:srgbClr val="FF0000"/>
              </a:solidFill>
              <a:latin typeface="Calibri" panose="020F0502020204030204"/>
              <a:cs typeface="Calibri" panose="020F0502020204030204"/>
            </a:rPr>
            <a:t>20150706</a:t>
          </a:r>
          <a:endParaRPr lang="en-US" altLang="zh-CN" b="0" i="0" strike="noStrike">
            <a:solidFill>
              <a:srgbClr val="FF0000"/>
            </a:solidFill>
            <a:latin typeface="Calibri" panose="020F0502020204030204"/>
            <a:cs typeface="Calibri" panose="020F0502020204030204"/>
          </a:endParaRPr>
        </a:p>
      </xdr:txBody>
    </xdr:sp>
    <xdr:clientData/>
  </xdr:twoCellAnchor>
  <xdr:twoCellAnchor editAs="oneCell">
    <xdr:from>
      <xdr:col>7</xdr:col>
      <xdr:colOff>356235</xdr:colOff>
      <xdr:row>0</xdr:row>
      <xdr:rowOff>31750</xdr:rowOff>
    </xdr:from>
    <xdr:to>
      <xdr:col>10</xdr:col>
      <xdr:colOff>237490</xdr:colOff>
      <xdr:row>2</xdr:row>
      <xdr:rowOff>34290</xdr:rowOff>
    </xdr:to>
    <xdr:pic>
      <xdr:nvPicPr>
        <xdr:cNvPr id="5" name="图片 4"/>
        <xdr:cNvPicPr>
          <a:picLocks noChangeAspect="1"/>
        </xdr:cNvPicPr>
      </xdr:nvPicPr>
      <xdr:blipFill>
        <a:blip r:embed="rId1"/>
        <a:stretch>
          <a:fillRect/>
        </a:stretch>
      </xdr:blipFill>
      <xdr:spPr>
        <a:xfrm>
          <a:off x="6396990" y="31750"/>
          <a:ext cx="900430" cy="398780"/>
        </a:xfrm>
        <a:prstGeom prst="rect">
          <a:avLst/>
        </a:prstGeom>
        <a:noFill/>
        <a:ln w="9525">
          <a:noFill/>
        </a:ln>
      </xdr:spPr>
    </xdr:pic>
    <xdr:clientData/>
  </xdr:twoCellAnchor>
  <xdr:twoCellAnchor editAs="oneCell">
    <xdr:from>
      <xdr:col>21</xdr:col>
      <xdr:colOff>11430</xdr:colOff>
      <xdr:row>0</xdr:row>
      <xdr:rowOff>57150</xdr:rowOff>
    </xdr:from>
    <xdr:to>
      <xdr:col>23</xdr:col>
      <xdr:colOff>254635</xdr:colOff>
      <xdr:row>2</xdr:row>
      <xdr:rowOff>59690</xdr:rowOff>
    </xdr:to>
    <xdr:pic>
      <xdr:nvPicPr>
        <xdr:cNvPr id="8" name="图片 7"/>
        <xdr:cNvPicPr>
          <a:picLocks noChangeAspect="1"/>
        </xdr:cNvPicPr>
      </xdr:nvPicPr>
      <xdr:blipFill>
        <a:blip r:embed="rId1"/>
        <a:stretch>
          <a:fillRect/>
        </a:stretch>
      </xdr:blipFill>
      <xdr:spPr>
        <a:xfrm>
          <a:off x="13748385" y="57150"/>
          <a:ext cx="900430" cy="398780"/>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44</xdr:row>
      <xdr:rowOff>24765</xdr:rowOff>
    </xdr:from>
    <xdr:to>
      <xdr:col>8</xdr:col>
      <xdr:colOff>644525</xdr:colOff>
      <xdr:row>49</xdr:row>
      <xdr:rowOff>108585</xdr:rowOff>
    </xdr:to>
    <xdr:sp>
      <xdr:nvSpPr>
        <xdr:cNvPr id="3" name="矩形 2"/>
        <xdr:cNvSpPr/>
      </xdr:nvSpPr>
      <xdr:spPr>
        <a:xfrm>
          <a:off x="635" y="21167725"/>
          <a:ext cx="14725015" cy="1074420"/>
        </a:xfrm>
        <a:prstGeom prst="rect">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upright="1"/>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2400" b="1">
              <a:solidFill>
                <a:srgbClr val="FF0000"/>
              </a:solidFill>
            </a:rPr>
            <a:t>说明</a:t>
          </a:r>
          <a:r>
            <a:rPr lang="en-US" altLang="zh-CN" sz="2400" b="1">
              <a:solidFill>
                <a:srgbClr val="FF0000"/>
              </a:solidFill>
            </a:rPr>
            <a:t> </a:t>
          </a:r>
          <a:r>
            <a:rPr lang="zh-CN" altLang="en-US" sz="2400" b="1">
              <a:solidFill>
                <a:srgbClr val="FF0000"/>
              </a:solidFill>
            </a:rPr>
            <a:t>：</a:t>
          </a:r>
          <a:r>
            <a:rPr lang="zh-CN" altLang="en-US" sz="2400">
              <a:solidFill>
                <a:srgbClr val="FF0000"/>
              </a:solidFill>
            </a:rPr>
            <a:t>此表格为现场异常集中爆发的问题，提交审核前必须全检，设计部内部应打印纸质单手写点检签字，外协及武汉分部要由负责人确认。图纸下发泡沫时和正式图时分别逐项检查确认并附带此表。</a:t>
          </a:r>
          <a:endParaRPr lang="zh-CN" altLang="en-US" sz="2400">
            <a:solidFill>
              <a:srgbClr val="FF0000"/>
            </a:solidFill>
          </a:endParaRPr>
        </a:p>
      </xdr:txBody>
    </xdr:sp>
    <xdr:clientData/>
  </xdr:twoCellAnchor>
  <xdr:twoCellAnchor editAs="oneCell">
    <xdr:from>
      <xdr:col>1</xdr:col>
      <xdr:colOff>280670</xdr:colOff>
      <xdr:row>1</xdr:row>
      <xdr:rowOff>241300</xdr:rowOff>
    </xdr:from>
    <xdr:to>
      <xdr:col>1</xdr:col>
      <xdr:colOff>1721485</xdr:colOff>
      <xdr:row>1</xdr:row>
      <xdr:rowOff>447675</xdr:rowOff>
    </xdr:to>
    <xdr:sp>
      <xdr:nvSpPr>
        <xdr:cNvPr id="5" name="Text Box 8"/>
        <xdr:cNvSpPr txBox="1">
          <a:spLocks noChangeArrowheads="1"/>
        </xdr:cNvSpPr>
      </xdr:nvSpPr>
      <xdr:spPr>
        <a:xfrm>
          <a:off x="1071245" y="749300"/>
          <a:ext cx="1440815" cy="20637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1</xdr:col>
      <xdr:colOff>476885</xdr:colOff>
      <xdr:row>0</xdr:row>
      <xdr:rowOff>56515</xdr:rowOff>
    </xdr:from>
    <xdr:to>
      <xdr:col>1</xdr:col>
      <xdr:colOff>1379855</xdr:colOff>
      <xdr:row>0</xdr:row>
      <xdr:rowOff>418465</xdr:rowOff>
    </xdr:to>
    <xdr:pic>
      <xdr:nvPicPr>
        <xdr:cNvPr id="6" name="图片 5"/>
        <xdr:cNvPicPr>
          <a:picLocks noChangeAspect="1"/>
        </xdr:cNvPicPr>
      </xdr:nvPicPr>
      <xdr:blipFill>
        <a:blip r:embed="rId1"/>
        <a:stretch>
          <a:fillRect/>
        </a:stretch>
      </xdr:blipFill>
      <xdr:spPr>
        <a:xfrm>
          <a:off x="1267460" y="56515"/>
          <a:ext cx="902970" cy="361950"/>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11</xdr:col>
      <xdr:colOff>167640</xdr:colOff>
      <xdr:row>0</xdr:row>
      <xdr:rowOff>99060</xdr:rowOff>
    </xdr:from>
    <xdr:to>
      <xdr:col>14</xdr:col>
      <xdr:colOff>53975</xdr:colOff>
      <xdr:row>6</xdr:row>
      <xdr:rowOff>121920</xdr:rowOff>
    </xdr:to>
    <xdr:sp>
      <xdr:nvSpPr>
        <xdr:cNvPr id="3" name="Rectangle 50"/>
        <xdr:cNvSpPr>
          <a:spLocks noChangeArrowheads="1"/>
        </xdr:cNvSpPr>
      </xdr:nvSpPr>
      <xdr:spPr>
        <a:xfrm>
          <a:off x="13483590" y="99060"/>
          <a:ext cx="1943735" cy="1779270"/>
        </a:xfrm>
        <a:prstGeom prst="rect">
          <a:avLst/>
        </a:prstGeom>
        <a:solidFill>
          <a:srgbClr val="FFFFFF"/>
        </a:solidFill>
        <a:ln w="38100" cmpd="sng">
          <a:solidFill>
            <a:srgbClr val="FF0000"/>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zh-CN" altLang="en-US" sz="1200" b="0" i="0" strike="noStrike">
              <a:solidFill>
                <a:srgbClr val="000000"/>
              </a:solidFill>
              <a:latin typeface="宋体" panose="02010600030101010101" pitchFamily="7" charset="-122"/>
              <a:ea typeface="宋体" panose="02010600030101010101" pitchFamily="7" charset="-122"/>
            </a:rPr>
            <a:t>说明：</a:t>
          </a:r>
          <a:endParaRPr lang="zh-CN" altLang="en-US" sz="1200" b="0" i="0" strike="noStrike">
            <a:solidFill>
              <a:srgbClr val="000000"/>
            </a:solidFill>
            <a:latin typeface="宋体" panose="02010600030101010101" pitchFamily="7" charset="-122"/>
            <a:ea typeface="宋体" panose="02010600030101010101" pitchFamily="7" charset="-122"/>
          </a:endParaRPr>
        </a:p>
        <a:p>
          <a:pPr algn="l" rtl="0">
            <a:defRPr sz="1000"/>
          </a:pPr>
          <a:r>
            <a:rPr lang="en-US" altLang="zh-CN" sz="1200" b="0" i="0" strike="noStrike">
              <a:solidFill>
                <a:srgbClr val="000000"/>
              </a:solidFill>
              <a:latin typeface="宋体" panose="02010600030101010101" pitchFamily="7" charset="-122"/>
              <a:ea typeface="宋体" panose="02010600030101010101" pitchFamily="7" charset="-122"/>
            </a:rPr>
            <a:t>1</a:t>
          </a:r>
          <a:r>
            <a:rPr lang="zh-CN" altLang="en-US" sz="1200" b="0" i="0" strike="noStrike">
              <a:solidFill>
                <a:srgbClr val="000000"/>
              </a:solidFill>
              <a:latin typeface="宋体" panose="02010600030101010101" pitchFamily="7" charset="-122"/>
              <a:ea typeface="宋体" panose="02010600030101010101" pitchFamily="7" charset="-122"/>
            </a:rPr>
            <a:t>、说有黄色区域需要填写</a:t>
          </a:r>
          <a:endParaRPr lang="zh-CN" altLang="en-US" sz="1200" b="0" i="0" strike="noStrike">
            <a:solidFill>
              <a:srgbClr val="000000"/>
            </a:solidFill>
            <a:latin typeface="宋体" panose="02010600030101010101" pitchFamily="7" charset="-122"/>
            <a:ea typeface="宋体" panose="02010600030101010101" pitchFamily="7" charset="-122"/>
          </a:endParaRPr>
        </a:p>
        <a:p>
          <a:pPr algn="l" rtl="0">
            <a:defRPr sz="1000"/>
          </a:pPr>
          <a:r>
            <a:rPr lang="en-US" altLang="zh-CN" sz="1200" b="0" i="0" strike="noStrike">
              <a:solidFill>
                <a:srgbClr val="000000"/>
              </a:solidFill>
              <a:latin typeface="宋体" panose="02010600030101010101" pitchFamily="7" charset="-122"/>
              <a:ea typeface="宋体" panose="02010600030101010101" pitchFamily="7" charset="-122"/>
            </a:rPr>
            <a:t>2</a:t>
          </a:r>
          <a:r>
            <a:rPr lang="zh-CN" altLang="en-US" sz="1200" b="0" i="0" strike="noStrike">
              <a:solidFill>
                <a:srgbClr val="000000"/>
              </a:solidFill>
              <a:latin typeface="宋体" panose="02010600030101010101" pitchFamily="7" charset="-122"/>
              <a:ea typeface="宋体" panose="02010600030101010101" pitchFamily="7" charset="-122"/>
            </a:rPr>
            <a:t>、黄色区域校对、审核人员对应填写</a:t>
          </a:r>
          <a:endParaRPr lang="zh-CN" altLang="en-US" sz="1200" b="0" i="0" strike="noStrike">
            <a:solidFill>
              <a:srgbClr val="000000"/>
            </a:solidFill>
            <a:latin typeface="宋体" panose="02010600030101010101" pitchFamily="7" charset="-122"/>
            <a:ea typeface="宋体" panose="02010600030101010101" pitchFamily="7" charset="-122"/>
          </a:endParaRPr>
        </a:p>
        <a:p>
          <a:pPr algn="l" rtl="0">
            <a:defRPr sz="1000"/>
          </a:pPr>
          <a:r>
            <a:rPr lang="en-US" altLang="zh-CN" sz="1200" b="0" i="0" strike="noStrike">
              <a:solidFill>
                <a:srgbClr val="000000"/>
              </a:solidFill>
              <a:latin typeface="宋体" panose="02010600030101010101" pitchFamily="7" charset="-122"/>
              <a:ea typeface="宋体" panose="02010600030101010101" pitchFamily="7" charset="-122"/>
            </a:rPr>
            <a:t>3</a:t>
          </a:r>
          <a:r>
            <a:rPr lang="zh-CN" altLang="en-US" sz="1200" b="0" i="0" strike="noStrike">
              <a:solidFill>
                <a:srgbClr val="000000"/>
              </a:solidFill>
              <a:latin typeface="宋体" panose="02010600030101010101" pitchFamily="7" charset="-122"/>
              <a:ea typeface="宋体" panose="02010600030101010101" pitchFamily="7" charset="-122"/>
            </a:rPr>
            <a:t>、最下方“结果判定”栏，数据完整自动判断</a:t>
          </a:r>
          <a:endParaRPr lang="zh-CN" altLang="en-US" sz="12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editAs="oneCell">
    <xdr:from>
      <xdr:col>1</xdr:col>
      <xdr:colOff>219710</xdr:colOff>
      <xdr:row>1</xdr:row>
      <xdr:rowOff>232410</xdr:rowOff>
    </xdr:from>
    <xdr:to>
      <xdr:col>2</xdr:col>
      <xdr:colOff>917575</xdr:colOff>
      <xdr:row>2</xdr:row>
      <xdr:rowOff>183515</xdr:rowOff>
    </xdr:to>
    <xdr:sp>
      <xdr:nvSpPr>
        <xdr:cNvPr id="4" name="Text Box 8"/>
        <xdr:cNvSpPr txBox="1">
          <a:spLocks noChangeArrowheads="1"/>
        </xdr:cNvSpPr>
      </xdr:nvSpPr>
      <xdr:spPr>
        <a:xfrm>
          <a:off x="572135" y="487680"/>
          <a:ext cx="1440815" cy="20637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1</xdr:col>
      <xdr:colOff>415290</xdr:colOff>
      <xdr:row>0</xdr:row>
      <xdr:rowOff>48260</xdr:rowOff>
    </xdr:from>
    <xdr:to>
      <xdr:col>2</xdr:col>
      <xdr:colOff>575310</xdr:colOff>
      <xdr:row>1</xdr:row>
      <xdr:rowOff>154940</xdr:rowOff>
    </xdr:to>
    <xdr:pic>
      <xdr:nvPicPr>
        <xdr:cNvPr id="5" name="图片 4"/>
        <xdr:cNvPicPr>
          <a:picLocks noChangeAspect="1"/>
        </xdr:cNvPicPr>
      </xdr:nvPicPr>
      <xdr:blipFill>
        <a:blip r:embed="rId1"/>
        <a:stretch>
          <a:fillRect/>
        </a:stretch>
      </xdr:blipFill>
      <xdr:spPr>
        <a:xfrm>
          <a:off x="767715" y="48260"/>
          <a:ext cx="902970" cy="361950"/>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2</xdr:col>
      <xdr:colOff>361950</xdr:colOff>
      <xdr:row>16</xdr:row>
      <xdr:rowOff>337185</xdr:rowOff>
    </xdr:from>
    <xdr:to>
      <xdr:col>15</xdr:col>
      <xdr:colOff>345440</xdr:colOff>
      <xdr:row>16</xdr:row>
      <xdr:rowOff>3274695</xdr:rowOff>
    </xdr:to>
    <xdr:pic>
      <xdr:nvPicPr>
        <xdr:cNvPr id="3" name="图片 4"/>
        <xdr:cNvPicPr>
          <a:picLocks noChangeAspect="1"/>
        </xdr:cNvPicPr>
      </xdr:nvPicPr>
      <xdr:blipFill>
        <a:blip r:embed="rId1"/>
        <a:stretch>
          <a:fillRect/>
        </a:stretch>
      </xdr:blipFill>
      <xdr:spPr>
        <a:xfrm>
          <a:off x="1143000" y="5613400"/>
          <a:ext cx="6189345" cy="0"/>
        </a:xfrm>
        <a:prstGeom prst="rect">
          <a:avLst/>
        </a:prstGeom>
        <a:noFill/>
        <a:ln w="9525">
          <a:noFill/>
        </a:ln>
      </xdr:spPr>
    </xdr:pic>
    <xdr:clientData/>
  </xdr:twoCellAnchor>
  <xdr:twoCellAnchor editAs="oneCell">
    <xdr:from>
      <xdr:col>0</xdr:col>
      <xdr:colOff>381635</xdr:colOff>
      <xdr:row>3</xdr:row>
      <xdr:rowOff>265430</xdr:rowOff>
    </xdr:from>
    <xdr:to>
      <xdr:col>3</xdr:col>
      <xdr:colOff>650875</xdr:colOff>
      <xdr:row>4</xdr:row>
      <xdr:rowOff>141605</xdr:rowOff>
    </xdr:to>
    <xdr:sp>
      <xdr:nvSpPr>
        <xdr:cNvPr id="6" name="Text Box 8"/>
        <xdr:cNvSpPr txBox="1">
          <a:spLocks noChangeArrowheads="1"/>
        </xdr:cNvSpPr>
      </xdr:nvSpPr>
      <xdr:spPr>
        <a:xfrm>
          <a:off x="381635" y="1256030"/>
          <a:ext cx="1440815" cy="20637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1</xdr:col>
      <xdr:colOff>184785</xdr:colOff>
      <xdr:row>2</xdr:row>
      <xdr:rowOff>161925</xdr:rowOff>
    </xdr:from>
    <xdr:to>
      <xdr:col>3</xdr:col>
      <xdr:colOff>306705</xdr:colOff>
      <xdr:row>3</xdr:row>
      <xdr:rowOff>193675</xdr:rowOff>
    </xdr:to>
    <xdr:pic>
      <xdr:nvPicPr>
        <xdr:cNvPr id="7" name="图片 6"/>
        <xdr:cNvPicPr>
          <a:picLocks noChangeAspect="1"/>
        </xdr:cNvPicPr>
      </xdr:nvPicPr>
      <xdr:blipFill>
        <a:blip r:embed="rId2"/>
        <a:stretch>
          <a:fillRect/>
        </a:stretch>
      </xdr:blipFill>
      <xdr:spPr>
        <a:xfrm>
          <a:off x="575310" y="822325"/>
          <a:ext cx="902970" cy="361950"/>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286385</xdr:colOff>
      <xdr:row>2</xdr:row>
      <xdr:rowOff>206375</xdr:rowOff>
    </xdr:from>
    <xdr:to>
      <xdr:col>3</xdr:col>
      <xdr:colOff>407035</xdr:colOff>
      <xdr:row>3</xdr:row>
      <xdr:rowOff>241935</xdr:rowOff>
    </xdr:to>
    <xdr:pic>
      <xdr:nvPicPr>
        <xdr:cNvPr id="13" name="图片 12"/>
        <xdr:cNvPicPr>
          <a:picLocks noChangeAspect="1"/>
        </xdr:cNvPicPr>
      </xdr:nvPicPr>
      <xdr:blipFill>
        <a:blip r:embed="rId1"/>
        <a:stretch>
          <a:fillRect/>
        </a:stretch>
      </xdr:blipFill>
      <xdr:spPr>
        <a:xfrm>
          <a:off x="676910" y="866775"/>
          <a:ext cx="901700" cy="365760"/>
        </a:xfrm>
        <a:prstGeom prst="rect">
          <a:avLst/>
        </a:prstGeom>
        <a:noFill/>
        <a:ln w="9525">
          <a:noFill/>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25</xdr:col>
      <xdr:colOff>239395</xdr:colOff>
      <xdr:row>5</xdr:row>
      <xdr:rowOff>10160</xdr:rowOff>
    </xdr:from>
    <xdr:to>
      <xdr:col>31</xdr:col>
      <xdr:colOff>469265</xdr:colOff>
      <xdr:row>8</xdr:row>
      <xdr:rowOff>1556385</xdr:rowOff>
    </xdr:to>
    <xdr:sp>
      <xdr:nvSpPr>
        <xdr:cNvPr id="3" name="矩形标注 2"/>
        <xdr:cNvSpPr/>
      </xdr:nvSpPr>
      <xdr:spPr>
        <a:xfrm>
          <a:off x="14359255" y="2258060"/>
          <a:ext cx="4344670" cy="2384425"/>
        </a:xfrm>
        <a:prstGeom prst="wedgeRectCallout">
          <a:avLst>
            <a:gd name="adj1" fmla="val -57002"/>
            <a:gd name="adj2" fmla="val -31351"/>
          </a:avLst>
        </a:prstGeom>
        <a:ln>
          <a:headEnd type="none" w="med" len="med"/>
          <a:tailEnd type="none" w="med" len="med"/>
        </a:ln>
      </xdr:spPr>
      <xdr:style>
        <a:lnRef idx="2">
          <a:schemeClr val="accent2">
            <a:shade val="50000"/>
          </a:schemeClr>
        </a:lnRef>
        <a:fillRef idx="1">
          <a:schemeClr val="accent2"/>
        </a:fillRef>
        <a:effectRef idx="0">
          <a:schemeClr val="accent2"/>
        </a:effectRef>
        <a:fontRef idx="minor">
          <a:schemeClr val="lt1"/>
        </a:fontRef>
      </xdr:style>
      <xdr:txBody>
        <a:bodyPr vertOverflow="clip" wrap="square" lIns="18288" tIns="0" rIns="0" bIns="0"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r>
            <a:rPr lang="zh-CN" altLang="en-US" sz="3200"/>
            <a:t>此表格要在泡沫下发</a:t>
          </a:r>
          <a:r>
            <a:rPr lang="zh-CN" altLang="en-US" sz="3200" b="1"/>
            <a:t>当天</a:t>
          </a:r>
          <a:r>
            <a:rPr lang="zh-CN" altLang="en-US" sz="3200"/>
            <a:t>填写制作，确保筋厚满足要求！！！</a:t>
          </a:r>
          <a:endParaRPr lang="zh-CN" altLang="en-US" sz="3200"/>
        </a:p>
      </xdr:txBody>
    </xdr:sp>
    <xdr:clientData/>
  </xdr:twoCellAnchor>
  <xdr:twoCellAnchor editAs="oneCell">
    <xdr:from>
      <xdr:col>17</xdr:col>
      <xdr:colOff>589280</xdr:colOff>
      <xdr:row>7</xdr:row>
      <xdr:rowOff>156845</xdr:rowOff>
    </xdr:from>
    <xdr:to>
      <xdr:col>20</xdr:col>
      <xdr:colOff>160020</xdr:colOff>
      <xdr:row>10</xdr:row>
      <xdr:rowOff>47625</xdr:rowOff>
    </xdr:to>
    <xdr:pic>
      <xdr:nvPicPr>
        <xdr:cNvPr id="6" name="图片 4"/>
        <xdr:cNvPicPr>
          <a:picLocks noChangeAspect="1"/>
        </xdr:cNvPicPr>
      </xdr:nvPicPr>
      <xdr:blipFill>
        <a:blip r:embed="rId1"/>
        <a:stretch>
          <a:fillRect/>
        </a:stretch>
      </xdr:blipFill>
      <xdr:spPr>
        <a:xfrm>
          <a:off x="8753475" y="2950845"/>
          <a:ext cx="2313305" cy="3757930"/>
        </a:xfrm>
        <a:prstGeom prst="rect">
          <a:avLst/>
        </a:prstGeom>
        <a:noFill/>
        <a:ln w="9525">
          <a:noFill/>
        </a:ln>
      </xdr:spPr>
    </xdr:pic>
    <xdr:clientData/>
  </xdr:twoCellAnchor>
  <xdr:twoCellAnchor editAs="oneCell">
    <xdr:from>
      <xdr:col>17</xdr:col>
      <xdr:colOff>449580</xdr:colOff>
      <xdr:row>13</xdr:row>
      <xdr:rowOff>1274445</xdr:rowOff>
    </xdr:from>
    <xdr:to>
      <xdr:col>20</xdr:col>
      <xdr:colOff>542290</xdr:colOff>
      <xdr:row>19</xdr:row>
      <xdr:rowOff>50800</xdr:rowOff>
    </xdr:to>
    <xdr:pic>
      <xdr:nvPicPr>
        <xdr:cNvPr id="7" name="图片 5"/>
        <xdr:cNvPicPr>
          <a:picLocks noChangeAspect="1"/>
        </xdr:cNvPicPr>
      </xdr:nvPicPr>
      <xdr:blipFill>
        <a:blip r:embed="rId2"/>
        <a:stretch>
          <a:fillRect/>
        </a:stretch>
      </xdr:blipFill>
      <xdr:spPr>
        <a:xfrm>
          <a:off x="8613775" y="11581765"/>
          <a:ext cx="2835275" cy="4681855"/>
        </a:xfrm>
        <a:prstGeom prst="rect">
          <a:avLst/>
        </a:prstGeom>
        <a:noFill/>
        <a:ln w="9525">
          <a:noFill/>
        </a:ln>
      </xdr:spPr>
    </xdr:pic>
    <xdr:clientData/>
  </xdr:twoCellAnchor>
  <xdr:twoCellAnchor editAs="oneCell">
    <xdr:from>
      <xdr:col>1</xdr:col>
      <xdr:colOff>280670</xdr:colOff>
      <xdr:row>0</xdr:row>
      <xdr:rowOff>157480</xdr:rowOff>
    </xdr:from>
    <xdr:to>
      <xdr:col>3</xdr:col>
      <xdr:colOff>401320</xdr:colOff>
      <xdr:row>1</xdr:row>
      <xdr:rowOff>205740</xdr:rowOff>
    </xdr:to>
    <xdr:pic>
      <xdr:nvPicPr>
        <xdr:cNvPr id="9" name="图片 8"/>
        <xdr:cNvPicPr>
          <a:picLocks noChangeAspect="1"/>
        </xdr:cNvPicPr>
      </xdr:nvPicPr>
      <xdr:blipFill>
        <a:blip r:embed="rId3"/>
        <a:stretch>
          <a:fillRect/>
        </a:stretch>
      </xdr:blipFill>
      <xdr:spPr>
        <a:xfrm>
          <a:off x="671195" y="157480"/>
          <a:ext cx="901700" cy="365760"/>
        </a:xfrm>
        <a:prstGeom prst="rect">
          <a:avLst/>
        </a:prstGeom>
        <a:noFill/>
        <a:ln w="9525">
          <a:noFill/>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11</xdr:col>
      <xdr:colOff>133985</xdr:colOff>
      <xdr:row>0</xdr:row>
      <xdr:rowOff>388620</xdr:rowOff>
    </xdr:from>
    <xdr:to>
      <xdr:col>22</xdr:col>
      <xdr:colOff>521970</xdr:colOff>
      <xdr:row>20</xdr:row>
      <xdr:rowOff>88900</xdr:rowOff>
    </xdr:to>
    <xdr:graphicFrame>
      <xdr:nvGraphicFramePr>
        <xdr:cNvPr id="2" name="图表 1"/>
        <xdr:cNvGraphicFramePr/>
      </xdr:nvGraphicFramePr>
      <xdr:xfrm>
        <a:off x="23841710" y="388620"/>
        <a:ext cx="7931785" cy="58534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10</xdr:col>
      <xdr:colOff>91440</xdr:colOff>
      <xdr:row>5</xdr:row>
      <xdr:rowOff>0</xdr:rowOff>
    </xdr:from>
    <xdr:to>
      <xdr:col>13</xdr:col>
      <xdr:colOff>426720</xdr:colOff>
      <xdr:row>5</xdr:row>
      <xdr:rowOff>7620</xdr:rowOff>
    </xdr:to>
    <xdr:sp>
      <xdr:nvSpPr>
        <xdr:cNvPr id="2" name="Text Box 4"/>
        <xdr:cNvSpPr txBox="1">
          <a:spLocks noChangeArrowheads="1"/>
        </xdr:cNvSpPr>
      </xdr:nvSpPr>
      <xdr:spPr>
        <a:xfrm>
          <a:off x="11235690" y="2533650"/>
          <a:ext cx="1844040" cy="7620"/>
        </a:xfrm>
        <a:prstGeom prst="rect">
          <a:avLst/>
        </a:prstGeom>
        <a:noFill/>
        <a:ln w="9525" cmpd="sng">
          <a:noFill/>
          <a:miter lim="800000"/>
        </a:ln>
      </xdr:spPr>
      <xdr:txBody>
        <a:bodyPr vertOverflow="clip" wrap="square" lIns="36576" tIns="27432" rIns="0" bIns="0" anchor="t" upright="1"/>
        <a:lstStyle/>
        <a:p>
          <a:pPr algn="ctr" rtl="0">
            <a:defRPr sz="1000"/>
          </a:pPr>
          <a:r>
            <a:rPr lang="en-US" altLang="zh-CN" sz="1600" b="1" i="0" strike="noStrike">
              <a:solidFill>
                <a:srgbClr val="000000"/>
              </a:solidFill>
              <a:latin typeface="楷体" panose="02010609060101010101" charset="-122"/>
              <a:ea typeface="楷体" panose="02010609060101010101" charset="-122"/>
            </a:rPr>
            <a:t>CAE</a:t>
          </a:r>
          <a:r>
            <a:rPr lang="zh-CN" altLang="en-US" sz="1600" b="1" i="0" strike="noStrike">
              <a:solidFill>
                <a:srgbClr val="000000"/>
              </a:solidFill>
              <a:latin typeface="楷体" panose="02010609060101010101" charset="-122"/>
              <a:ea typeface="楷体" panose="02010609060101010101" charset="-122"/>
            </a:rPr>
            <a:t>分析缺陷趋势</a:t>
          </a:r>
          <a:endParaRPr lang="zh-CN" altLang="en-US" sz="1600" b="1" i="0" strike="noStrike">
            <a:solidFill>
              <a:srgbClr val="000000"/>
            </a:solidFill>
            <a:latin typeface="楷体" panose="02010609060101010101" charset="-122"/>
            <a:ea typeface="楷体" panose="02010609060101010101" charset="-122"/>
          </a:endParaRPr>
        </a:p>
      </xdr:txBody>
    </xdr:sp>
    <xdr:clientData/>
  </xdr:twoCellAnchor>
  <xdr:twoCellAnchor>
    <xdr:from>
      <xdr:col>9</xdr:col>
      <xdr:colOff>0</xdr:colOff>
      <xdr:row>5</xdr:row>
      <xdr:rowOff>7620</xdr:rowOff>
    </xdr:from>
    <xdr:to>
      <xdr:col>15</xdr:col>
      <xdr:colOff>0</xdr:colOff>
      <xdr:row>15</xdr:row>
      <xdr:rowOff>0</xdr:rowOff>
    </xdr:to>
    <xdr:sp>
      <xdr:nvSpPr>
        <xdr:cNvPr id="3" name="Rectangle 15"/>
        <xdr:cNvSpPr>
          <a:spLocks noChangeArrowheads="1"/>
        </xdr:cNvSpPr>
      </xdr:nvSpPr>
      <xdr:spPr>
        <a:xfrm>
          <a:off x="10641330" y="2541270"/>
          <a:ext cx="3169920" cy="3030855"/>
        </a:xfrm>
        <a:prstGeom prst="rect">
          <a:avLst/>
        </a:prstGeom>
        <a:solidFill>
          <a:srgbClr val="CCE8CF"/>
        </a:solidFill>
        <a:ln w="3175" cmpd="sng">
          <a:solidFill>
            <a:srgbClr val="000000"/>
          </a:solidFill>
          <a:miter lim="800000"/>
        </a:ln>
      </xdr:spPr>
      <xdr:txBody>
        <a:bodyPr vertOverflow="clip" wrap="square" lIns="36576" tIns="27432" rIns="0" bIns="0" anchor="t" upright="1"/>
        <a:lstStyle/>
        <a:p>
          <a:pPr algn="l" rtl="0">
            <a:defRPr sz="1000"/>
          </a:pPr>
          <a:r>
            <a:rPr lang="zh-CN" altLang="en-US" sz="1600" b="1" i="0" strike="noStrike">
              <a:solidFill>
                <a:srgbClr val="000000"/>
              </a:solidFill>
              <a:latin typeface="宋体" panose="02010600030101010101" pitchFamily="7" charset="-122"/>
              <a:ea typeface="宋体" panose="02010600030101010101" pitchFamily="7" charset="-122"/>
            </a:rPr>
            <a:t>◆调试安全点检表您逐项确认过了吗？</a:t>
          </a:r>
          <a:endParaRPr lang="zh-CN" altLang="en-US" sz="2000" b="1" i="0" strike="noStrike">
            <a:solidFill>
              <a:srgbClr val="000000"/>
            </a:solidFill>
            <a:latin typeface="宋体" panose="02010600030101010101" pitchFamily="7" charset="-122"/>
            <a:ea typeface="宋体" panose="02010600030101010101" pitchFamily="7" charset="-122"/>
          </a:endParaRPr>
        </a:p>
        <a:p>
          <a:pPr algn="l" rtl="0">
            <a:defRPr sz="1000"/>
          </a:pPr>
          <a:endParaRPr lang="zh-CN" altLang="en-US" sz="2000" b="1" i="0" strike="noStrike">
            <a:solidFill>
              <a:srgbClr val="000000"/>
            </a:solidFill>
            <a:latin typeface="宋体" panose="02010600030101010101" pitchFamily="7" charset="-122"/>
            <a:ea typeface="宋体" panose="02010600030101010101" pitchFamily="7" charset="-122"/>
          </a:endParaRPr>
        </a:p>
        <a:p>
          <a:pPr algn="l" rtl="0">
            <a:defRPr sz="1000"/>
          </a:pPr>
          <a:r>
            <a:rPr lang="zh-CN" altLang="en-US" sz="1600" b="1" i="0" strike="noStrike">
              <a:solidFill>
                <a:srgbClr val="000000"/>
              </a:solidFill>
              <a:latin typeface="宋体" panose="02010600030101010101" pitchFamily="7" charset="-122"/>
              <a:ea typeface="宋体" panose="02010600030101010101" pitchFamily="7" charset="-122"/>
            </a:rPr>
            <a:t>确认描述：                                </a:t>
          </a:r>
          <a:endParaRPr lang="zh-CN" altLang="en-US" sz="1600" b="1" i="0" strike="noStrike">
            <a:solidFill>
              <a:srgbClr val="000000"/>
            </a:solidFill>
            <a:latin typeface="宋体" panose="02010600030101010101" pitchFamily="7" charset="-122"/>
            <a:ea typeface="宋体" panose="02010600030101010101" pitchFamily="7" charset="-122"/>
          </a:endParaRPr>
        </a:p>
        <a:p>
          <a:pPr algn="l" rtl="0">
            <a:defRPr sz="1000"/>
          </a:pPr>
          <a:endParaRPr lang="zh-CN" altLang="en-US" sz="1600" b="1" i="0" strike="noStrike">
            <a:solidFill>
              <a:srgbClr val="000000"/>
            </a:solidFill>
            <a:latin typeface="宋体" panose="02010600030101010101" pitchFamily="7" charset="-122"/>
            <a:ea typeface="宋体" panose="02010600030101010101" pitchFamily="7" charset="-122"/>
          </a:endParaRPr>
        </a:p>
        <a:p>
          <a:pPr algn="l" rtl="0">
            <a:defRPr sz="1000"/>
          </a:pPr>
          <a:r>
            <a:rPr lang="zh-CN" altLang="en-US" sz="1600" b="1" i="0" strike="noStrike">
              <a:solidFill>
                <a:srgbClr val="FF0000"/>
              </a:solidFill>
              <a:latin typeface="宋体" panose="02010600030101010101" pitchFamily="7" charset="-122"/>
              <a:ea typeface="宋体" panose="02010600030101010101" pitchFamily="7" charset="-122"/>
            </a:rPr>
            <a:t>（</a:t>
          </a:r>
          <a:r>
            <a:rPr lang="zh-CN" altLang="en-US" sz="1600" b="0" i="0" strike="noStrike">
              <a:solidFill>
                <a:srgbClr val="FF0000"/>
              </a:solidFill>
              <a:latin typeface="宋体" panose="02010600030101010101" pitchFamily="7" charset="-122"/>
              <a:ea typeface="宋体" panose="02010600030101010101" pitchFamily="7" charset="-122"/>
            </a:rPr>
            <a:t>请在</a:t>
          </a:r>
          <a:r>
            <a:rPr lang="en-US" altLang="zh-CN" sz="1600" b="0" i="0" strike="noStrike">
              <a:solidFill>
                <a:srgbClr val="FF0000"/>
              </a:solidFill>
              <a:latin typeface="宋体" panose="02010600030101010101" pitchFamily="7" charset="-122"/>
              <a:ea typeface="宋体" panose="02010600030101010101" pitchFamily="7" charset="-122"/>
            </a:rPr>
            <a:t>OK</a:t>
          </a:r>
          <a:r>
            <a:rPr lang="zh-CN" altLang="en-US" sz="1600" b="0" i="0" strike="noStrike">
              <a:solidFill>
                <a:srgbClr val="FF0000"/>
              </a:solidFill>
              <a:latin typeface="宋体" panose="02010600030101010101" pitchFamily="7" charset="-122"/>
              <a:ea typeface="宋体" panose="02010600030101010101" pitchFamily="7" charset="-122"/>
            </a:rPr>
            <a:t>或</a:t>
          </a:r>
          <a:r>
            <a:rPr lang="en-US" altLang="zh-CN" sz="1600" b="0" i="0" strike="noStrike">
              <a:solidFill>
                <a:srgbClr val="FF0000"/>
              </a:solidFill>
              <a:latin typeface="宋体" panose="02010600030101010101" pitchFamily="7" charset="-122"/>
              <a:ea typeface="宋体" panose="02010600030101010101" pitchFamily="7" charset="-122"/>
            </a:rPr>
            <a:t>NO</a:t>
          </a:r>
          <a:r>
            <a:rPr lang="zh-CN" altLang="en-US" sz="1600" b="0" i="0" strike="noStrike">
              <a:solidFill>
                <a:srgbClr val="FF0000"/>
              </a:solidFill>
              <a:latin typeface="宋体" panose="02010600030101010101" pitchFamily="7" charset="-122"/>
              <a:ea typeface="宋体" panose="02010600030101010101" pitchFamily="7" charset="-122"/>
            </a:rPr>
            <a:t>前面方格选择，打“√”</a:t>
          </a:r>
          <a:r>
            <a:rPr lang="zh-CN" altLang="en-US" sz="1600" b="1" i="0" strike="noStrike">
              <a:solidFill>
                <a:srgbClr val="FF0000"/>
              </a:solidFill>
              <a:latin typeface="宋体" panose="02010600030101010101" pitchFamily="7" charset="-122"/>
              <a:ea typeface="宋体" panose="02010600030101010101" pitchFamily="7" charset="-122"/>
            </a:rPr>
            <a:t>）</a:t>
          </a:r>
          <a:endParaRPr lang="zh-CN" altLang="en-US" sz="1600" b="1" i="0" strike="noStrike">
            <a:solidFill>
              <a:srgbClr val="000000"/>
            </a:solidFill>
            <a:latin typeface="宋体" panose="02010600030101010101" pitchFamily="7" charset="-122"/>
            <a:ea typeface="宋体" panose="02010600030101010101" pitchFamily="7" charset="-122"/>
          </a:endParaRPr>
        </a:p>
        <a:p>
          <a:pPr algn="l" rtl="0">
            <a:defRPr sz="1000"/>
          </a:pPr>
          <a:endParaRPr lang="zh-CN" altLang="en-US" sz="1600" b="1" i="0" strike="noStrike">
            <a:solidFill>
              <a:srgbClr val="000000"/>
            </a:solidFill>
            <a:latin typeface="宋体" panose="02010600030101010101" pitchFamily="7" charset="-122"/>
            <a:ea typeface="宋体" panose="02010600030101010101" pitchFamily="7" charset="-122"/>
          </a:endParaRPr>
        </a:p>
        <a:p>
          <a:pPr algn="l" rtl="0">
            <a:defRPr sz="1000"/>
          </a:pPr>
          <a:r>
            <a:rPr lang="zh-CN" altLang="en-US" sz="1600" b="1" i="0" strike="noStrike">
              <a:solidFill>
                <a:srgbClr val="000000"/>
              </a:solidFill>
              <a:latin typeface="宋体" panose="02010600030101010101" pitchFamily="7" charset="-122"/>
              <a:ea typeface="宋体" panose="02010600030101010101" pitchFamily="7" charset="-122"/>
            </a:rPr>
            <a:t>确认签字：</a:t>
          </a:r>
          <a:r>
            <a:rPr lang="zh-CN" altLang="en-US" sz="2000" b="1" i="0" strike="noStrike">
              <a:solidFill>
                <a:srgbClr val="000000"/>
              </a:solidFill>
              <a:latin typeface="宋体" panose="02010600030101010101" pitchFamily="7" charset="-122"/>
              <a:ea typeface="宋体" panose="02010600030101010101" pitchFamily="7" charset="-122"/>
            </a:rPr>
            <a:t> </a:t>
          </a:r>
          <a:endParaRPr lang="zh-CN" altLang="en-US" sz="2000" b="1"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10</xdr:col>
      <xdr:colOff>297180</xdr:colOff>
      <xdr:row>9</xdr:row>
      <xdr:rowOff>15240</xdr:rowOff>
    </xdr:from>
    <xdr:to>
      <xdr:col>11</xdr:col>
      <xdr:colOff>38100</xdr:colOff>
      <xdr:row>10</xdr:row>
      <xdr:rowOff>69850</xdr:rowOff>
    </xdr:to>
    <xdr:sp>
      <xdr:nvSpPr>
        <xdr:cNvPr id="375337" name="Rectangle 16"/>
        <xdr:cNvSpPr/>
      </xdr:nvSpPr>
      <xdr:spPr>
        <a:xfrm>
          <a:off x="11441430" y="3234690"/>
          <a:ext cx="243840" cy="226060"/>
        </a:xfrm>
        <a:prstGeom prst="rect">
          <a:avLst/>
        </a:prstGeom>
        <a:solidFill>
          <a:srgbClr val="CCE8CF">
            <a:alpha val="100000"/>
          </a:srgbClr>
        </a:solidFill>
        <a:ln w="9525" cap="flat" cmpd="sng">
          <a:solidFill>
            <a:srgbClr val="000000"/>
          </a:solidFill>
          <a:prstDash val="solid"/>
          <a:miter/>
          <a:headEnd type="none" w="med" len="med"/>
          <a:tailEnd type="none" w="med" len="med"/>
        </a:ln>
      </xdr:spPr>
    </xdr:sp>
    <xdr:clientData/>
  </xdr:twoCellAnchor>
  <xdr:twoCellAnchor>
    <xdr:from>
      <xdr:col>11</xdr:col>
      <xdr:colOff>0</xdr:colOff>
      <xdr:row>9</xdr:row>
      <xdr:rowOff>7620</xdr:rowOff>
    </xdr:from>
    <xdr:to>
      <xdr:col>11</xdr:col>
      <xdr:colOff>480060</xdr:colOff>
      <xdr:row>10</xdr:row>
      <xdr:rowOff>68580</xdr:rowOff>
    </xdr:to>
    <xdr:sp>
      <xdr:nvSpPr>
        <xdr:cNvPr id="4" name="Rectangle 17"/>
        <xdr:cNvSpPr>
          <a:spLocks noChangeArrowheads="1"/>
        </xdr:cNvSpPr>
      </xdr:nvSpPr>
      <xdr:spPr>
        <a:xfrm>
          <a:off x="11647170" y="3227070"/>
          <a:ext cx="480060" cy="232410"/>
        </a:xfrm>
        <a:prstGeom prst="rect">
          <a:avLst/>
        </a:prstGeom>
        <a:solidFill>
          <a:srgbClr val="FF6600"/>
        </a:solidFill>
        <a:ln w="9525" cmpd="sng">
          <a:solidFill>
            <a:srgbClr val="000000"/>
          </a:solidFill>
          <a:miter lim="800000"/>
        </a:ln>
      </xdr:spPr>
      <xdr:txBody>
        <a:bodyPr vertOverflow="clip" wrap="square" lIns="36576" tIns="18288" rIns="36576" bIns="0" anchor="t" upright="1"/>
        <a:lstStyle/>
        <a:p>
          <a:pPr algn="ctr" rtl="0">
            <a:defRPr sz="1000"/>
          </a:pPr>
          <a:r>
            <a:rPr lang="en-US" altLang="zh-CN" sz="1200" b="1" i="0" strike="noStrike">
              <a:solidFill>
                <a:srgbClr val="000000"/>
              </a:solidFill>
              <a:latin typeface="宋体" panose="02010600030101010101" pitchFamily="7" charset="-122"/>
              <a:ea typeface="宋体" panose="02010600030101010101" pitchFamily="7" charset="-122"/>
            </a:rPr>
            <a:t>OK</a:t>
          </a:r>
          <a:endParaRPr lang="en-US" altLang="zh-CN" sz="1200" b="1"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12</xdr:col>
      <xdr:colOff>114300</xdr:colOff>
      <xdr:row>9</xdr:row>
      <xdr:rowOff>7620</xdr:rowOff>
    </xdr:from>
    <xdr:to>
      <xdr:col>12</xdr:col>
      <xdr:colOff>373380</xdr:colOff>
      <xdr:row>10</xdr:row>
      <xdr:rowOff>74930</xdr:rowOff>
    </xdr:to>
    <xdr:sp>
      <xdr:nvSpPr>
        <xdr:cNvPr id="375339" name="Rectangle 18"/>
        <xdr:cNvSpPr/>
      </xdr:nvSpPr>
      <xdr:spPr>
        <a:xfrm>
          <a:off x="12264390" y="3227070"/>
          <a:ext cx="259080" cy="238760"/>
        </a:xfrm>
        <a:prstGeom prst="rect">
          <a:avLst/>
        </a:prstGeom>
        <a:solidFill>
          <a:srgbClr val="CCE8CF">
            <a:alpha val="100000"/>
          </a:srgbClr>
        </a:solidFill>
        <a:ln w="9525" cap="flat" cmpd="sng">
          <a:solidFill>
            <a:srgbClr val="000000"/>
          </a:solidFill>
          <a:prstDash val="solid"/>
          <a:miter/>
          <a:headEnd type="none" w="med" len="med"/>
          <a:tailEnd type="none" w="med" len="med"/>
        </a:ln>
      </xdr:spPr>
    </xdr:sp>
    <xdr:clientData/>
  </xdr:twoCellAnchor>
  <xdr:twoCellAnchor>
    <xdr:from>
      <xdr:col>12</xdr:col>
      <xdr:colOff>449580</xdr:colOff>
      <xdr:row>9</xdr:row>
      <xdr:rowOff>7620</xdr:rowOff>
    </xdr:from>
    <xdr:to>
      <xdr:col>13</xdr:col>
      <xdr:colOff>373380</xdr:colOff>
      <xdr:row>10</xdr:row>
      <xdr:rowOff>83820</xdr:rowOff>
    </xdr:to>
    <xdr:sp>
      <xdr:nvSpPr>
        <xdr:cNvPr id="5" name="Rectangle 19"/>
        <xdr:cNvSpPr>
          <a:spLocks noChangeArrowheads="1"/>
        </xdr:cNvSpPr>
      </xdr:nvSpPr>
      <xdr:spPr>
        <a:xfrm>
          <a:off x="12599670" y="3227070"/>
          <a:ext cx="426720" cy="247650"/>
        </a:xfrm>
        <a:prstGeom prst="rect">
          <a:avLst/>
        </a:prstGeom>
        <a:solidFill>
          <a:srgbClr val="FF6600"/>
        </a:solidFill>
        <a:ln w="9525" cmpd="sng">
          <a:solidFill>
            <a:srgbClr val="000000"/>
          </a:solidFill>
          <a:miter lim="800000"/>
        </a:ln>
      </xdr:spPr>
      <xdr:txBody>
        <a:bodyPr vertOverflow="clip" wrap="square" lIns="36576" tIns="18288" rIns="36576" bIns="0" anchor="t" upright="1"/>
        <a:lstStyle/>
        <a:p>
          <a:pPr algn="ctr" rtl="0">
            <a:defRPr sz="1000"/>
          </a:pPr>
          <a:r>
            <a:rPr lang="en-US" altLang="zh-CN" sz="1200" b="1" i="0" strike="noStrike">
              <a:solidFill>
                <a:srgbClr val="000000"/>
              </a:solidFill>
              <a:latin typeface="宋体" panose="02010600030101010101" pitchFamily="7" charset="-122"/>
              <a:ea typeface="宋体" panose="02010600030101010101" pitchFamily="7" charset="-122"/>
            </a:rPr>
            <a:t>NO</a:t>
          </a:r>
          <a:endParaRPr lang="en-US" altLang="zh-CN" sz="1200" b="1"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4</xdr:col>
      <xdr:colOff>701040</xdr:colOff>
      <xdr:row>16</xdr:row>
      <xdr:rowOff>1953895</xdr:rowOff>
    </xdr:from>
    <xdr:to>
      <xdr:col>6</xdr:col>
      <xdr:colOff>777240</xdr:colOff>
      <xdr:row>16</xdr:row>
      <xdr:rowOff>2292985</xdr:rowOff>
    </xdr:to>
    <xdr:sp>
      <xdr:nvSpPr>
        <xdr:cNvPr id="6" name="Text Box 32"/>
        <xdr:cNvSpPr txBox="1">
          <a:spLocks noChangeArrowheads="1"/>
        </xdr:cNvSpPr>
      </xdr:nvSpPr>
      <xdr:spPr>
        <a:xfrm>
          <a:off x="5273040" y="7697470"/>
          <a:ext cx="1691640" cy="339090"/>
        </a:xfrm>
        <a:prstGeom prst="rect">
          <a:avLst/>
        </a:prstGeom>
        <a:noFill/>
        <a:ln w="9525" cmpd="sng">
          <a:noFill/>
          <a:miter lim="800000"/>
        </a:ln>
      </xdr:spPr>
      <xdr:txBody>
        <a:bodyPr vertOverflow="clip" wrap="square" lIns="45720" tIns="32004" rIns="0" bIns="0" anchor="t" upright="1"/>
        <a:lstStyle/>
        <a:p>
          <a:pPr algn="l" rtl="0">
            <a:defRPr sz="1000"/>
          </a:pPr>
          <a:r>
            <a:rPr lang="zh-CN" altLang="en-US" sz="2000" b="0" i="0" strike="noStrike">
              <a:solidFill>
                <a:srgbClr val="000000"/>
              </a:solidFill>
              <a:latin typeface="宋体" panose="02010600030101010101" pitchFamily="7" charset="-122"/>
              <a:ea typeface="宋体" panose="02010600030101010101" pitchFamily="7" charset="-122"/>
            </a:rPr>
            <a:t>客户机床台面</a:t>
          </a:r>
          <a:endParaRPr lang="zh-CN" altLang="en-US" sz="20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4</xdr:col>
      <xdr:colOff>617220</xdr:colOff>
      <xdr:row>23</xdr:row>
      <xdr:rowOff>266700</xdr:rowOff>
    </xdr:from>
    <xdr:to>
      <xdr:col>6</xdr:col>
      <xdr:colOff>693420</xdr:colOff>
      <xdr:row>23</xdr:row>
      <xdr:rowOff>617220</xdr:rowOff>
    </xdr:to>
    <xdr:sp>
      <xdr:nvSpPr>
        <xdr:cNvPr id="7" name="Text Box 50"/>
        <xdr:cNvSpPr txBox="1">
          <a:spLocks noChangeArrowheads="1"/>
        </xdr:cNvSpPr>
      </xdr:nvSpPr>
      <xdr:spPr>
        <a:xfrm>
          <a:off x="5189220" y="13496925"/>
          <a:ext cx="1691640" cy="350520"/>
        </a:xfrm>
        <a:prstGeom prst="rect">
          <a:avLst/>
        </a:prstGeom>
        <a:noFill/>
        <a:ln w="9525" cmpd="sng">
          <a:noFill/>
          <a:miter lim="800000"/>
        </a:ln>
      </xdr:spPr>
      <xdr:txBody>
        <a:bodyPr vertOverflow="clip" wrap="square" lIns="45720" tIns="32004" rIns="0" bIns="0" anchor="t" upright="1"/>
        <a:lstStyle/>
        <a:p>
          <a:pPr algn="l" rtl="0">
            <a:defRPr sz="1000"/>
          </a:pPr>
          <a:r>
            <a:rPr lang="zh-CN" altLang="en-US" sz="2000" b="0" i="0" strike="noStrike">
              <a:solidFill>
                <a:srgbClr val="000000"/>
              </a:solidFill>
              <a:latin typeface="宋体" panose="02010600030101010101" pitchFamily="7" charset="-122"/>
              <a:ea typeface="宋体" panose="02010600030101010101" pitchFamily="7" charset="-122"/>
            </a:rPr>
            <a:t>调试机床台面</a:t>
          </a:r>
          <a:endParaRPr lang="zh-CN" altLang="en-US" sz="2000" b="0" i="0" strike="noStrike">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1058545</xdr:colOff>
      <xdr:row>16</xdr:row>
      <xdr:rowOff>2341245</xdr:rowOff>
    </xdr:from>
    <xdr:to>
      <xdr:col>9</xdr:col>
      <xdr:colOff>0</xdr:colOff>
      <xdr:row>16</xdr:row>
      <xdr:rowOff>2341245</xdr:rowOff>
    </xdr:to>
    <xdr:sp>
      <xdr:nvSpPr>
        <xdr:cNvPr id="375343" name="Line 96"/>
        <xdr:cNvSpPr/>
      </xdr:nvSpPr>
      <xdr:spPr>
        <a:xfrm>
          <a:off x="1058545" y="8084820"/>
          <a:ext cx="9582785" cy="0"/>
        </a:xfrm>
        <a:prstGeom prst="line">
          <a:avLst/>
        </a:prstGeom>
        <a:ln w="38100" cap="flat" cmpd="sng">
          <a:solidFill>
            <a:srgbClr val="000000"/>
          </a:solidFill>
          <a:prstDash val="solid"/>
          <a:round/>
          <a:headEnd type="none" w="med" len="med"/>
          <a:tailEnd type="none" w="med" len="med"/>
        </a:ln>
      </xdr:spPr>
    </xdr:sp>
    <xdr:clientData/>
  </xdr:twoCellAnchor>
  <xdr:twoCellAnchor editAs="oneCell">
    <xdr:from>
      <xdr:col>2</xdr:col>
      <xdr:colOff>91440</xdr:colOff>
      <xdr:row>14</xdr:row>
      <xdr:rowOff>410845</xdr:rowOff>
    </xdr:from>
    <xdr:to>
      <xdr:col>2</xdr:col>
      <xdr:colOff>281940</xdr:colOff>
      <xdr:row>15</xdr:row>
      <xdr:rowOff>91440</xdr:rowOff>
    </xdr:to>
    <xdr:sp>
      <xdr:nvSpPr>
        <xdr:cNvPr id="375344" name="TextBox 11"/>
        <xdr:cNvSpPr txBox="1"/>
      </xdr:nvSpPr>
      <xdr:spPr>
        <a:xfrm>
          <a:off x="2286000" y="5392420"/>
          <a:ext cx="190500" cy="271145"/>
        </a:xfrm>
        <a:prstGeom prst="rect">
          <a:avLst/>
        </a:prstGeom>
        <a:noFill/>
        <a:ln w="9525">
          <a:noFill/>
        </a:ln>
      </xdr:spPr>
    </xdr:sp>
    <xdr:clientData/>
  </xdr:twoCellAnchor>
  <xdr:twoCellAnchor editAs="oneCell">
    <xdr:from>
      <xdr:col>11</xdr:col>
      <xdr:colOff>95250</xdr:colOff>
      <xdr:row>0</xdr:row>
      <xdr:rowOff>205105</xdr:rowOff>
    </xdr:from>
    <xdr:to>
      <xdr:col>12</xdr:col>
      <xdr:colOff>494030</xdr:colOff>
      <xdr:row>1</xdr:row>
      <xdr:rowOff>64135</xdr:rowOff>
    </xdr:to>
    <xdr:pic>
      <xdr:nvPicPr>
        <xdr:cNvPr id="8" name="图片 7"/>
        <xdr:cNvPicPr>
          <a:picLocks noChangeAspect="1"/>
        </xdr:cNvPicPr>
      </xdr:nvPicPr>
      <xdr:blipFill>
        <a:blip r:embed="rId1"/>
        <a:stretch>
          <a:fillRect/>
        </a:stretch>
      </xdr:blipFill>
      <xdr:spPr>
        <a:xfrm>
          <a:off x="11742420" y="205105"/>
          <a:ext cx="901700" cy="36576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97790</xdr:colOff>
      <xdr:row>2</xdr:row>
      <xdr:rowOff>474980</xdr:rowOff>
    </xdr:from>
    <xdr:to>
      <xdr:col>5</xdr:col>
      <xdr:colOff>1993265</xdr:colOff>
      <xdr:row>3</xdr:row>
      <xdr:rowOff>26035</xdr:rowOff>
    </xdr:to>
    <xdr:sp>
      <xdr:nvSpPr>
        <xdr:cNvPr id="2" name="矩形 1">
          <a:hlinkClick xmlns:r="http://schemas.openxmlformats.org/officeDocument/2006/relationships" r:id="rId1"/>
        </xdr:cNvPr>
        <xdr:cNvSpPr/>
      </xdr:nvSpPr>
      <xdr:spPr>
        <a:xfrm>
          <a:off x="5825490" y="1656080"/>
          <a:ext cx="1895475" cy="313055"/>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rgbClr val="FFFFFF"/>
              </a:solidFill>
            </a14:hiddenFill>
          </a:ext>
        </a:extLst>
      </xdr:spPr>
      <xdr:txBody>
        <a:bodyPr vertOverflow="clip" wrap="square" lIns="18288" tIns="0" rIns="0" bIns="0" upright="1"/>
        <a:p>
          <a:endParaRPr lang="zh-CN" altLang="en-US"/>
        </a:p>
      </xdr:txBody>
    </xdr:sp>
    <xdr:clientData/>
  </xdr:twoCellAnchor>
  <xdr:twoCellAnchor editAs="oneCell">
    <xdr:from>
      <xdr:col>5</xdr:col>
      <xdr:colOff>143510</xdr:colOff>
      <xdr:row>3</xdr:row>
      <xdr:rowOff>466090</xdr:rowOff>
    </xdr:from>
    <xdr:to>
      <xdr:col>5</xdr:col>
      <xdr:colOff>2034540</xdr:colOff>
      <xdr:row>4</xdr:row>
      <xdr:rowOff>29210</xdr:rowOff>
    </xdr:to>
    <xdr:sp>
      <xdr:nvSpPr>
        <xdr:cNvPr id="3" name="矩形 2">
          <a:hlinkClick xmlns:r="http://schemas.openxmlformats.org/officeDocument/2006/relationships" r:id="rId1"/>
        </xdr:cNvPr>
        <xdr:cNvSpPr/>
      </xdr:nvSpPr>
      <xdr:spPr>
        <a:xfrm>
          <a:off x="5871210" y="2409190"/>
          <a:ext cx="1891030" cy="325120"/>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p>
          <a:endParaRPr lang="zh-CN" altLang="en-US"/>
        </a:p>
      </xdr:txBody>
    </xdr:sp>
    <xdr:clientData/>
  </xdr:twoCellAnchor>
  <xdr:twoCellAnchor editAs="oneCell">
    <xdr:from>
      <xdr:col>5</xdr:col>
      <xdr:colOff>1889125</xdr:colOff>
      <xdr:row>4</xdr:row>
      <xdr:rowOff>86360</xdr:rowOff>
    </xdr:from>
    <xdr:to>
      <xdr:col>6</xdr:col>
      <xdr:colOff>161290</xdr:colOff>
      <xdr:row>4</xdr:row>
      <xdr:rowOff>400685</xdr:rowOff>
    </xdr:to>
    <xdr:sp>
      <xdr:nvSpPr>
        <xdr:cNvPr id="4" name="矩形 3">
          <a:hlinkClick xmlns:r="http://schemas.openxmlformats.org/officeDocument/2006/relationships" r:id="rId2"/>
        </xdr:cNvPr>
        <xdr:cNvSpPr/>
      </xdr:nvSpPr>
      <xdr:spPr>
        <a:xfrm>
          <a:off x="7616825" y="2791460"/>
          <a:ext cx="1487805" cy="314325"/>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5</xdr:col>
      <xdr:colOff>2449195</xdr:colOff>
      <xdr:row>5</xdr:row>
      <xdr:rowOff>387350</xdr:rowOff>
    </xdr:from>
    <xdr:to>
      <xdr:col>6</xdr:col>
      <xdr:colOff>1091565</xdr:colOff>
      <xdr:row>5</xdr:row>
      <xdr:rowOff>668020</xdr:rowOff>
    </xdr:to>
    <xdr:sp>
      <xdr:nvSpPr>
        <xdr:cNvPr id="5" name="矩形 4">
          <a:hlinkClick xmlns:r="http://schemas.openxmlformats.org/officeDocument/2006/relationships" r:id="rId1"/>
        </xdr:cNvPr>
        <xdr:cNvSpPr/>
      </xdr:nvSpPr>
      <xdr:spPr>
        <a:xfrm>
          <a:off x="8176895" y="3854450"/>
          <a:ext cx="1858010" cy="280670"/>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5</xdr:col>
      <xdr:colOff>1832610</xdr:colOff>
      <xdr:row>8</xdr:row>
      <xdr:rowOff>50165</xdr:rowOff>
    </xdr:from>
    <xdr:to>
      <xdr:col>6</xdr:col>
      <xdr:colOff>205105</xdr:colOff>
      <xdr:row>8</xdr:row>
      <xdr:rowOff>420370</xdr:rowOff>
    </xdr:to>
    <xdr:sp>
      <xdr:nvSpPr>
        <xdr:cNvPr id="6" name="矩形 5">
          <a:hlinkClick xmlns:r="http://schemas.openxmlformats.org/officeDocument/2006/relationships" r:id="rId2"/>
        </xdr:cNvPr>
        <xdr:cNvSpPr/>
      </xdr:nvSpPr>
      <xdr:spPr>
        <a:xfrm>
          <a:off x="7560310" y="5803265"/>
          <a:ext cx="1588135" cy="370205"/>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5</xdr:col>
      <xdr:colOff>1865630</xdr:colOff>
      <xdr:row>9</xdr:row>
      <xdr:rowOff>117475</xdr:rowOff>
    </xdr:from>
    <xdr:to>
      <xdr:col>6</xdr:col>
      <xdr:colOff>181610</xdr:colOff>
      <xdr:row>9</xdr:row>
      <xdr:rowOff>398145</xdr:rowOff>
    </xdr:to>
    <xdr:sp>
      <xdr:nvSpPr>
        <xdr:cNvPr id="7" name="矩形 6">
          <a:hlinkClick xmlns:r="http://schemas.openxmlformats.org/officeDocument/2006/relationships" r:id="rId3"/>
        </xdr:cNvPr>
        <xdr:cNvSpPr/>
      </xdr:nvSpPr>
      <xdr:spPr>
        <a:xfrm>
          <a:off x="7593330" y="6632575"/>
          <a:ext cx="1531620" cy="280670"/>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5</xdr:col>
      <xdr:colOff>643255</xdr:colOff>
      <xdr:row>10</xdr:row>
      <xdr:rowOff>240665</xdr:rowOff>
    </xdr:from>
    <xdr:to>
      <xdr:col>5</xdr:col>
      <xdr:colOff>2131695</xdr:colOff>
      <xdr:row>10</xdr:row>
      <xdr:rowOff>554990</xdr:rowOff>
    </xdr:to>
    <xdr:sp>
      <xdr:nvSpPr>
        <xdr:cNvPr id="8" name="矩形 7">
          <a:hlinkClick xmlns:r="http://schemas.openxmlformats.org/officeDocument/2006/relationships" r:id="rId2"/>
        </xdr:cNvPr>
        <xdr:cNvSpPr/>
      </xdr:nvSpPr>
      <xdr:spPr>
        <a:xfrm>
          <a:off x="6370955" y="7517765"/>
          <a:ext cx="1488440" cy="314325"/>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6</xdr:col>
      <xdr:colOff>753745</xdr:colOff>
      <xdr:row>11</xdr:row>
      <xdr:rowOff>81915</xdr:rowOff>
    </xdr:from>
    <xdr:to>
      <xdr:col>6</xdr:col>
      <xdr:colOff>1928495</xdr:colOff>
      <xdr:row>11</xdr:row>
      <xdr:rowOff>407035</xdr:rowOff>
    </xdr:to>
    <xdr:sp>
      <xdr:nvSpPr>
        <xdr:cNvPr id="9" name="矩形 8">
          <a:hlinkClick xmlns:r="http://schemas.openxmlformats.org/officeDocument/2006/relationships" r:id="rId4"/>
        </xdr:cNvPr>
        <xdr:cNvSpPr/>
      </xdr:nvSpPr>
      <xdr:spPr>
        <a:xfrm>
          <a:off x="9697085" y="8121015"/>
          <a:ext cx="1174750" cy="325120"/>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5</xdr:col>
      <xdr:colOff>1144905</xdr:colOff>
      <xdr:row>12</xdr:row>
      <xdr:rowOff>482600</xdr:rowOff>
    </xdr:from>
    <xdr:to>
      <xdr:col>5</xdr:col>
      <xdr:colOff>3058795</xdr:colOff>
      <xdr:row>13</xdr:row>
      <xdr:rowOff>23495</xdr:rowOff>
    </xdr:to>
    <xdr:sp>
      <xdr:nvSpPr>
        <xdr:cNvPr id="10" name="矩形 9">
          <a:hlinkClick xmlns:r="http://schemas.openxmlformats.org/officeDocument/2006/relationships" r:id="rId1"/>
        </xdr:cNvPr>
        <xdr:cNvSpPr/>
      </xdr:nvSpPr>
      <xdr:spPr>
        <a:xfrm>
          <a:off x="6872605" y="9283700"/>
          <a:ext cx="1913890" cy="302895"/>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5</xdr:col>
      <xdr:colOff>1860550</xdr:colOff>
      <xdr:row>14</xdr:row>
      <xdr:rowOff>67945</xdr:rowOff>
    </xdr:from>
    <xdr:to>
      <xdr:col>6</xdr:col>
      <xdr:colOff>199390</xdr:colOff>
      <xdr:row>14</xdr:row>
      <xdr:rowOff>393065</xdr:rowOff>
    </xdr:to>
    <xdr:sp>
      <xdr:nvSpPr>
        <xdr:cNvPr id="11" name="矩形 10">
          <a:hlinkClick xmlns:r="http://schemas.openxmlformats.org/officeDocument/2006/relationships" r:id="rId5"/>
        </xdr:cNvPr>
        <xdr:cNvSpPr/>
      </xdr:nvSpPr>
      <xdr:spPr>
        <a:xfrm>
          <a:off x="7588250" y="10393045"/>
          <a:ext cx="1554480" cy="325120"/>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5</xdr:col>
      <xdr:colOff>1501140</xdr:colOff>
      <xdr:row>15</xdr:row>
      <xdr:rowOff>346710</xdr:rowOff>
    </xdr:from>
    <xdr:to>
      <xdr:col>6</xdr:col>
      <xdr:colOff>19050</xdr:colOff>
      <xdr:row>15</xdr:row>
      <xdr:rowOff>671830</xdr:rowOff>
    </xdr:to>
    <xdr:sp>
      <xdr:nvSpPr>
        <xdr:cNvPr id="12" name="矩形 11">
          <a:hlinkClick xmlns:r="http://schemas.openxmlformats.org/officeDocument/2006/relationships" r:id="rId6"/>
        </xdr:cNvPr>
        <xdr:cNvSpPr/>
      </xdr:nvSpPr>
      <xdr:spPr>
        <a:xfrm>
          <a:off x="7228840" y="11433810"/>
          <a:ext cx="1733550" cy="325120"/>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5</xdr:col>
      <xdr:colOff>79375</xdr:colOff>
      <xdr:row>13</xdr:row>
      <xdr:rowOff>234950</xdr:rowOff>
    </xdr:from>
    <xdr:to>
      <xdr:col>5</xdr:col>
      <xdr:colOff>2306320</xdr:colOff>
      <xdr:row>13</xdr:row>
      <xdr:rowOff>548640</xdr:rowOff>
    </xdr:to>
    <xdr:sp>
      <xdr:nvSpPr>
        <xdr:cNvPr id="14" name="矩形 13">
          <a:hlinkClick xmlns:r="http://schemas.openxmlformats.org/officeDocument/2006/relationships" r:id="rId7"/>
        </xdr:cNvPr>
        <xdr:cNvSpPr/>
      </xdr:nvSpPr>
      <xdr:spPr>
        <a:xfrm>
          <a:off x="5807075" y="9798050"/>
          <a:ext cx="2226945" cy="313690"/>
        </a:xfrm>
        <a:prstGeom prst="rect">
          <a:avLst/>
        </a:prstGeom>
        <a:noFill/>
        <a:ln w="38100" cap="flat" cmpd="sng" algn="ctr">
          <a:noFill/>
          <a:prstDash val="solid"/>
          <a:round/>
          <a:headEnd type="none" w="med" len="med"/>
          <a:tailEnd type="none" w="med" len="med"/>
        </a:ln>
        <a:extLst>
          <a:ext uri="{909E8E84-426E-40DD-AFC4-6F175D3DCCD1}">
            <a14:hiddenFill xmlns:a14="http://schemas.microsoft.com/office/drawing/2010/main">
              <a:solidFill>
                <a:schemeClr val="bg1"/>
              </a:solidFill>
            </a14:hiddenFill>
          </a:ext>
        </a:extLst>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editAs="oneCell">
    <xdr:from>
      <xdr:col>1</xdr:col>
      <xdr:colOff>415925</xdr:colOff>
      <xdr:row>0</xdr:row>
      <xdr:rowOff>416560</xdr:rowOff>
    </xdr:from>
    <xdr:to>
      <xdr:col>2</xdr:col>
      <xdr:colOff>1778635</xdr:colOff>
      <xdr:row>0</xdr:row>
      <xdr:rowOff>616585</xdr:rowOff>
    </xdr:to>
    <xdr:sp>
      <xdr:nvSpPr>
        <xdr:cNvPr id="15" name="Text Box 8"/>
        <xdr:cNvSpPr txBox="1">
          <a:spLocks noChangeArrowheads="1"/>
        </xdr:cNvSpPr>
      </xdr:nvSpPr>
      <xdr:spPr>
        <a:xfrm>
          <a:off x="897890" y="416560"/>
          <a:ext cx="2049145" cy="20002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100" b="1" i="0" u="none" strike="noStrike" baseline="0">
              <a:solidFill>
                <a:srgbClr val="000000"/>
              </a:solidFill>
              <a:latin typeface="HGP明朝B" panose="02020800000000000000" pitchFamily="18" charset="-128"/>
              <a:ea typeface="HGP明朝B" panose="02020800000000000000" pitchFamily="18" charset="-128"/>
            </a:rPr>
            <a:t>安徽</a:t>
          </a:r>
          <a:r>
            <a:rPr lang="zh-CN" altLang="ja-JP" sz="1100" b="1" i="0" u="none" strike="noStrike" baseline="0">
              <a:solidFill>
                <a:srgbClr val="000000"/>
              </a:solidFill>
              <a:latin typeface="HGP明朝B" panose="02020800000000000000" pitchFamily="18" charset="-128"/>
              <a:ea typeface="HGP明朝B" panose="02020800000000000000" pitchFamily="18" charset="-128"/>
            </a:rPr>
            <a:t>江福科技</a:t>
          </a:r>
          <a:r>
            <a:rPr lang="ja-JP" altLang="en-US" sz="1100" b="1" i="0" u="none" strike="noStrike" baseline="0">
              <a:solidFill>
                <a:srgbClr val="000000"/>
              </a:solidFill>
              <a:latin typeface="HGP明朝B" panose="02020800000000000000" pitchFamily="18" charset="-128"/>
              <a:ea typeface="HGP明朝B" panose="02020800000000000000" pitchFamily="18" charset="-128"/>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2</xdr:col>
      <xdr:colOff>13335</xdr:colOff>
      <xdr:row>0</xdr:row>
      <xdr:rowOff>49530</xdr:rowOff>
    </xdr:from>
    <xdr:to>
      <xdr:col>2</xdr:col>
      <xdr:colOff>912495</xdr:colOff>
      <xdr:row>0</xdr:row>
      <xdr:rowOff>412115</xdr:rowOff>
    </xdr:to>
    <xdr:pic>
      <xdr:nvPicPr>
        <xdr:cNvPr id="16" name="图片 15"/>
        <xdr:cNvPicPr>
          <a:picLocks noChangeAspect="1"/>
        </xdr:cNvPicPr>
      </xdr:nvPicPr>
      <xdr:blipFill>
        <a:blip r:embed="rId8"/>
        <a:stretch>
          <a:fillRect/>
        </a:stretch>
      </xdr:blipFill>
      <xdr:spPr>
        <a:xfrm>
          <a:off x="1181735" y="49530"/>
          <a:ext cx="899160" cy="36258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276860</xdr:colOff>
      <xdr:row>2</xdr:row>
      <xdr:rowOff>19685</xdr:rowOff>
    </xdr:from>
    <xdr:to>
      <xdr:col>1</xdr:col>
      <xdr:colOff>1678305</xdr:colOff>
      <xdr:row>2</xdr:row>
      <xdr:rowOff>219710</xdr:rowOff>
    </xdr:to>
    <xdr:sp>
      <xdr:nvSpPr>
        <xdr:cNvPr id="2" name="Text Box 8"/>
        <xdr:cNvSpPr txBox="1">
          <a:spLocks noChangeArrowheads="1"/>
        </xdr:cNvSpPr>
      </xdr:nvSpPr>
      <xdr:spPr>
        <a:xfrm>
          <a:off x="276860" y="530225"/>
          <a:ext cx="2125345" cy="20002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1</xdr:col>
      <xdr:colOff>222250</xdr:colOff>
      <xdr:row>0</xdr:row>
      <xdr:rowOff>107315</xdr:rowOff>
    </xdr:from>
    <xdr:to>
      <xdr:col>1</xdr:col>
      <xdr:colOff>1123950</xdr:colOff>
      <xdr:row>1</xdr:row>
      <xdr:rowOff>217805</xdr:rowOff>
    </xdr:to>
    <xdr:pic>
      <xdr:nvPicPr>
        <xdr:cNvPr id="3" name="图片 2"/>
        <xdr:cNvPicPr>
          <a:picLocks noChangeAspect="1"/>
        </xdr:cNvPicPr>
      </xdr:nvPicPr>
      <xdr:blipFill>
        <a:blip r:embed="rId1"/>
        <a:stretch>
          <a:fillRect/>
        </a:stretch>
      </xdr:blipFill>
      <xdr:spPr>
        <a:xfrm>
          <a:off x="946150" y="107315"/>
          <a:ext cx="901700" cy="36576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133985</xdr:colOff>
      <xdr:row>2</xdr:row>
      <xdr:rowOff>10160</xdr:rowOff>
    </xdr:from>
    <xdr:to>
      <xdr:col>1</xdr:col>
      <xdr:colOff>1402080</xdr:colOff>
      <xdr:row>2</xdr:row>
      <xdr:rowOff>210185</xdr:rowOff>
    </xdr:to>
    <xdr:sp>
      <xdr:nvSpPr>
        <xdr:cNvPr id="2" name="Text Box 8"/>
        <xdr:cNvSpPr txBox="1">
          <a:spLocks noChangeArrowheads="1"/>
        </xdr:cNvSpPr>
      </xdr:nvSpPr>
      <xdr:spPr>
        <a:xfrm>
          <a:off x="133985" y="520700"/>
          <a:ext cx="2058670" cy="20002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0</xdr:col>
      <xdr:colOff>737235</xdr:colOff>
      <xdr:row>0</xdr:row>
      <xdr:rowOff>76200</xdr:rowOff>
    </xdr:from>
    <xdr:to>
      <xdr:col>1</xdr:col>
      <xdr:colOff>849630</xdr:colOff>
      <xdr:row>1</xdr:row>
      <xdr:rowOff>182880</xdr:rowOff>
    </xdr:to>
    <xdr:pic>
      <xdr:nvPicPr>
        <xdr:cNvPr id="3" name="图片 2"/>
        <xdr:cNvPicPr>
          <a:picLocks noChangeAspect="1"/>
        </xdr:cNvPicPr>
      </xdr:nvPicPr>
      <xdr:blipFill>
        <a:blip r:embed="rId1"/>
        <a:stretch>
          <a:fillRect/>
        </a:stretch>
      </xdr:blipFill>
      <xdr:spPr>
        <a:xfrm>
          <a:off x="737235" y="76200"/>
          <a:ext cx="902970" cy="36195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543560</xdr:colOff>
      <xdr:row>1</xdr:row>
      <xdr:rowOff>246380</xdr:rowOff>
    </xdr:from>
    <xdr:to>
      <xdr:col>1</xdr:col>
      <xdr:colOff>1809750</xdr:colOff>
      <xdr:row>2</xdr:row>
      <xdr:rowOff>197485</xdr:rowOff>
    </xdr:to>
    <xdr:sp>
      <xdr:nvSpPr>
        <xdr:cNvPr id="2" name="Text Box 8"/>
        <xdr:cNvSpPr txBox="1">
          <a:spLocks noChangeArrowheads="1"/>
        </xdr:cNvSpPr>
      </xdr:nvSpPr>
      <xdr:spPr>
        <a:xfrm>
          <a:off x="543560" y="501650"/>
          <a:ext cx="2056765" cy="20637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1</xdr:col>
      <xdr:colOff>351790</xdr:colOff>
      <xdr:row>0</xdr:row>
      <xdr:rowOff>95885</xdr:rowOff>
    </xdr:from>
    <xdr:to>
      <xdr:col>1</xdr:col>
      <xdr:colOff>1254760</xdr:colOff>
      <xdr:row>1</xdr:row>
      <xdr:rowOff>202565</xdr:rowOff>
    </xdr:to>
    <xdr:pic>
      <xdr:nvPicPr>
        <xdr:cNvPr id="3" name="图片 2"/>
        <xdr:cNvPicPr>
          <a:picLocks noChangeAspect="1"/>
        </xdr:cNvPicPr>
      </xdr:nvPicPr>
      <xdr:blipFill>
        <a:blip r:embed="rId1"/>
        <a:stretch>
          <a:fillRect/>
        </a:stretch>
      </xdr:blipFill>
      <xdr:spPr>
        <a:xfrm>
          <a:off x="1142365" y="95885"/>
          <a:ext cx="902970" cy="36195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505460</xdr:colOff>
      <xdr:row>1</xdr:row>
      <xdr:rowOff>238760</xdr:rowOff>
    </xdr:from>
    <xdr:to>
      <xdr:col>1</xdr:col>
      <xdr:colOff>1849755</xdr:colOff>
      <xdr:row>2</xdr:row>
      <xdr:rowOff>191135</xdr:rowOff>
    </xdr:to>
    <xdr:sp>
      <xdr:nvSpPr>
        <xdr:cNvPr id="2" name="Text Box 8"/>
        <xdr:cNvSpPr txBox="1">
          <a:spLocks noChangeArrowheads="1"/>
        </xdr:cNvSpPr>
      </xdr:nvSpPr>
      <xdr:spPr>
        <a:xfrm>
          <a:off x="505460" y="494030"/>
          <a:ext cx="2058670" cy="20764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1</xdr:col>
      <xdr:colOff>391160</xdr:colOff>
      <xdr:row>0</xdr:row>
      <xdr:rowOff>86360</xdr:rowOff>
    </xdr:from>
    <xdr:to>
      <xdr:col>1</xdr:col>
      <xdr:colOff>1294130</xdr:colOff>
      <xdr:row>1</xdr:row>
      <xdr:rowOff>193040</xdr:rowOff>
    </xdr:to>
    <xdr:pic>
      <xdr:nvPicPr>
        <xdr:cNvPr id="3" name="图片 2"/>
        <xdr:cNvPicPr>
          <a:picLocks noChangeAspect="1"/>
        </xdr:cNvPicPr>
      </xdr:nvPicPr>
      <xdr:blipFill>
        <a:blip r:embed="rId1"/>
        <a:stretch>
          <a:fillRect/>
        </a:stretch>
      </xdr:blipFill>
      <xdr:spPr>
        <a:xfrm>
          <a:off x="1105535" y="86360"/>
          <a:ext cx="902970" cy="361950"/>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1</xdr:row>
      <xdr:rowOff>223520</xdr:rowOff>
    </xdr:from>
    <xdr:to>
      <xdr:col>1</xdr:col>
      <xdr:colOff>1003300</xdr:colOff>
      <xdr:row>2</xdr:row>
      <xdr:rowOff>174625</xdr:rowOff>
    </xdr:to>
    <xdr:sp>
      <xdr:nvSpPr>
        <xdr:cNvPr id="3" name="Text Box 8"/>
        <xdr:cNvSpPr txBox="1">
          <a:spLocks noChangeArrowheads="1"/>
        </xdr:cNvSpPr>
      </xdr:nvSpPr>
      <xdr:spPr>
        <a:xfrm>
          <a:off x="635" y="478790"/>
          <a:ext cx="1440815" cy="20637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0</xdr:col>
      <xdr:colOff>197485</xdr:colOff>
      <xdr:row>0</xdr:row>
      <xdr:rowOff>37465</xdr:rowOff>
    </xdr:from>
    <xdr:to>
      <xdr:col>1</xdr:col>
      <xdr:colOff>662305</xdr:colOff>
      <xdr:row>1</xdr:row>
      <xdr:rowOff>144145</xdr:rowOff>
    </xdr:to>
    <xdr:pic>
      <xdr:nvPicPr>
        <xdr:cNvPr id="4" name="图片 3"/>
        <xdr:cNvPicPr>
          <a:picLocks noChangeAspect="1"/>
        </xdr:cNvPicPr>
      </xdr:nvPicPr>
      <xdr:blipFill>
        <a:blip r:embed="rId1"/>
        <a:stretch>
          <a:fillRect/>
        </a:stretch>
      </xdr:blipFill>
      <xdr:spPr>
        <a:xfrm>
          <a:off x="197485" y="37465"/>
          <a:ext cx="902970" cy="36195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5</xdr:col>
      <xdr:colOff>19050</xdr:colOff>
      <xdr:row>27</xdr:row>
      <xdr:rowOff>9525</xdr:rowOff>
    </xdr:from>
    <xdr:to>
      <xdr:col>6</xdr:col>
      <xdr:colOff>395605</xdr:colOff>
      <xdr:row>29</xdr:row>
      <xdr:rowOff>38735</xdr:rowOff>
    </xdr:to>
    <xdr:pic>
      <xdr:nvPicPr>
        <xdr:cNvPr id="2" name="图片 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3019425" y="5546725"/>
          <a:ext cx="805180" cy="410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64770</xdr:colOff>
      <xdr:row>20</xdr:row>
      <xdr:rowOff>191135</xdr:rowOff>
    </xdr:from>
    <xdr:to>
      <xdr:col>15</xdr:col>
      <xdr:colOff>550545</xdr:colOff>
      <xdr:row>23</xdr:row>
      <xdr:rowOff>10795</xdr:rowOff>
    </xdr:to>
    <xdr:sp>
      <xdr:nvSpPr>
        <xdr:cNvPr id="4" name="AutoShape 3"/>
        <xdr:cNvSpPr>
          <a:spLocks noChangeArrowheads="1"/>
        </xdr:cNvSpPr>
      </xdr:nvSpPr>
      <xdr:spPr>
        <a:xfrm>
          <a:off x="8519160" y="4254500"/>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1</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1</xdr:col>
      <xdr:colOff>85725</xdr:colOff>
      <xdr:row>28</xdr:row>
      <xdr:rowOff>0</xdr:rowOff>
    </xdr:from>
    <xdr:to>
      <xdr:col>1</xdr:col>
      <xdr:colOff>523875</xdr:colOff>
      <xdr:row>29</xdr:row>
      <xdr:rowOff>171450</xdr:rowOff>
    </xdr:to>
    <xdr:pic>
      <xdr:nvPicPr>
        <xdr:cNvPr id="11" name="图片 1"/>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333375" y="5727700"/>
          <a:ext cx="4381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47625</xdr:colOff>
      <xdr:row>28</xdr:row>
      <xdr:rowOff>0</xdr:rowOff>
    </xdr:from>
    <xdr:to>
      <xdr:col>2</xdr:col>
      <xdr:colOff>666750</xdr:colOff>
      <xdr:row>29</xdr:row>
      <xdr:rowOff>104775</xdr:rowOff>
    </xdr:to>
    <xdr:pic>
      <xdr:nvPicPr>
        <xdr:cNvPr id="12" name="图片 2"/>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933450" y="5727700"/>
          <a:ext cx="6191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38100</xdr:colOff>
      <xdr:row>28</xdr:row>
      <xdr:rowOff>0</xdr:rowOff>
    </xdr:from>
    <xdr:to>
      <xdr:col>3</xdr:col>
      <xdr:colOff>638175</xdr:colOff>
      <xdr:row>29</xdr:row>
      <xdr:rowOff>85725</xdr:rowOff>
    </xdr:to>
    <xdr:pic>
      <xdr:nvPicPr>
        <xdr:cNvPr id="13" name="图片 13"/>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1600200" y="5727700"/>
          <a:ext cx="6000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57150</xdr:colOff>
      <xdr:row>28</xdr:row>
      <xdr:rowOff>0</xdr:rowOff>
    </xdr:from>
    <xdr:to>
      <xdr:col>4</xdr:col>
      <xdr:colOff>685800</xdr:colOff>
      <xdr:row>29</xdr:row>
      <xdr:rowOff>133350</xdr:rowOff>
    </xdr:to>
    <xdr:pic>
      <xdr:nvPicPr>
        <xdr:cNvPr id="14" name="图片 2"/>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2324100" y="5727700"/>
          <a:ext cx="6286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28</xdr:row>
      <xdr:rowOff>0</xdr:rowOff>
    </xdr:from>
    <xdr:to>
      <xdr:col>8</xdr:col>
      <xdr:colOff>647700</xdr:colOff>
      <xdr:row>30</xdr:row>
      <xdr:rowOff>19050</xdr:rowOff>
    </xdr:to>
    <xdr:pic>
      <xdr:nvPicPr>
        <xdr:cNvPr id="15" name="图片 4"/>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4434840" y="5727700"/>
          <a:ext cx="6000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22860</xdr:colOff>
      <xdr:row>0</xdr:row>
      <xdr:rowOff>131445</xdr:rowOff>
    </xdr:from>
    <xdr:to>
      <xdr:col>31</xdr:col>
      <xdr:colOff>556895</xdr:colOff>
      <xdr:row>21</xdr:row>
      <xdr:rowOff>31750</xdr:rowOff>
    </xdr:to>
    <xdr:pic>
      <xdr:nvPicPr>
        <xdr:cNvPr id="3" name="图片 2"/>
        <xdr:cNvPicPr>
          <a:picLocks noChangeAspect="1"/>
        </xdr:cNvPicPr>
      </xdr:nvPicPr>
      <xdr:blipFill>
        <a:blip r:embed="rId7"/>
        <a:stretch>
          <a:fillRect/>
        </a:stretch>
      </xdr:blipFill>
      <xdr:spPr>
        <a:xfrm>
          <a:off x="8477250" y="131445"/>
          <a:ext cx="11506835" cy="4154805"/>
        </a:xfrm>
        <a:prstGeom prst="rect">
          <a:avLst/>
        </a:prstGeom>
        <a:noFill/>
        <a:ln w="9525">
          <a:noFill/>
        </a:ln>
      </xdr:spPr>
    </xdr:pic>
    <xdr:clientData/>
  </xdr:twoCellAnchor>
  <xdr:twoCellAnchor>
    <xdr:from>
      <xdr:col>15</xdr:col>
      <xdr:colOff>154940</xdr:colOff>
      <xdr:row>22</xdr:row>
      <xdr:rowOff>33020</xdr:rowOff>
    </xdr:from>
    <xdr:to>
      <xdr:col>24</xdr:col>
      <xdr:colOff>499745</xdr:colOff>
      <xdr:row>43</xdr:row>
      <xdr:rowOff>57150</xdr:rowOff>
    </xdr:to>
    <xdr:pic>
      <xdr:nvPicPr>
        <xdr:cNvPr id="32" name="图片 31"/>
        <xdr:cNvPicPr>
          <a:picLocks noChangeAspect="1"/>
        </xdr:cNvPicPr>
      </xdr:nvPicPr>
      <xdr:blipFill>
        <a:blip r:embed="rId8"/>
        <a:stretch>
          <a:fillRect/>
        </a:stretch>
      </xdr:blipFill>
      <xdr:spPr>
        <a:xfrm>
          <a:off x="8609330" y="4478020"/>
          <a:ext cx="6517005" cy="4926330"/>
        </a:xfrm>
        <a:prstGeom prst="rect">
          <a:avLst/>
        </a:prstGeom>
        <a:noFill/>
        <a:ln w="9525">
          <a:noFill/>
        </a:ln>
      </xdr:spPr>
    </xdr:pic>
    <xdr:clientData/>
  </xdr:twoCellAnchor>
  <xdr:twoCellAnchor>
    <xdr:from>
      <xdr:col>23</xdr:col>
      <xdr:colOff>455930</xdr:colOff>
      <xdr:row>22</xdr:row>
      <xdr:rowOff>130175</xdr:rowOff>
    </xdr:from>
    <xdr:to>
      <xdr:col>32</xdr:col>
      <xdr:colOff>292735</xdr:colOff>
      <xdr:row>41</xdr:row>
      <xdr:rowOff>243205</xdr:rowOff>
    </xdr:to>
    <xdr:pic>
      <xdr:nvPicPr>
        <xdr:cNvPr id="33" name="图片 32"/>
        <xdr:cNvPicPr>
          <a:picLocks noChangeAspect="1"/>
        </xdr:cNvPicPr>
      </xdr:nvPicPr>
      <xdr:blipFill>
        <a:blip r:embed="rId9"/>
        <a:stretch>
          <a:fillRect/>
        </a:stretch>
      </xdr:blipFill>
      <xdr:spPr>
        <a:xfrm>
          <a:off x="14396720" y="4575175"/>
          <a:ext cx="6009005" cy="4507230"/>
        </a:xfrm>
        <a:prstGeom prst="rect">
          <a:avLst/>
        </a:prstGeom>
        <a:noFill/>
        <a:ln w="9525">
          <a:noFill/>
        </a:ln>
      </xdr:spPr>
    </xdr:pic>
    <xdr:clientData/>
  </xdr:twoCellAnchor>
  <xdr:twoCellAnchor>
    <xdr:from>
      <xdr:col>15</xdr:col>
      <xdr:colOff>200660</xdr:colOff>
      <xdr:row>44</xdr:row>
      <xdr:rowOff>216535</xdr:rowOff>
    </xdr:from>
    <xdr:to>
      <xdr:col>24</xdr:col>
      <xdr:colOff>240030</xdr:colOff>
      <xdr:row>65</xdr:row>
      <xdr:rowOff>43180</xdr:rowOff>
    </xdr:to>
    <xdr:pic>
      <xdr:nvPicPr>
        <xdr:cNvPr id="34" name="图片 33"/>
        <xdr:cNvPicPr>
          <a:picLocks noChangeAspect="1"/>
        </xdr:cNvPicPr>
      </xdr:nvPicPr>
      <xdr:blipFill>
        <a:blip r:embed="rId10"/>
        <a:stretch>
          <a:fillRect/>
        </a:stretch>
      </xdr:blipFill>
      <xdr:spPr>
        <a:xfrm>
          <a:off x="8655050" y="9817735"/>
          <a:ext cx="6211570" cy="4645660"/>
        </a:xfrm>
        <a:prstGeom prst="rect">
          <a:avLst/>
        </a:prstGeom>
        <a:noFill/>
        <a:ln w="9525">
          <a:noFill/>
        </a:ln>
      </xdr:spPr>
    </xdr:pic>
    <xdr:clientData/>
  </xdr:twoCellAnchor>
  <xdr:twoCellAnchor>
    <xdr:from>
      <xdr:col>16</xdr:col>
      <xdr:colOff>412115</xdr:colOff>
      <xdr:row>33</xdr:row>
      <xdr:rowOff>243840</xdr:rowOff>
    </xdr:from>
    <xdr:to>
      <xdr:col>18</xdr:col>
      <xdr:colOff>355600</xdr:colOff>
      <xdr:row>35</xdr:row>
      <xdr:rowOff>43815</xdr:rowOff>
    </xdr:to>
    <xdr:sp>
      <xdr:nvSpPr>
        <xdr:cNvPr id="35" name="文本框 34"/>
        <xdr:cNvSpPr txBox="1"/>
      </xdr:nvSpPr>
      <xdr:spPr>
        <a:xfrm>
          <a:off x="9552305" y="7051040"/>
          <a:ext cx="131508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p>
          <a:pPr algn="ctr"/>
          <a:r>
            <a:rPr lang="zh-CN" altLang="en-US" sz="1100">
              <a:solidFill>
                <a:srgbClr val="FF0000"/>
              </a:solidFill>
            </a:rPr>
            <a:t>最大尺寸（对角线）</a:t>
          </a:r>
          <a:endParaRPr lang="zh-CN" altLang="en-US" sz="1100">
            <a:solidFill>
              <a:srgbClr val="FF0000"/>
            </a:solidFill>
          </a:endParaRPr>
        </a:p>
      </xdr:txBody>
    </xdr:sp>
    <xdr:clientData/>
  </xdr:twoCellAnchor>
  <xdr:twoCellAnchor>
    <xdr:from>
      <xdr:col>16</xdr:col>
      <xdr:colOff>175260</xdr:colOff>
      <xdr:row>29</xdr:row>
      <xdr:rowOff>8255</xdr:rowOff>
    </xdr:from>
    <xdr:to>
      <xdr:col>17</xdr:col>
      <xdr:colOff>435610</xdr:colOff>
      <xdr:row>30</xdr:row>
      <xdr:rowOff>125730</xdr:rowOff>
    </xdr:to>
    <xdr:sp>
      <xdr:nvSpPr>
        <xdr:cNvPr id="36" name="文本框 35"/>
        <xdr:cNvSpPr txBox="1"/>
      </xdr:nvSpPr>
      <xdr:spPr>
        <a:xfrm>
          <a:off x="9315450" y="5926455"/>
          <a:ext cx="946150"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滑道宽度</a:t>
          </a:r>
          <a:endParaRPr lang="zh-CN" altLang="en-US" sz="1100">
            <a:solidFill>
              <a:srgbClr val="FF0000"/>
            </a:solidFill>
          </a:endParaRPr>
        </a:p>
      </xdr:txBody>
    </xdr:sp>
    <xdr:clientData/>
  </xdr:twoCellAnchor>
  <xdr:twoCellAnchor>
    <xdr:from>
      <xdr:col>19</xdr:col>
      <xdr:colOff>186055</xdr:colOff>
      <xdr:row>34</xdr:row>
      <xdr:rowOff>232410</xdr:rowOff>
    </xdr:from>
    <xdr:to>
      <xdr:col>21</xdr:col>
      <xdr:colOff>367030</xdr:colOff>
      <xdr:row>36</xdr:row>
      <xdr:rowOff>32385</xdr:rowOff>
    </xdr:to>
    <xdr:sp>
      <xdr:nvSpPr>
        <xdr:cNvPr id="37" name="文本框 36"/>
        <xdr:cNvSpPr txBox="1"/>
      </xdr:nvSpPr>
      <xdr:spPr>
        <a:xfrm>
          <a:off x="11383645" y="7293610"/>
          <a:ext cx="155257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滑道最小开口高度</a:t>
          </a:r>
          <a:endParaRPr lang="zh-CN" altLang="en-US" sz="1100">
            <a:solidFill>
              <a:srgbClr val="FF0000"/>
            </a:solidFill>
          </a:endParaRPr>
        </a:p>
      </xdr:txBody>
    </xdr:sp>
    <xdr:clientData/>
  </xdr:twoCellAnchor>
  <xdr:twoCellAnchor>
    <xdr:from>
      <xdr:col>27</xdr:col>
      <xdr:colOff>645795</xdr:colOff>
      <xdr:row>26</xdr:row>
      <xdr:rowOff>19050</xdr:rowOff>
    </xdr:from>
    <xdr:to>
      <xdr:col>29</xdr:col>
      <xdr:colOff>589280</xdr:colOff>
      <xdr:row>27</xdr:row>
      <xdr:rowOff>136525</xdr:rowOff>
    </xdr:to>
    <xdr:sp>
      <xdr:nvSpPr>
        <xdr:cNvPr id="38" name="文本框 37"/>
        <xdr:cNvSpPr txBox="1"/>
      </xdr:nvSpPr>
      <xdr:spPr>
        <a:xfrm>
          <a:off x="17329785" y="5365750"/>
          <a:ext cx="131508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最大宽度尺寸</a:t>
          </a:r>
          <a:endParaRPr lang="zh-CN" altLang="en-US" sz="1100">
            <a:solidFill>
              <a:srgbClr val="FF0000"/>
            </a:solidFill>
          </a:endParaRPr>
        </a:p>
      </xdr:txBody>
    </xdr:sp>
    <xdr:clientData/>
  </xdr:twoCellAnchor>
  <xdr:twoCellAnchor>
    <xdr:from>
      <xdr:col>27</xdr:col>
      <xdr:colOff>645160</xdr:colOff>
      <xdr:row>34</xdr:row>
      <xdr:rowOff>165100</xdr:rowOff>
    </xdr:from>
    <xdr:to>
      <xdr:col>30</xdr:col>
      <xdr:colOff>140335</xdr:colOff>
      <xdr:row>35</xdr:row>
      <xdr:rowOff>219075</xdr:rowOff>
    </xdr:to>
    <xdr:sp>
      <xdr:nvSpPr>
        <xdr:cNvPr id="39" name="文本框 38"/>
        <xdr:cNvSpPr txBox="1"/>
      </xdr:nvSpPr>
      <xdr:spPr>
        <a:xfrm>
          <a:off x="17329150" y="7226300"/>
          <a:ext cx="155257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滑道最小开口高度</a:t>
          </a:r>
          <a:endParaRPr lang="zh-CN" altLang="en-US" sz="1100">
            <a:solidFill>
              <a:srgbClr val="FF0000"/>
            </a:solidFill>
          </a:endParaRPr>
        </a:p>
      </xdr:txBody>
    </xdr:sp>
    <xdr:clientData/>
  </xdr:twoCellAnchor>
  <xdr:twoCellAnchor>
    <xdr:from>
      <xdr:col>25</xdr:col>
      <xdr:colOff>52070</xdr:colOff>
      <xdr:row>29</xdr:row>
      <xdr:rowOff>52705</xdr:rowOff>
    </xdr:from>
    <xdr:to>
      <xdr:col>26</xdr:col>
      <xdr:colOff>312420</xdr:colOff>
      <xdr:row>30</xdr:row>
      <xdr:rowOff>170180</xdr:rowOff>
    </xdr:to>
    <xdr:sp>
      <xdr:nvSpPr>
        <xdr:cNvPr id="40" name="文本框 39"/>
        <xdr:cNvSpPr txBox="1"/>
      </xdr:nvSpPr>
      <xdr:spPr>
        <a:xfrm>
          <a:off x="15364460" y="5970905"/>
          <a:ext cx="946150"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滑道宽度</a:t>
          </a:r>
          <a:endParaRPr lang="zh-CN" altLang="en-US" sz="1100">
            <a:solidFill>
              <a:srgbClr val="FF0000"/>
            </a:solidFill>
          </a:endParaRPr>
        </a:p>
      </xdr:txBody>
    </xdr:sp>
    <xdr:clientData/>
  </xdr:twoCellAnchor>
  <xdr:twoCellAnchor>
    <xdr:from>
      <xdr:col>25</xdr:col>
      <xdr:colOff>231140</xdr:colOff>
      <xdr:row>34</xdr:row>
      <xdr:rowOff>18415</xdr:rowOff>
    </xdr:from>
    <xdr:to>
      <xdr:col>27</xdr:col>
      <xdr:colOff>174625</xdr:colOff>
      <xdr:row>35</xdr:row>
      <xdr:rowOff>72390</xdr:rowOff>
    </xdr:to>
    <xdr:sp>
      <xdr:nvSpPr>
        <xdr:cNvPr id="41" name="文本框 40"/>
        <xdr:cNvSpPr txBox="1"/>
      </xdr:nvSpPr>
      <xdr:spPr>
        <a:xfrm>
          <a:off x="15543530" y="7079615"/>
          <a:ext cx="131508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最大宽度尺寸</a:t>
          </a:r>
          <a:endParaRPr lang="zh-CN" altLang="en-US" sz="1100">
            <a:solidFill>
              <a:srgbClr val="FF0000"/>
            </a:solidFill>
          </a:endParaRPr>
        </a:p>
      </xdr:txBody>
    </xdr:sp>
    <xdr:clientData/>
  </xdr:twoCellAnchor>
  <xdr:twoCellAnchor>
    <xdr:from>
      <xdr:col>16</xdr:col>
      <xdr:colOff>669290</xdr:colOff>
      <xdr:row>55</xdr:row>
      <xdr:rowOff>74930</xdr:rowOff>
    </xdr:from>
    <xdr:to>
      <xdr:col>18</xdr:col>
      <xdr:colOff>612775</xdr:colOff>
      <xdr:row>56</xdr:row>
      <xdr:rowOff>180340</xdr:rowOff>
    </xdr:to>
    <xdr:sp>
      <xdr:nvSpPr>
        <xdr:cNvPr id="42" name="文本框 41"/>
        <xdr:cNvSpPr txBox="1"/>
      </xdr:nvSpPr>
      <xdr:spPr>
        <a:xfrm>
          <a:off x="9809480" y="12303760"/>
          <a:ext cx="1315085"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最大尺寸（对角线）</a:t>
          </a:r>
          <a:endParaRPr lang="zh-CN" altLang="en-US" sz="1100">
            <a:solidFill>
              <a:srgbClr val="FF0000"/>
            </a:solidFill>
          </a:endParaRPr>
        </a:p>
      </xdr:txBody>
    </xdr:sp>
    <xdr:clientData/>
  </xdr:twoCellAnchor>
  <xdr:twoCellAnchor>
    <xdr:from>
      <xdr:col>16</xdr:col>
      <xdr:colOff>365125</xdr:colOff>
      <xdr:row>50</xdr:row>
      <xdr:rowOff>19050</xdr:rowOff>
    </xdr:from>
    <xdr:to>
      <xdr:col>17</xdr:col>
      <xdr:colOff>625475</xdr:colOff>
      <xdr:row>51</xdr:row>
      <xdr:rowOff>73025</xdr:rowOff>
    </xdr:to>
    <xdr:sp>
      <xdr:nvSpPr>
        <xdr:cNvPr id="43" name="文本框 42"/>
        <xdr:cNvSpPr txBox="1"/>
      </xdr:nvSpPr>
      <xdr:spPr>
        <a:xfrm>
          <a:off x="9505315" y="11144250"/>
          <a:ext cx="946150" cy="30797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滑道宽度</a:t>
          </a:r>
          <a:endParaRPr lang="zh-CN" altLang="en-US" sz="1100">
            <a:solidFill>
              <a:srgbClr val="FF0000"/>
            </a:solidFill>
          </a:endParaRPr>
        </a:p>
      </xdr:txBody>
    </xdr:sp>
    <xdr:clientData/>
  </xdr:twoCellAnchor>
  <xdr:twoCellAnchor>
    <xdr:from>
      <xdr:col>19</xdr:col>
      <xdr:colOff>387350</xdr:colOff>
      <xdr:row>56</xdr:row>
      <xdr:rowOff>131445</xdr:rowOff>
    </xdr:from>
    <xdr:to>
      <xdr:col>21</xdr:col>
      <xdr:colOff>568325</xdr:colOff>
      <xdr:row>58</xdr:row>
      <xdr:rowOff>1270</xdr:rowOff>
    </xdr:to>
    <xdr:sp>
      <xdr:nvSpPr>
        <xdr:cNvPr id="44" name="文本框 43"/>
        <xdr:cNvSpPr txBox="1"/>
      </xdr:nvSpPr>
      <xdr:spPr>
        <a:xfrm>
          <a:off x="11584940" y="12562840"/>
          <a:ext cx="1552575" cy="311785"/>
        </a:xfrm>
        <a:prstGeom prst="rect">
          <a:avLst/>
        </a:prstGeom>
        <a:solidFill>
          <a:srgbClr val="FFFF00"/>
        </a:soli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rgbClr val="FF0000"/>
              </a:solidFill>
            </a:rPr>
            <a:t>滑道最小开口高度</a:t>
          </a:r>
          <a:endParaRPr lang="zh-CN" altLang="en-US" sz="1100">
            <a:solidFill>
              <a:srgbClr val="FF0000"/>
            </a:solidFill>
          </a:endParaRPr>
        </a:p>
      </xdr:txBody>
    </xdr:sp>
    <xdr:clientData/>
  </xdr:twoCellAnchor>
  <xdr:twoCellAnchor editAs="oneCell">
    <xdr:from>
      <xdr:col>0</xdr:col>
      <xdr:colOff>1905</xdr:colOff>
      <xdr:row>0</xdr:row>
      <xdr:rowOff>123825</xdr:rowOff>
    </xdr:from>
    <xdr:to>
      <xdr:col>1</xdr:col>
      <xdr:colOff>619125</xdr:colOff>
      <xdr:row>1</xdr:row>
      <xdr:rowOff>189865</xdr:rowOff>
    </xdr:to>
    <xdr:pic>
      <xdr:nvPicPr>
        <xdr:cNvPr id="6" name="图片 5"/>
        <xdr:cNvPicPr>
          <a:picLocks noChangeAspect="1"/>
        </xdr:cNvPicPr>
      </xdr:nvPicPr>
      <xdr:blipFill>
        <a:blip r:embed="rId11"/>
        <a:stretch>
          <a:fillRect/>
        </a:stretch>
      </xdr:blipFill>
      <xdr:spPr>
        <a:xfrm>
          <a:off x="1905" y="123825"/>
          <a:ext cx="864870" cy="345440"/>
        </a:xfrm>
        <a:prstGeom prst="rect">
          <a:avLst/>
        </a:prstGeom>
        <a:noFill/>
        <a:ln w="9525">
          <a:noFill/>
        </a:ln>
      </xdr:spPr>
    </xdr:pic>
    <xdr:clientData/>
  </xdr:twoCellAnchor>
  <xdr:twoCellAnchor editAs="oneCell">
    <xdr:from>
      <xdr:col>3</xdr:col>
      <xdr:colOff>256540</xdr:colOff>
      <xdr:row>2</xdr:row>
      <xdr:rowOff>128905</xdr:rowOff>
    </xdr:from>
    <xdr:to>
      <xdr:col>12</xdr:col>
      <xdr:colOff>701675</xdr:colOff>
      <xdr:row>23</xdr:row>
      <xdr:rowOff>114300</xdr:rowOff>
    </xdr:to>
    <xdr:pic>
      <xdr:nvPicPr>
        <xdr:cNvPr id="5" name="图片 4"/>
        <xdr:cNvPicPr>
          <a:picLocks noChangeAspect="1"/>
        </xdr:cNvPicPr>
      </xdr:nvPicPr>
      <xdr:blipFill>
        <a:blip r:embed="rId12"/>
        <a:stretch>
          <a:fillRect/>
        </a:stretch>
      </xdr:blipFill>
      <xdr:spPr>
        <a:xfrm>
          <a:off x="1818640" y="713105"/>
          <a:ext cx="5156200" cy="4036695"/>
        </a:xfrm>
        <a:prstGeom prst="rect">
          <a:avLst/>
        </a:prstGeom>
        <a:noFill/>
        <a:ln w="9525">
          <a:noFill/>
        </a:ln>
      </xdr:spPr>
    </xdr:pic>
    <xdr:clientData/>
  </xdr:twoCellAnchor>
  <xdr:twoCellAnchor>
    <xdr:from>
      <xdr:col>4</xdr:col>
      <xdr:colOff>527050</xdr:colOff>
      <xdr:row>3</xdr:row>
      <xdr:rowOff>35560</xdr:rowOff>
    </xdr:from>
    <xdr:to>
      <xdr:col>5</xdr:col>
      <xdr:colOff>279400</xdr:colOff>
      <xdr:row>5</xdr:row>
      <xdr:rowOff>20955</xdr:rowOff>
    </xdr:to>
    <xdr:sp>
      <xdr:nvSpPr>
        <xdr:cNvPr id="17" name="AutoShape 3"/>
        <xdr:cNvSpPr>
          <a:spLocks noChangeArrowheads="1"/>
        </xdr:cNvSpPr>
      </xdr:nvSpPr>
      <xdr:spPr>
        <a:xfrm>
          <a:off x="2794000" y="873760"/>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1</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4</xdr:col>
      <xdr:colOff>549275</xdr:colOff>
      <xdr:row>11</xdr:row>
      <xdr:rowOff>136525</xdr:rowOff>
    </xdr:from>
    <xdr:to>
      <xdr:col>5</xdr:col>
      <xdr:colOff>301625</xdr:colOff>
      <xdr:row>13</xdr:row>
      <xdr:rowOff>147320</xdr:rowOff>
    </xdr:to>
    <xdr:sp>
      <xdr:nvSpPr>
        <xdr:cNvPr id="28" name="AutoShape 3"/>
        <xdr:cNvSpPr>
          <a:spLocks noChangeArrowheads="1"/>
        </xdr:cNvSpPr>
      </xdr:nvSpPr>
      <xdr:spPr>
        <a:xfrm>
          <a:off x="2816225" y="248602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2</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4</xdr:col>
      <xdr:colOff>706755</xdr:colOff>
      <xdr:row>18</xdr:row>
      <xdr:rowOff>180975</xdr:rowOff>
    </xdr:from>
    <xdr:to>
      <xdr:col>6</xdr:col>
      <xdr:colOff>30480</xdr:colOff>
      <xdr:row>21</xdr:row>
      <xdr:rowOff>1270</xdr:rowOff>
    </xdr:to>
    <xdr:sp>
      <xdr:nvSpPr>
        <xdr:cNvPr id="29" name="AutoShape 3"/>
        <xdr:cNvSpPr>
          <a:spLocks noChangeArrowheads="1"/>
        </xdr:cNvSpPr>
      </xdr:nvSpPr>
      <xdr:spPr>
        <a:xfrm>
          <a:off x="2973705" y="386397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3</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8</xdr:col>
      <xdr:colOff>11430</xdr:colOff>
      <xdr:row>19</xdr:row>
      <xdr:rowOff>147955</xdr:rowOff>
    </xdr:from>
    <xdr:to>
      <xdr:col>8</xdr:col>
      <xdr:colOff>497205</xdr:colOff>
      <xdr:row>21</xdr:row>
      <xdr:rowOff>158750</xdr:rowOff>
    </xdr:to>
    <xdr:sp>
      <xdr:nvSpPr>
        <xdr:cNvPr id="30" name="AutoShape 3"/>
        <xdr:cNvSpPr>
          <a:spLocks noChangeArrowheads="1"/>
        </xdr:cNvSpPr>
      </xdr:nvSpPr>
      <xdr:spPr>
        <a:xfrm>
          <a:off x="4398645" y="402145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4</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11</xdr:col>
      <xdr:colOff>78740</xdr:colOff>
      <xdr:row>19</xdr:row>
      <xdr:rowOff>58420</xdr:rowOff>
    </xdr:from>
    <xdr:to>
      <xdr:col>12</xdr:col>
      <xdr:colOff>164465</xdr:colOff>
      <xdr:row>21</xdr:row>
      <xdr:rowOff>69215</xdr:rowOff>
    </xdr:to>
    <xdr:sp>
      <xdr:nvSpPr>
        <xdr:cNvPr id="31" name="AutoShape 3"/>
        <xdr:cNvSpPr>
          <a:spLocks noChangeArrowheads="1"/>
        </xdr:cNvSpPr>
      </xdr:nvSpPr>
      <xdr:spPr>
        <a:xfrm>
          <a:off x="5951855" y="3931920"/>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5</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11</xdr:col>
      <xdr:colOff>168275</xdr:colOff>
      <xdr:row>12</xdr:row>
      <xdr:rowOff>13335</xdr:rowOff>
    </xdr:from>
    <xdr:to>
      <xdr:col>12</xdr:col>
      <xdr:colOff>254000</xdr:colOff>
      <xdr:row>14</xdr:row>
      <xdr:rowOff>24130</xdr:rowOff>
    </xdr:to>
    <xdr:sp>
      <xdr:nvSpPr>
        <xdr:cNvPr id="45" name="AutoShape 3"/>
        <xdr:cNvSpPr>
          <a:spLocks noChangeArrowheads="1"/>
        </xdr:cNvSpPr>
      </xdr:nvSpPr>
      <xdr:spPr>
        <a:xfrm>
          <a:off x="6041390" y="255333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6</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11</xdr:col>
      <xdr:colOff>90170</xdr:colOff>
      <xdr:row>3</xdr:row>
      <xdr:rowOff>215265</xdr:rowOff>
    </xdr:from>
    <xdr:to>
      <xdr:col>12</xdr:col>
      <xdr:colOff>175895</xdr:colOff>
      <xdr:row>6</xdr:row>
      <xdr:rowOff>48260</xdr:rowOff>
    </xdr:to>
    <xdr:sp>
      <xdr:nvSpPr>
        <xdr:cNvPr id="46" name="AutoShape 3"/>
        <xdr:cNvSpPr>
          <a:spLocks noChangeArrowheads="1"/>
        </xdr:cNvSpPr>
      </xdr:nvSpPr>
      <xdr:spPr>
        <a:xfrm>
          <a:off x="5963285" y="105346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7</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7</xdr:col>
      <xdr:colOff>437515</xdr:colOff>
      <xdr:row>3</xdr:row>
      <xdr:rowOff>147955</xdr:rowOff>
    </xdr:from>
    <xdr:to>
      <xdr:col>8</xdr:col>
      <xdr:colOff>374650</xdr:colOff>
      <xdr:row>5</xdr:row>
      <xdr:rowOff>133350</xdr:rowOff>
    </xdr:to>
    <xdr:sp>
      <xdr:nvSpPr>
        <xdr:cNvPr id="47" name="AutoShape 3"/>
        <xdr:cNvSpPr>
          <a:spLocks noChangeArrowheads="1"/>
        </xdr:cNvSpPr>
      </xdr:nvSpPr>
      <xdr:spPr>
        <a:xfrm>
          <a:off x="4276090" y="98615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8</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9</xdr:col>
      <xdr:colOff>179705</xdr:colOff>
      <xdr:row>8</xdr:row>
      <xdr:rowOff>69215</xdr:rowOff>
    </xdr:from>
    <xdr:to>
      <xdr:col>10</xdr:col>
      <xdr:colOff>294005</xdr:colOff>
      <xdr:row>10</xdr:row>
      <xdr:rowOff>80010</xdr:rowOff>
    </xdr:to>
    <xdr:sp>
      <xdr:nvSpPr>
        <xdr:cNvPr id="48" name="AutoShape 3"/>
        <xdr:cNvSpPr>
          <a:spLocks noChangeArrowheads="1"/>
        </xdr:cNvSpPr>
      </xdr:nvSpPr>
      <xdr:spPr>
        <a:xfrm>
          <a:off x="5252720" y="184721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9</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twoCellAnchor>
    <xdr:from>
      <xdr:col>9</xdr:col>
      <xdr:colOff>236220</xdr:colOff>
      <xdr:row>15</xdr:row>
      <xdr:rowOff>113665</xdr:rowOff>
    </xdr:from>
    <xdr:to>
      <xdr:col>10</xdr:col>
      <xdr:colOff>350520</xdr:colOff>
      <xdr:row>17</xdr:row>
      <xdr:rowOff>124460</xdr:rowOff>
    </xdr:to>
    <xdr:sp>
      <xdr:nvSpPr>
        <xdr:cNvPr id="49" name="AutoShape 3"/>
        <xdr:cNvSpPr>
          <a:spLocks noChangeArrowheads="1"/>
        </xdr:cNvSpPr>
      </xdr:nvSpPr>
      <xdr:spPr>
        <a:xfrm>
          <a:off x="5309235" y="3225165"/>
          <a:ext cx="485775" cy="391795"/>
        </a:xfrm>
        <a:prstGeom prst="ellipse">
          <a:avLst/>
        </a:prstGeom>
        <a:solidFill>
          <a:srgbClr val="FFFFFF"/>
        </a:solidFill>
        <a:ln w="9525">
          <a:solidFill>
            <a:srgbClr val="FF0000"/>
          </a:solidFill>
          <a:miter lim="800000"/>
        </a:ln>
      </xdr:spPr>
      <xdr:txBody>
        <a:bodyPr vertOverflow="clip" wrap="square" lIns="36576" tIns="41148" rIns="36576"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zh-CN" sz="1600" b="0" i="0" u="none" strike="noStrike" baseline="0">
              <a:solidFill>
                <a:srgbClr val="000000"/>
              </a:solidFill>
              <a:latin typeface="微软雅黑" panose="020B0503020204020204" charset="-122"/>
              <a:ea typeface="微软雅黑" panose="020B0503020204020204" charset="-122"/>
            </a:rPr>
            <a:t>10</a:t>
          </a:r>
          <a:endParaRPr lang="en-US" altLang="zh-CN" sz="1600" b="0" i="0" u="none" strike="noStrike" baseline="0">
            <a:solidFill>
              <a:srgbClr val="000000"/>
            </a:solidFill>
            <a:latin typeface="微软雅黑" panose="020B0503020204020204" charset="-122"/>
            <a:ea typeface="微软雅黑" panose="020B0503020204020204" charset="-122"/>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133350</xdr:colOff>
      <xdr:row>0</xdr:row>
      <xdr:rowOff>66675</xdr:rowOff>
    </xdr:from>
    <xdr:to>
      <xdr:col>13</xdr:col>
      <xdr:colOff>1057275</xdr:colOff>
      <xdr:row>3</xdr:row>
      <xdr:rowOff>209550</xdr:rowOff>
    </xdr:to>
    <xdr:pic>
      <xdr:nvPicPr>
        <xdr:cNvPr id="3" name="图片 3"/>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9857105" y="66675"/>
          <a:ext cx="923925" cy="773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127635</xdr:colOff>
      <xdr:row>0</xdr:row>
      <xdr:rowOff>635</xdr:rowOff>
    </xdr:from>
    <xdr:to>
      <xdr:col>12</xdr:col>
      <xdr:colOff>946785</xdr:colOff>
      <xdr:row>3</xdr:row>
      <xdr:rowOff>181610</xdr:rowOff>
    </xdr:to>
    <xdr:pic>
      <xdr:nvPicPr>
        <xdr:cNvPr id="4" name="图片 6"/>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8727440" y="635"/>
          <a:ext cx="819150" cy="811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95250</xdr:colOff>
      <xdr:row>0</xdr:row>
      <xdr:rowOff>95250</xdr:rowOff>
    </xdr:from>
    <xdr:to>
      <xdr:col>14</xdr:col>
      <xdr:colOff>695325</xdr:colOff>
      <xdr:row>3</xdr:row>
      <xdr:rowOff>200025</xdr:rowOff>
    </xdr:to>
    <xdr:pic>
      <xdr:nvPicPr>
        <xdr:cNvPr id="5"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1076305" y="95250"/>
          <a:ext cx="600075" cy="735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666750</xdr:colOff>
      <xdr:row>0</xdr:row>
      <xdr:rowOff>66675</xdr:rowOff>
    </xdr:from>
    <xdr:to>
      <xdr:col>11</xdr:col>
      <xdr:colOff>790575</xdr:colOff>
      <xdr:row>3</xdr:row>
      <xdr:rowOff>219075</xdr:rowOff>
    </xdr:to>
    <xdr:pic>
      <xdr:nvPicPr>
        <xdr:cNvPr id="6"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7713980" y="66675"/>
          <a:ext cx="809625" cy="782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353060</xdr:colOff>
      <xdr:row>3</xdr:row>
      <xdr:rowOff>258445</xdr:rowOff>
    </xdr:from>
    <xdr:to>
      <xdr:col>17</xdr:col>
      <xdr:colOff>116205</xdr:colOff>
      <xdr:row>31</xdr:row>
      <xdr:rowOff>22860</xdr:rowOff>
    </xdr:to>
    <xdr:pic>
      <xdr:nvPicPr>
        <xdr:cNvPr id="7" name="图片 1"/>
        <xdr:cNvPicPr>
          <a:picLocks noChangeAspect="1"/>
        </xdr:cNvPicPr>
      </xdr:nvPicPr>
      <xdr:blipFill>
        <a:blip r:embed="rId5">
          <a:extLst>
            <a:ext uri="{28A0092B-C50C-407E-A947-70E740481C1C}">
              <a14:useLocalDpi xmlns:a14="http://schemas.microsoft.com/office/drawing/2010/main" val="0"/>
            </a:ext>
          </a:extLst>
        </a:blip>
        <a:srcRect/>
        <a:stretch>
          <a:fillRect/>
        </a:stretch>
      </xdr:blipFill>
      <xdr:spPr>
        <a:xfrm>
          <a:off x="6704965" y="889000"/>
          <a:ext cx="6725920" cy="6092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6350</xdr:colOff>
      <xdr:row>3</xdr:row>
      <xdr:rowOff>313690</xdr:rowOff>
    </xdr:from>
    <xdr:to>
      <xdr:col>22</xdr:col>
      <xdr:colOff>445770</xdr:colOff>
      <xdr:row>17</xdr:row>
      <xdr:rowOff>67310</xdr:rowOff>
    </xdr:to>
    <xdr:pic>
      <xdr:nvPicPr>
        <xdr:cNvPr id="8" name="图片 7"/>
        <xdr:cNvPicPr>
          <a:picLocks noChangeAspect="1"/>
        </xdr:cNvPicPr>
      </xdr:nvPicPr>
      <xdr:blipFill>
        <a:blip r:embed="rId6"/>
        <a:stretch>
          <a:fillRect/>
        </a:stretch>
      </xdr:blipFill>
      <xdr:spPr>
        <a:xfrm>
          <a:off x="12482830" y="944245"/>
          <a:ext cx="5030470" cy="3003550"/>
        </a:xfrm>
        <a:prstGeom prst="rect">
          <a:avLst/>
        </a:prstGeom>
        <a:noFill/>
        <a:ln w="9525">
          <a:noFill/>
        </a:ln>
      </xdr:spPr>
    </xdr:pic>
    <xdr:clientData/>
  </xdr:twoCellAnchor>
  <xdr:twoCellAnchor editAs="oneCell">
    <xdr:from>
      <xdr:col>0</xdr:col>
      <xdr:colOff>168910</xdr:colOff>
      <xdr:row>0</xdr:row>
      <xdr:rowOff>45720</xdr:rowOff>
    </xdr:from>
    <xdr:to>
      <xdr:col>1</xdr:col>
      <xdr:colOff>528955</xdr:colOff>
      <xdr:row>1</xdr:row>
      <xdr:rowOff>172085</xdr:rowOff>
    </xdr:to>
    <xdr:pic>
      <xdr:nvPicPr>
        <xdr:cNvPr id="11" name="图片 10"/>
        <xdr:cNvPicPr>
          <a:picLocks noChangeAspect="1"/>
        </xdr:cNvPicPr>
      </xdr:nvPicPr>
      <xdr:blipFill>
        <a:blip r:embed="rId7"/>
        <a:stretch>
          <a:fillRect/>
        </a:stretch>
      </xdr:blipFill>
      <xdr:spPr>
        <a:xfrm>
          <a:off x="168910" y="45720"/>
          <a:ext cx="864870" cy="34544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47928;&#44221;&#54872;\USER\96_JAPAN\96MEET\JAPAN\&#54952;&#50984;&#48516;&#4943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windows\TEMP\SSH\&#54869;&#51221;&#50504;\&#51204;&#50900;&#54869;&#51221;\&#54869;TRIM.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1JYE\&#23565;MMC&#49373;&#49328;&#49457;&#48708;&#44368;\&#44277;&#51109;&#50868;&#50689;\&#51473;&#45800;&#44592;&#49373;&#49328;&#45733;&#47141;\98&#53685;&#54224;&#54633;\&#52264;&#51060;&#45236;&#50669;\HEE-DONG\&#44592;&#53440;\&#54801;&#51312;&#512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44608;&#55064;&#44428;\TOPORDER\AAA97\&#49345;&#48152;&#44592;\&#44277;&#52292;\&#48176;&#52824;&#44277;&#4792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48320;&#54788;&#49688;\&#48320;&#54788;&#49688;\TEMP\&#54801;&#51312;&#50577;&#4988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51652;&#50864;&#54801;\C\temp\RS(&#51228;&#44228;)\DHLEE\&#49688;&#51221;&#44060;&#48156;&#51068;&#51221;(&#49849;&#50857;2Gr).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t01\m_hour01\man_hour\MHver0p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1JYE\&#23565;MMC&#49373;&#49328;&#49457;&#48708;&#44368;\&#44277;&#51109;&#50868;&#50689;\&#51473;&#45800;&#44592;&#49373;&#49328;&#45733;&#47141;\98&#53685;&#54224;&#54633;\&#52264;&#51060;&#45236;&#50669;\&#44288;&#47532;9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51060;&#49849;&#54788;\C\temp\1999\&#54924;&#51032;&#52404;\&#44592;&#54925;&#51312;&#51221;&#50948;&#50896;&#54924;\&#44592;&#54925;&#51312;&#51221;&#50948;&#50896;&#54924;_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51060;&#49849;&#54788;\C\temp\RS(&#51228;&#44228;)\DHLEE\&#49688;&#51221;&#44060;&#48156;&#51068;&#51221;(&#49849;&#50857;2Gr).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50896;&#44032;&#48516;&#49437;\&#49688;&#48520;&#48324;\95\&#50896;&#44032;&#53685;&#4837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LCH\&#49552;&#47581;&#49892;\&#48372;&#44256;&#4943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47928;&#44221;&#54872;\USER\KSL\LTBP\PJY-SMA.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51652;&#50864;&#54801;\C\windows\TEMP\backup\MIYATA\&#51068;&#48152;\&#47928;&#49436;&#50577;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49849;&#50857;\AVANTE\WAGON\&#47588;&#44032;&#44208;&#51221;\DEP&#44228;&#49328;.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48512;&#44284;&#51109;.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1JYE\&#23565;MMC&#49373;&#49328;&#49457;&#48708;&#44368;\&#44277;&#51109;&#50868;&#50689;\&#51473;&#45800;&#44592;&#49373;&#49328;&#45733;&#47141;\98&#53685;&#54224;&#54633;\&#52264;&#51060;&#45236;&#50669;\DOS\&#44277;&#53685;&#47928;&#4943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1JYE\&#23565;MMC&#49373;&#49328;&#49457;&#48708;&#44368;\&#44277;&#51109;&#50868;&#50689;\&#51473;&#45800;&#44592;&#49373;&#49328;&#45733;&#47141;\98&#53685;&#54224;&#54633;\&#52264;&#51060;&#45236;&#50669;\TEMP\LHI\SB\&#48139;&#49496;&#4832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48320;&#54788;&#49688;\&#48320;&#54788;&#49688;\LOAD\LOAD&#44160;&#53664;99081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Thh6\c\&#51060;&#49345;&#51456;\&#54633;&#46041;&#54924;&#51032;\&#54633;&#46041;&#48516;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9466407\c\&#54861;&#51116;&#54840;\&#50577;&#49885;\&#54364;&#51456;&#50577;&#49885;.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Thh6\c\&#51060;&#49345;&#51456;\&#54633;&#46041;&#54924;&#51032;\&#49345;&#50857;11&#509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1JYE\&#23565;MMC&#49373;&#49328;&#49457;&#48708;&#44368;\&#44277;&#51109;&#50868;&#50689;\&#51473;&#45800;&#44592;&#49373;&#49328;&#45733;&#47141;\98&#53685;&#54224;&#54633;\&#52264;&#51060;&#45236;&#50669;\LEE\&#49324;&#50629;&#44228;&#54925;\&#54788;&#44552;&#50696;&#49328;\&#51217;&#45824;44.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EXCEL\INVEST\&#44228;&#54925;\96&#44228;&#5492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er-08\jszx-&#20184;&#26133;&#20142;\&#20854;&#20182;&#20154;\&#24464;&#25991;&#33395;\&#29275;&#3492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9466407\c\EXCEL\&#54364;&#51456;&#50577;&#4988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c_seong\c\97\&#50836;&#50557;\MH96&#44228;&#5492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3467666\c\WINDOWS\TEMP\&#54364;&#51456;&#47928;&#49436;.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3467666\c\LEE\&#50896;&#44032;&#51208;&#44048;\KANG\CDOWN\98&#44228;&#54925;\CDOWN\98&#44228;&#54925;\&#44228;&#54925;&#54801;&#51204;.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XD%20&#47785;&#54364;&#49457;&#45733;&#51228;&#49884;%2099031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Et70\c\WORK\&#50504;&#51652;&#49457;\M_hour11\main9807.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50577;&#54840;&#49437;\&#51228;&#51089;&#51068;&#51221;&#51333;&#54633;\TEMP\~($()!^)\&#51452;&#44036;&#51068;&#51221;&#51217;&#49688;\&#44228;&#54925;\1JYE\&#23565;MMC&#49373;&#49328;&#49457;&#48708;&#44368;\&#44277;&#51109;&#50868;&#50689;\&#51473;&#45800;&#44592;&#49373;&#49328;&#45733;&#47141;\98&#53685;&#54224;&#54633;\&#52264;&#51060;&#45236;&#50669;\HEE-DONG\&#49688;&#48520;&#49552;&#51061;\9614\&#49688;&#48520;&#45236;&#49688;.14"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T:\temp\hetao\&#38271;&#23433;SE--&#20998;&#26512;&#26684;&#24335;\Documents%20and%20Settings\&#20013;&#26449;&#26241;&#24344;\&#12487;&#12473;&#12463;&#12488;&#12483;&#12503;\nakanosan\Korea%20Report\WINDOWS\TEMP\DOS\&#44277;&#53685;&#47928;&#494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51076;&#47564;&#46041;K\C\&#47928;&#49436;\&#9428;_&#52264;&#47049;&#44060;&#48156;\FR%20SEDAN\&#44060;&#48156;&#51068;&#51221;\FR%20SEDAN&#44060;&#48156;&#44160;&#53664;_990225&#973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3467666\c\DOS\CDOWN\98&#44228;&#54925;\&#44228;&#54925;&#54801;&#512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temp\hetao\&#38271;&#23433;SE--&#20998;&#26512;&#26684;&#24335;\Documents%20and%20Settings\&#20013;&#26449;&#26241;&#24344;\&#12487;&#12473;&#12463;&#12488;&#12483;&#12503;\nakanosan\Korea%20Report\DOS\CDOWN\98&#44228;&#54925;\&#44228;&#54925;&#54801;&#512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48320;&#54788;&#49688;\&#48320;&#54788;&#49688;\&#44608;&#51333;&#48373;\FO\&#50696;&#49328;&#44288;&#47144;\&#51665;&#54665;&#44228;&#54925;\&#50696;&#49328;&#52572;&#51333;\SM&#48372;&#44256;\SM&#48372;&#44256;\SKY-KJB\ILY\&#54616;&#44592;&#51333;&#5463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51652;&#50864;&#54801;\C\temp\1999\&#54924;&#51032;&#52404;\&#44592;&#54925;&#51312;&#51221;&#50948;&#50896;&#54924;\&#44592;&#54925;&#51312;&#51221;&#50948;&#50896;&#54924;_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t01\m_hour01\Excel_d\&#50629;&#47924;&#50857;\MAN_HOUR\BASE\MH_SPE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전체실적"/>
      <sheetName val="효율계획(당월)"/>
      <sheetName val="전월대비"/>
      <sheetName val="목표대비"/>
      <sheetName val="당월.누계"/>
      <sheetName val="사업소별"/>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확정종합"/>
      <sheetName val="X4DR"/>
      <sheetName val="X35DR"/>
      <sheetName val="Tiburon"/>
      <sheetName val="확TRIM"/>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협조전"/>
      <sheetName val="작성양식"/>
      <sheetName val="Tiburon"/>
    </sheet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차수"/>
      <sheetName val="2.대외공문"/>
      <sheetName val="소상 &quot;1&quot;"/>
      <sheetName val="3"/>
      <sheetName val="TCA"/>
      <sheetName val="Sheet1"/>
      <sheetName val="Sheet2"/>
      <sheetName val="Sheet3"/>
      <sheetName val="CLM-MP"/>
      <sheetName val="협조전"/>
      <sheetName val="Sheet5"/>
      <sheetName val="Sheet6 (3)"/>
      <sheetName val="RD제품개발투자비(매가)"/>
      <sheetName val="DUMP"/>
      <sheetName val="신규DEP"/>
      <sheetName val="XGPROD"/>
      <sheetName val="인원"/>
      <sheetName val="작성양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협조전"/>
      <sheetName val="LOCALBOM"/>
      <sheetName val="작성양식"/>
      <sheetName val="차수"/>
      <sheetName val="기안"/>
      <sheetName val="1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Module1"/>
      <sheetName val="TCA"/>
      <sheetName val="RS"/>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작성양식"/>
      <sheetName val="Sheet3"/>
      <sheetName val="초도품보증서"/>
      <sheetName val="검사협정서갑"/>
      <sheetName val="검사성적서갑"/>
      <sheetName val="검사성적서병"/>
      <sheetName val="2차공급자현황"/>
      <sheetName val="신뢰성시험계획서 (2)"/>
      <sheetName val="주소(한문)"/>
      <sheetName val="626TD(COLOR)"/>
      <sheetName val="협조전"/>
      <sheetName val="CASE ASM"/>
      <sheetName val="BUS제원1"/>
      <sheetName val="Sheet5"/>
      <sheetName val="Sheet6 (3)"/>
      <sheetName val="수정개발일정(승용2Gr)"/>
      <sheetName val="PRESS DATA"/>
      <sheetName val="GRACE"/>
      <sheetName val="3"/>
      <sheetName val="626TD"/>
      <sheetName val="첨부2"/>
      <sheetName val="PROTO"/>
      <sheetName val="full (2)"/>
      <sheetName val="SUB(C)"/>
      <sheetName val="전체현황"/>
      <sheetName val="CALENDAR"/>
      <sheetName val="CVT산정"/>
      <sheetName val="CAUDIT"/>
      <sheetName val="공정별설비검토"/>
      <sheetName val="전문품의"/>
      <sheetName val="11"/>
      <sheetName val="#93"/>
      <sheetName val="교육계획"/>
      <sheetName val="소유주(원)"/>
      <sheetName val="FAB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Hver0p8"/>
      <sheetName val="COVER"/>
      <sheetName val="가공투자전제"/>
      <sheetName val="가공비교"/>
      <sheetName val="가공투자비"/>
      <sheetName val="조립전제및 투자비"/>
    </sheetNames>
    <definedNames>
      <definedName name="gethering"/>
      <definedName name="goto_managemant"/>
      <definedName name="printing"/>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96수출"/>
      <sheetName val="Tiburon"/>
      <sheetName val="관리96"/>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3"/>
      <sheetName val="Sheet&quot;"/>
      <sheetName val="TCA"/>
      <sheetName val="Sheet1"/>
      <sheetName val="Sheet3"/>
      <sheetName val="주행"/>
      <sheetName val="PAD"/>
      <sheetName val="시설업체주소록"/>
      <sheetName val="#REF"/>
      <sheetName val="OUTLINE"/>
      <sheetName val="그패프"/>
      <sheetName val="Team 종합"/>
      <sheetName val="전체현황"/>
      <sheetName val="주소(한문)"/>
      <sheetName val="3.OUTLINE"/>
      <sheetName val="BUS제원1"/>
      <sheetName val="현금경비중역"/>
      <sheetName val="full (2)"/>
      <sheetName val="Assumptions"/>
      <sheetName val="Sheet6Ġ(3)"/>
      <sheetName val="2.대외공문"/>
      <sheetName val="월선수금"/>
      <sheetName val="전산품의"/>
      <sheetName val="96수출"/>
      <sheetName val="Shået8"/>
      <sheetName val="재료비"/>
      <sheetName val="Process Flow Chart"/>
      <sheetName val="조립지적"/>
      <sheetName val="626TD(COLOR)"/>
      <sheetName val="회의록"/>
      <sheetName val="#REF!"/>
      <sheetName val="공작"/>
      <sheetName val="모듈"/>
      <sheetName val="전장"/>
      <sheetName val="차체"/>
      <sheetName val="내장"/>
      <sheetName val="외장"/>
      <sheetName val="해외"/>
      <sheetName val="1.변경범위"/>
      <sheetName val="PTR台손익"/>
      <sheetName val="중량및기본제원"/>
      <sheetName val="소유주(원)"/>
      <sheetName val="LOAD HOURS"/>
      <sheetName val="9914"/>
      <sheetName val="LHD REPORT(갑)"/>
      <sheetName val="ML"/>
      <sheetName val="Claim이력_내수내자"/>
      <sheetName val="Z41,Z42 이외total"/>
      <sheetName val="표지"/>
      <sheetName val="626TD"/>
      <sheetName val="1.개발개요"/>
      <sheetName val="차수"/>
      <sheetName val="2002월별매출수량"/>
      <sheetName val="Facilities, P. Lines &amp; Group"/>
      <sheetName val="Corporate Dates"/>
      <sheetName val="1차자품목(HC)"/>
      <sheetName val="기획조정위원회_1"/>
      <sheetName val="부자재 대표"/>
      <sheetName val="선반OPT"/>
      <sheetName val="FAB별"/>
      <sheetName val="협조전"/>
      <sheetName val="FY03"/>
      <sheetName val="p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Module1"/>
      <sheetName val="TCA"/>
      <sheetName val="RS"/>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Sheet3"/>
      <sheetName val="3"/>
      <sheetName val="Sheet3 (2)"/>
      <sheetName val="Sheet3 (3)"/>
      <sheetName val="Sheet3 (4)"/>
      <sheetName val="Sheet5"/>
      <sheetName val="Sheet6 (3)"/>
      <sheetName val="주행"/>
      <sheetName val="Team 종합"/>
      <sheetName val="Sheeu3"/>
      <sheetName val="PTR台손익"/>
      <sheetName val="시설업체주소록"/>
      <sheetName val="PRESS생산계획"/>
      <sheetName val="2.대외공문"/>
      <sheetName val="#REF"/>
      <sheetName val="전산품의"/>
      <sheetName val="301-2"/>
      <sheetName val="304"/>
      <sheetName val="OUTLINE"/>
      <sheetName val="full (2)"/>
      <sheetName val="월선수금"/>
      <sheetName val="소유주(원)"/>
      <sheetName val="중량및기본제원"/>
      <sheetName val="콤비품의-3"/>
      <sheetName val="#REF!"/>
      <sheetName val="회의록"/>
      <sheetName val="Z41,Z42 이외total"/>
      <sheetName val="1.변경범위"/>
      <sheetName val="차수"/>
      <sheetName val="96수출"/>
      <sheetName val="1.개발개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협조전"/>
      <sheetName val="문제점"/>
      <sheetName val="GRACE"/>
      <sheetName val="TCA"/>
      <sheetName val="Sheet1"/>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보고서"/>
      <sheetName val="대외공문"/>
      <sheetName val="차수"/>
      <sheetName val="2.대외공문"/>
      <sheetName val="Sheet1"/>
      <sheetName val="3"/>
      <sheetName val="Sheet3"/>
      <sheetName val="首页"/>
      <sheetName val="#REF"/>
      <sheetName val="추이도"/>
      <sheetName val="A-100전제"/>
      <sheetName val="#REF!"/>
      <sheetName val="1.기안지"/>
      <sheetName val="96수출"/>
      <sheetName val="현금경비중역"/>
      <sheetName val="前簧"/>
      <sheetName val="CFLOW"/>
      <sheetName val="제조경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해외생산"/>
      <sheetName val="방향"/>
      <sheetName val="라인업"/>
      <sheetName val="제품계획"/>
      <sheetName val="수요"/>
      <sheetName val="해외수요"/>
      <sheetName val="해외전제"/>
      <sheetName val="CAPA전제"/>
      <sheetName val="국내CAPA"/>
      <sheetName val="해외CAPA"/>
      <sheetName val="효율계획(당월)"/>
      <sheetName val="전체실적"/>
      <sheetName val="2.대외공문"/>
      <sheetName val="GRACE"/>
      <sheetName val="Sheet1"/>
      <sheetName val="组织机构及职能分工"/>
      <sheetName val="海外与国内项目对比"/>
      <sheetName val="COVER"/>
      <sheetName val="가공투자전제"/>
      <sheetName val="가공비교"/>
      <sheetName val="가공투자비"/>
      <sheetName val="조립전제및 투자비"/>
      <sheetName val="细分维度目标"/>
      <sheetName val="#REF"/>
      <sheetName val="PJY-SM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1.기안지"/>
      <sheetName val="1.기안을지"/>
      <sheetName val="2.대외공문"/>
      <sheetName val="2.대외공문 (안)"/>
      <sheetName val="2.대외공문 (안) (2)"/>
      <sheetName val="3.시행문"/>
      <sheetName val="4.협조전"/>
      <sheetName val="5.문서수발"/>
      <sheetName val="6.발송인"/>
      <sheetName val="7.우편물발송의뢰서"/>
      <sheetName val="8.간행물관리대장"/>
      <sheetName val="10.문서처리"/>
      <sheetName val="11.회람"/>
      <sheetName val="12.문서색인표"/>
      <sheetName val="14.문서목록"/>
      <sheetName val="15.이관문서목록표"/>
      <sheetName val="17.폐기문서목록표"/>
      <sheetName val="21.열람증"/>
      <sheetName val="문서열람및반출대장"/>
      <sheetName val="서식등록신청서"/>
      <sheetName val="서식등록대장"/>
      <sheetName val="회의록(1)"/>
      <sheetName val="회의록 (을)"/>
      <sheetName val="FAX"/>
      <sheetName val="자가2급"/>
      <sheetName val="1.변경범위"/>
      <sheetName val="해외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장기판매계획"/>
      <sheetName val="DEP SUMMARY"/>
      <sheetName val="투자액 종합"/>
      <sheetName val="RD제품개발투자비(매가)"/>
      <sheetName val="Team 종합"/>
      <sheetName val="DAT(목표)"/>
      <sheetName val="Sheet1"/>
      <sheetName val="작성양식"/>
      <sheetName val="F4301"/>
      <sheetName val="DEP계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자가2급"/>
      <sheetName val="부과장"/>
      <sheetName val="변경1"/>
      <sheetName val="조직변경"/>
      <sheetName val="인수인계"/>
    </sheetNames>
    <sheetDataSet>
      <sheetData sheetId="0" refreshError="1"/>
      <sheetData sheetId="1" refreshError="1"/>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2.대외공문"/>
      <sheetName val="PT_ED"/>
      <sheetName val="CFLOW"/>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REF"/>
      <sheetName val="2.대외공문"/>
    </sheetNames>
    <sheetDataSet>
      <sheetData sheetId="0" refreshError="1"/>
      <sheetData sheetId="1"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load분배_출력不要"/>
      <sheetName val="총괄"/>
      <sheetName val="chart"/>
      <sheetName val="제품율"/>
      <sheetName val="PRIDE이관"/>
      <sheetName val="YMC"/>
      <sheetName val="W3 4x4"/>
      <sheetName val="B3추가"/>
      <sheetName val="카니발00년"/>
      <sheetName val="PREGIO15"/>
      <sheetName val="화)BL"/>
      <sheetName val="S4"/>
      <sheetName val="소)BL"/>
      <sheetName val="레토나"/>
      <sheetName val="슈마페이스리프트"/>
      <sheetName val="MS"/>
      <sheetName val="카니발북미"/>
      <sheetName val="프런티어"/>
      <sheetName val="PREGIO RHD"/>
      <sheetName val="L3D"/>
      <sheetName val="L5D"/>
      <sheetName val="타우너"/>
      <sheetName val="SPORTAGE"/>
      <sheetName val="엔터프라이즈"/>
      <sheetName val="RS F_L"/>
      <sheetName val="프런티어 LPG"/>
      <sheetName val="환산table"/>
      <sheetName val="2.대외공문"/>
      <sheetName val="현금경비중역"/>
      <sheetName val="5.세운W-A"/>
      <sheetName val="#REF"/>
      <sheetName val="LOAD검토99081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경쟁실분"/>
      <sheetName val="현금경비중역"/>
      <sheetName val="차수"/>
      <sheetName val="최신가-lc"/>
      <sheetName val="최신가-sm"/>
      <sheetName val="환산table"/>
      <sheetName val="横展--职能部门"/>
      <sheetName val="자가2급"/>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000000"/>
      <sheetName val="개정내역"/>
      <sheetName val="문서서식보고사항"/>
      <sheetName val="서식체계"/>
      <sheetName val="1.기안을지"/>
      <sheetName val="대외공문"/>
      <sheetName val="시행문"/>
      <sheetName val="2.협조전"/>
      <sheetName val="발송인"/>
      <sheetName val="우편물발송의뢰서"/>
      <sheetName val="문서처리"/>
      <sheetName val="회람"/>
      <sheetName val="문서색인표"/>
      <sheetName val="문서색인표 (2)"/>
      <sheetName val="문서목록"/>
      <sheetName val="이관문서목록표"/>
      <sheetName val="폐기문서목록표"/>
      <sheetName val="열람증"/>
      <sheetName val="문서열람및반출대장"/>
      <sheetName val="회의록"/>
      <sheetName val="회의록 (을)"/>
      <sheetName val="1.기안지"/>
      <sheetName val="소상 &quot;1&quot;"/>
      <sheetName val="96수출"/>
      <sheetName val="작성양식"/>
      <sheetName val="현금경비중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그패프"/>
      <sheetName val="TCA"/>
      <sheetName val="보고서"/>
      <sheetName val="최신가-lc"/>
      <sheetName val="최신가-sm"/>
      <sheetName val="추이도"/>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현금경비중역"/>
      <sheetName val="Sheet1"/>
      <sheetName val="17应付票据明细表"/>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기안지 (2)"/>
      <sheetName val="본사보완"/>
      <sheetName val="공장보완 (2)"/>
      <sheetName val="기술개발(2)"/>
      <sheetName val="96계획 3"/>
      <sheetName val="사업투자"/>
      <sheetName val="요약"/>
      <sheetName val="요약 (2)"/>
      <sheetName val="연구절감"/>
      <sheetName val="절감요약"/>
      <sheetName val="협조전2"/>
      <sheetName val="R&amp;D"/>
      <sheetName val="대외공문"/>
      <sheetName val="환산table"/>
      <sheetName val="Sheet1 (11)"/>
      <sheetName val="96계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heet1"/>
      <sheetName val="Sheet3"/>
    </sheetNames>
    <sheetDataSet>
      <sheetData sheetId="0" refreshError="1"/>
      <sheetData sheetId="1"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개정내역"/>
      <sheetName val="문서서식보고사항"/>
      <sheetName val="서식체계"/>
      <sheetName val="1.기안지"/>
      <sheetName val="기안을지"/>
      <sheetName val="대외공문"/>
      <sheetName val="#REF"/>
      <sheetName val="Data"/>
      <sheetName val="2.대외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MH_생산"/>
      <sheetName val="MH_DATA"/>
      <sheetName val="원가(1)"/>
      <sheetName val="원가 (2)"/>
      <sheetName val="쌍용원가 (2)"/>
      <sheetName val="작성전제"/>
      <sheetName val="재료비근거"/>
      <sheetName val="인건비근거"/>
      <sheetName val="인원(1)"/>
      <sheetName val="인원(2)"/>
      <sheetName val="소모품비"/>
      <sheetName val="수도광열비"/>
      <sheetName val="감가상각"/>
      <sheetName val="직접기타"/>
      <sheetName val="간접기타"/>
      <sheetName val="이자상각"/>
      <sheetName val="0000"/>
      <sheetName val="dri(03.4) &amp; kdac(04~08) "/>
      <sheetName val="2005~8년 ROLL'G"/>
      <sheetName val="0-5개년 OPTION (2003)"/>
      <sheetName val="재료비근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2.대외공문"/>
      <sheetName val="작성양식"/>
      <sheetName val="XL4Poppy"/>
      <sheetName val="96수출"/>
      <sheetName val="해외생산"/>
      <sheetName val="추이도"/>
      <sheetName val="대외공문"/>
      <sheetName val="#REF"/>
      <sheetName val="首页"/>
      <sheetName val="보고서"/>
      <sheetName val="소상 &quot;1&quot;"/>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작성양식"/>
      <sheetName val="2.대외공문"/>
      <sheetName val="R&amp;D"/>
      <sheetName val="CT式、Ver.１"/>
      <sheetName val="대외공문"/>
      <sheetName val="#REF"/>
      <sheetName val="Sheet2"/>
      <sheetName val="기안"/>
      <sheetName val="현금경비중역"/>
      <sheetName val="보고서"/>
      <sheetName val="추이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000000"/>
      <sheetName val="기어비GRP"/>
      <sheetName val="GRP"/>
      <sheetName val="표"/>
      <sheetName val="GRP_박BJN"/>
      <sheetName val="결과요약"/>
      <sheetName val="기어비요약"/>
      <sheetName val="기DAT"/>
      <sheetName val="DAT(목표)"/>
      <sheetName val="DAT(절충)"/>
      <sheetName val="DAT(T_BASE)"/>
      <sheetName val="DAT(P_BASE)"/>
      <sheetName val="MT요약"/>
      <sheetName val="SIM_P15"/>
      <sheetName val="SIM_P16"/>
      <sheetName val="SIM_P20"/>
      <sheetName val="SIM_T15"/>
      <sheetName val="SIM_T16"/>
      <sheetName val="SIM_T20"/>
      <sheetName val="MT종합"/>
      <sheetName val="제원"/>
      <sheetName val="작성양식"/>
      <sheetName val="MH_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Team 종합"/>
      <sheetName val="main9807"/>
      <sheetName val="R&amp;D"/>
      <sheetName val="Tiburon"/>
      <sheetName val="DAT(목표)"/>
      <sheetName val="작성양식"/>
      <sheetName val="현금경비중역"/>
      <sheetName val="Sheet5"/>
      <sheetName val="Sheet6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소상 &quot;1&quot;"/>
      <sheetName val="要望书达成"/>
      <sheetName val="업체평가"/>
    </sheetNames>
    <sheetDataSet>
      <sheetData sheetId="0" refreshError="1"/>
      <sheetData sheetId="1" refreshError="1"/>
      <sheetData sheetId="2"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2.대외공문"/>
      <sheetName val="추이도"/>
      <sheetName val="GRACE"/>
      <sheetName val="Sheet2"/>
      <sheetName val="업체평가"/>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변경범위"/>
      <sheetName val="2.제품POSITION"/>
      <sheetName val="3.4.5.VOLUME,투자비,수익성"/>
      <sheetName val="6.개발일정"/>
      <sheetName val="7.경쟁차제원"/>
      <sheetName val="Sheet1"/>
      <sheetName val="Sheet3"/>
      <sheetName val="과거부"/>
      <sheetName val="과거공"/>
      <sheetName val="공정흐름F"/>
      <sheetName val="공정흐름R"/>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TCA"/>
      <sheetName val="3"/>
      <sheetName val="CAUDIT"/>
      <sheetName val="626TD(COLOR)"/>
      <sheetName val="차수"/>
      <sheetName val="주소(한문)"/>
      <sheetName val="FR SEDAN개발검토_990225★"/>
      <sheetName val="SUB(C)"/>
      <sheetName val="2차 OIL량측정"/>
      <sheetName val="BUS제원1"/>
      <sheetName val="Sheet5"/>
      <sheetName val="Sheet6 (3)"/>
      <sheetName val="设计科"/>
      <sheetName val="標時"/>
      <sheetName val="626TD"/>
      <sheetName val="二.POSITION.XLS"/>
      <sheetName val="CALEND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작성양식"/>
      <sheetName val="보고서"/>
      <sheetName val="기안"/>
      <sheetName val="현금경비중역"/>
      <sheetName val="首页"/>
      <sheetName val="협조전"/>
      <sheetName val="总公司2002.12.3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작성양식"/>
      <sheetName val="2.대외공문"/>
      <sheetName val="소상 &quot;1&quot;"/>
      <sheetName val="추이도"/>
      <sheetName val="RD제품개발투자비(매가)"/>
      <sheetName val="Team 종합"/>
      <sheetName val="DAT(목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기안"/>
      <sheetName val="2.대외공문"/>
      <sheetName val="효율계획(당월)"/>
      <sheetName val="전체실적"/>
      <sheetName val="작성양식"/>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REF"/>
      <sheetName val="작성양식"/>
      <sheetName val="3"/>
      <sheetName val="차수"/>
      <sheetName val="기획조정위원회_1"/>
      <sheetName val="PRESS DATA"/>
      <sheetName val="보고"/>
      <sheetName val="현금경비중역"/>
      <sheetName val="2.대외공문"/>
      <sheetName val="부품LIST"/>
      <sheetName val="99생산계획"/>
      <sheetName val="CLM-MP"/>
      <sheetName val="월보"/>
      <sheetName val="XGPROD"/>
      <sheetName val="RD제품개발투자비(매가)"/>
      <sheetName val="품의양"/>
      <sheetName val="Sheet"/>
      <sheetName val="CVT산정"/>
      <sheetName val="TOT"/>
      <sheetName val="팀별 합계"/>
      <sheetName val="TCA"/>
      <sheetName val="SOURCE"/>
      <sheetName val="DATE"/>
      <sheetName val="예정임율"/>
      <sheetName val="주행"/>
      <sheetName val="신규DEP"/>
      <sheetName val="LEGEND"/>
      <sheetName val="HP1AMLIST"/>
      <sheetName val="차종MH"/>
      <sheetName val="Sheet1"/>
      <sheetName val="SLIDES"/>
      <sheetName val="Bearbeitungsplan"/>
      <sheetName val="검기갑지"/>
      <sheetName val="126.255"/>
      <sheetName val="9-1차이내역"/>
      <sheetName val="発注書"/>
      <sheetName val="95계획"/>
      <sheetName val="Input"/>
      <sheetName val="MC&amp;다변화"/>
      <sheetName val="DATA"/>
      <sheetName val="계산DATA입력"/>
      <sheetName val="间隙小+干涉"/>
      <sheetName val="보고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H_SPEC"/>
      <sheetName val="TCA"/>
      <sheetName val="자가2급"/>
      <sheetName val="Sheet5"/>
      <sheetName val="Sheet6 (3)"/>
    </sheetNames>
    <definedNames>
      <definedName name="Butt_press"/>
      <definedName name="clear"/>
      <definedName name="Goto_manual"/>
      <definedName name="ID"/>
      <definedName name="move"/>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38100" cap="flat" cmpd="sng" algn="ctr">
          <a:solidFill>
            <a:srgbClr val="FF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38100" cap="flat" cmpd="sng" algn="ctr">
          <a:solidFill>
            <a:srgbClr val="FF0000"/>
          </a:solidFill>
          <a:prstDash val="solid"/>
          <a:round/>
          <a:headEnd type="none" w="med" len="med"/>
          <a:tailEnd type="none" w="med" len="med"/>
        </a:ln>
      </a:spPr>
      <a:bodyPr vertOverflow="clip" wrap="square" lIns="18288" tIns="0" rIns="0" bIns="0" upright="1"/>
      <a:lstStyle/>
    </a:lnDef>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Formulas="1" workbookViewId="0">
      <selection activeCell="B50" sqref="B50:C50"/>
    </sheetView>
  </sheetViews>
  <sheetFormatPr defaultColWidth="8.8" defaultRowHeight="15.6"/>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F56"/>
  <sheetViews>
    <sheetView zoomScale="85" zoomScaleNormal="85" topLeftCell="A2" workbookViewId="0">
      <selection activeCell="A3" sqref="A3:O24"/>
    </sheetView>
  </sheetViews>
  <sheetFormatPr defaultColWidth="9" defaultRowHeight="17.4"/>
  <cols>
    <col min="1" max="1" width="3.25" style="627" customWidth="1"/>
    <col min="2" max="2" width="8.375" style="628" customWidth="1"/>
    <col min="3" max="3" width="8.875" style="628" customWidth="1"/>
    <col min="4" max="4" width="9.25" style="628" customWidth="1"/>
    <col min="5" max="5" width="9.625" style="628" customWidth="1"/>
    <col min="6" max="6" width="5.625" style="628" customWidth="1"/>
    <col min="7" max="7" width="5.375" style="628" customWidth="1"/>
    <col min="8" max="8" width="7.2" style="628" customWidth="1"/>
    <col min="9" max="9" width="9" style="628"/>
    <col min="10" max="10" width="4.875" style="628" customWidth="1"/>
    <col min="11" max="11" width="5.625" style="628" customWidth="1"/>
    <col min="12" max="12" width="5.25" style="628" customWidth="1"/>
    <col min="13" max="13" width="10.125" style="628" customWidth="1"/>
    <col min="14" max="14" width="9.875" style="628" customWidth="1"/>
    <col min="15" max="15" width="8.625" style="628" customWidth="1"/>
    <col min="16" max="256" width="9" style="628"/>
    <col min="257" max="257" width="3.25" style="628" customWidth="1"/>
    <col min="258" max="258" width="8.375" style="628" customWidth="1"/>
    <col min="259" max="259" width="8.875" style="628" customWidth="1"/>
    <col min="260" max="260" width="9.25" style="628" customWidth="1"/>
    <col min="261" max="261" width="9.625" style="628" customWidth="1"/>
    <col min="262" max="262" width="5.625" style="628" customWidth="1"/>
    <col min="263" max="263" width="5.375" style="628" customWidth="1"/>
    <col min="264" max="264" width="5.875" style="628" customWidth="1"/>
    <col min="265" max="265" width="9" style="628"/>
    <col min="266" max="266" width="4.875" style="628" customWidth="1"/>
    <col min="267" max="267" width="5.625" style="628" customWidth="1"/>
    <col min="268" max="268" width="5.25" style="628" customWidth="1"/>
    <col min="269" max="269" width="10.125" style="628" customWidth="1"/>
    <col min="270" max="270" width="9.875" style="628" customWidth="1"/>
    <col min="271" max="271" width="8.625" style="628" customWidth="1"/>
    <col min="272" max="512" width="9" style="628"/>
    <col min="513" max="513" width="3.25" style="628" customWidth="1"/>
    <col min="514" max="514" width="8.375" style="628" customWidth="1"/>
    <col min="515" max="515" width="8.875" style="628" customWidth="1"/>
    <col min="516" max="516" width="9.25" style="628" customWidth="1"/>
    <col min="517" max="517" width="9.625" style="628" customWidth="1"/>
    <col min="518" max="518" width="5.625" style="628" customWidth="1"/>
    <col min="519" max="519" width="5.375" style="628" customWidth="1"/>
    <col min="520" max="520" width="5.875" style="628" customWidth="1"/>
    <col min="521" max="521" width="9" style="628"/>
    <col min="522" max="522" width="4.875" style="628" customWidth="1"/>
    <col min="523" max="523" width="5.625" style="628" customWidth="1"/>
    <col min="524" max="524" width="5.25" style="628" customWidth="1"/>
    <col min="525" max="525" width="10.125" style="628" customWidth="1"/>
    <col min="526" max="526" width="9.875" style="628" customWidth="1"/>
    <col min="527" max="527" width="8.625" style="628" customWidth="1"/>
    <col min="528" max="768" width="9" style="628"/>
    <col min="769" max="769" width="3.25" style="628" customWidth="1"/>
    <col min="770" max="770" width="8.375" style="628" customWidth="1"/>
    <col min="771" max="771" width="8.875" style="628" customWidth="1"/>
    <col min="772" max="772" width="9.25" style="628" customWidth="1"/>
    <col min="773" max="773" width="9.625" style="628" customWidth="1"/>
    <col min="774" max="774" width="5.625" style="628" customWidth="1"/>
    <col min="775" max="775" width="5.375" style="628" customWidth="1"/>
    <col min="776" max="776" width="5.875" style="628" customWidth="1"/>
    <col min="777" max="777" width="9" style="628"/>
    <col min="778" max="778" width="4.875" style="628" customWidth="1"/>
    <col min="779" max="779" width="5.625" style="628" customWidth="1"/>
    <col min="780" max="780" width="5.25" style="628" customWidth="1"/>
    <col min="781" max="781" width="10.125" style="628" customWidth="1"/>
    <col min="782" max="782" width="9.875" style="628" customWidth="1"/>
    <col min="783" max="783" width="8.625" style="628" customWidth="1"/>
    <col min="784" max="1024" width="9" style="628"/>
    <col min="1025" max="1025" width="3.25" style="628" customWidth="1"/>
    <col min="1026" max="1026" width="8.375" style="628" customWidth="1"/>
    <col min="1027" max="1027" width="8.875" style="628" customWidth="1"/>
    <col min="1028" max="1028" width="9.25" style="628" customWidth="1"/>
    <col min="1029" max="1029" width="9.625" style="628" customWidth="1"/>
    <col min="1030" max="1030" width="5.625" style="628" customWidth="1"/>
    <col min="1031" max="1031" width="5.375" style="628" customWidth="1"/>
    <col min="1032" max="1032" width="5.875" style="628" customWidth="1"/>
    <col min="1033" max="1033" width="9" style="628"/>
    <col min="1034" max="1034" width="4.875" style="628" customWidth="1"/>
    <col min="1035" max="1035" width="5.625" style="628" customWidth="1"/>
    <col min="1036" max="1036" width="5.25" style="628" customWidth="1"/>
    <col min="1037" max="1037" width="10.125" style="628" customWidth="1"/>
    <col min="1038" max="1038" width="9.875" style="628" customWidth="1"/>
    <col min="1039" max="1039" width="8.625" style="628" customWidth="1"/>
    <col min="1040" max="1280" width="9" style="628"/>
    <col min="1281" max="1281" width="3.25" style="628" customWidth="1"/>
    <col min="1282" max="1282" width="8.375" style="628" customWidth="1"/>
    <col min="1283" max="1283" width="8.875" style="628" customWidth="1"/>
    <col min="1284" max="1284" width="9.25" style="628" customWidth="1"/>
    <col min="1285" max="1285" width="9.625" style="628" customWidth="1"/>
    <col min="1286" max="1286" width="5.625" style="628" customWidth="1"/>
    <col min="1287" max="1287" width="5.375" style="628" customWidth="1"/>
    <col min="1288" max="1288" width="5.875" style="628" customWidth="1"/>
    <col min="1289" max="1289" width="9" style="628"/>
    <col min="1290" max="1290" width="4.875" style="628" customWidth="1"/>
    <col min="1291" max="1291" width="5.625" style="628" customWidth="1"/>
    <col min="1292" max="1292" width="5.25" style="628" customWidth="1"/>
    <col min="1293" max="1293" width="10.125" style="628" customWidth="1"/>
    <col min="1294" max="1294" width="9.875" style="628" customWidth="1"/>
    <col min="1295" max="1295" width="8.625" style="628" customWidth="1"/>
    <col min="1296" max="1536" width="9" style="628"/>
    <col min="1537" max="1537" width="3.25" style="628" customWidth="1"/>
    <col min="1538" max="1538" width="8.375" style="628" customWidth="1"/>
    <col min="1539" max="1539" width="8.875" style="628" customWidth="1"/>
    <col min="1540" max="1540" width="9.25" style="628" customWidth="1"/>
    <col min="1541" max="1541" width="9.625" style="628" customWidth="1"/>
    <col min="1542" max="1542" width="5.625" style="628" customWidth="1"/>
    <col min="1543" max="1543" width="5.375" style="628" customWidth="1"/>
    <col min="1544" max="1544" width="5.875" style="628" customWidth="1"/>
    <col min="1545" max="1545" width="9" style="628"/>
    <col min="1546" max="1546" width="4.875" style="628" customWidth="1"/>
    <col min="1547" max="1547" width="5.625" style="628" customWidth="1"/>
    <col min="1548" max="1548" width="5.25" style="628" customWidth="1"/>
    <col min="1549" max="1549" width="10.125" style="628" customWidth="1"/>
    <col min="1550" max="1550" width="9.875" style="628" customWidth="1"/>
    <col min="1551" max="1551" width="8.625" style="628" customWidth="1"/>
    <col min="1552" max="1792" width="9" style="628"/>
    <col min="1793" max="1793" width="3.25" style="628" customWidth="1"/>
    <col min="1794" max="1794" width="8.375" style="628" customWidth="1"/>
    <col min="1795" max="1795" width="8.875" style="628" customWidth="1"/>
    <col min="1796" max="1796" width="9.25" style="628" customWidth="1"/>
    <col min="1797" max="1797" width="9.625" style="628" customWidth="1"/>
    <col min="1798" max="1798" width="5.625" style="628" customWidth="1"/>
    <col min="1799" max="1799" width="5.375" style="628" customWidth="1"/>
    <col min="1800" max="1800" width="5.875" style="628" customWidth="1"/>
    <col min="1801" max="1801" width="9" style="628"/>
    <col min="1802" max="1802" width="4.875" style="628" customWidth="1"/>
    <col min="1803" max="1803" width="5.625" style="628" customWidth="1"/>
    <col min="1804" max="1804" width="5.25" style="628" customWidth="1"/>
    <col min="1805" max="1805" width="10.125" style="628" customWidth="1"/>
    <col min="1806" max="1806" width="9.875" style="628" customWidth="1"/>
    <col min="1807" max="1807" width="8.625" style="628" customWidth="1"/>
    <col min="1808" max="2048" width="9" style="628"/>
    <col min="2049" max="2049" width="3.25" style="628" customWidth="1"/>
    <col min="2050" max="2050" width="8.375" style="628" customWidth="1"/>
    <col min="2051" max="2051" width="8.875" style="628" customWidth="1"/>
    <col min="2052" max="2052" width="9.25" style="628" customWidth="1"/>
    <col min="2053" max="2053" width="9.625" style="628" customWidth="1"/>
    <col min="2054" max="2054" width="5.625" style="628" customWidth="1"/>
    <col min="2055" max="2055" width="5.375" style="628" customWidth="1"/>
    <col min="2056" max="2056" width="5.875" style="628" customWidth="1"/>
    <col min="2057" max="2057" width="9" style="628"/>
    <col min="2058" max="2058" width="4.875" style="628" customWidth="1"/>
    <col min="2059" max="2059" width="5.625" style="628" customWidth="1"/>
    <col min="2060" max="2060" width="5.25" style="628" customWidth="1"/>
    <col min="2061" max="2061" width="10.125" style="628" customWidth="1"/>
    <col min="2062" max="2062" width="9.875" style="628" customWidth="1"/>
    <col min="2063" max="2063" width="8.625" style="628" customWidth="1"/>
    <col min="2064" max="2304" width="9" style="628"/>
    <col min="2305" max="2305" width="3.25" style="628" customWidth="1"/>
    <col min="2306" max="2306" width="8.375" style="628" customWidth="1"/>
    <col min="2307" max="2307" width="8.875" style="628" customWidth="1"/>
    <col min="2308" max="2308" width="9.25" style="628" customWidth="1"/>
    <col min="2309" max="2309" width="9.625" style="628" customWidth="1"/>
    <col min="2310" max="2310" width="5.625" style="628" customWidth="1"/>
    <col min="2311" max="2311" width="5.375" style="628" customWidth="1"/>
    <col min="2312" max="2312" width="5.875" style="628" customWidth="1"/>
    <col min="2313" max="2313" width="9" style="628"/>
    <col min="2314" max="2314" width="4.875" style="628" customWidth="1"/>
    <col min="2315" max="2315" width="5.625" style="628" customWidth="1"/>
    <col min="2316" max="2316" width="5.25" style="628" customWidth="1"/>
    <col min="2317" max="2317" width="10.125" style="628" customWidth="1"/>
    <col min="2318" max="2318" width="9.875" style="628" customWidth="1"/>
    <col min="2319" max="2319" width="8.625" style="628" customWidth="1"/>
    <col min="2320" max="2560" width="9" style="628"/>
    <col min="2561" max="2561" width="3.25" style="628" customWidth="1"/>
    <col min="2562" max="2562" width="8.375" style="628" customWidth="1"/>
    <col min="2563" max="2563" width="8.875" style="628" customWidth="1"/>
    <col min="2564" max="2564" width="9.25" style="628" customWidth="1"/>
    <col min="2565" max="2565" width="9.625" style="628" customWidth="1"/>
    <col min="2566" max="2566" width="5.625" style="628" customWidth="1"/>
    <col min="2567" max="2567" width="5.375" style="628" customWidth="1"/>
    <col min="2568" max="2568" width="5.875" style="628" customWidth="1"/>
    <col min="2569" max="2569" width="9" style="628"/>
    <col min="2570" max="2570" width="4.875" style="628" customWidth="1"/>
    <col min="2571" max="2571" width="5.625" style="628" customWidth="1"/>
    <col min="2572" max="2572" width="5.25" style="628" customWidth="1"/>
    <col min="2573" max="2573" width="10.125" style="628" customWidth="1"/>
    <col min="2574" max="2574" width="9.875" style="628" customWidth="1"/>
    <col min="2575" max="2575" width="8.625" style="628" customWidth="1"/>
    <col min="2576" max="2816" width="9" style="628"/>
    <col min="2817" max="2817" width="3.25" style="628" customWidth="1"/>
    <col min="2818" max="2818" width="8.375" style="628" customWidth="1"/>
    <col min="2819" max="2819" width="8.875" style="628" customWidth="1"/>
    <col min="2820" max="2820" width="9.25" style="628" customWidth="1"/>
    <col min="2821" max="2821" width="9.625" style="628" customWidth="1"/>
    <col min="2822" max="2822" width="5.625" style="628" customWidth="1"/>
    <col min="2823" max="2823" width="5.375" style="628" customWidth="1"/>
    <col min="2824" max="2824" width="5.875" style="628" customWidth="1"/>
    <col min="2825" max="2825" width="9" style="628"/>
    <col min="2826" max="2826" width="4.875" style="628" customWidth="1"/>
    <col min="2827" max="2827" width="5.625" style="628" customWidth="1"/>
    <col min="2828" max="2828" width="5.25" style="628" customWidth="1"/>
    <col min="2829" max="2829" width="10.125" style="628" customWidth="1"/>
    <col min="2830" max="2830" width="9.875" style="628" customWidth="1"/>
    <col min="2831" max="2831" width="8.625" style="628" customWidth="1"/>
    <col min="2832" max="3072" width="9" style="628"/>
    <col min="3073" max="3073" width="3.25" style="628" customWidth="1"/>
    <col min="3074" max="3074" width="8.375" style="628" customWidth="1"/>
    <col min="3075" max="3075" width="8.875" style="628" customWidth="1"/>
    <col min="3076" max="3076" width="9.25" style="628" customWidth="1"/>
    <col min="3077" max="3077" width="9.625" style="628" customWidth="1"/>
    <col min="3078" max="3078" width="5.625" style="628" customWidth="1"/>
    <col min="3079" max="3079" width="5.375" style="628" customWidth="1"/>
    <col min="3080" max="3080" width="5.875" style="628" customWidth="1"/>
    <col min="3081" max="3081" width="9" style="628"/>
    <col min="3082" max="3082" width="4.875" style="628" customWidth="1"/>
    <col min="3083" max="3083" width="5.625" style="628" customWidth="1"/>
    <col min="3084" max="3084" width="5.25" style="628" customWidth="1"/>
    <col min="3085" max="3085" width="10.125" style="628" customWidth="1"/>
    <col min="3086" max="3086" width="9.875" style="628" customWidth="1"/>
    <col min="3087" max="3087" width="8.625" style="628" customWidth="1"/>
    <col min="3088" max="3328" width="9" style="628"/>
    <col min="3329" max="3329" width="3.25" style="628" customWidth="1"/>
    <col min="3330" max="3330" width="8.375" style="628" customWidth="1"/>
    <col min="3331" max="3331" width="8.875" style="628" customWidth="1"/>
    <col min="3332" max="3332" width="9.25" style="628" customWidth="1"/>
    <col min="3333" max="3333" width="9.625" style="628" customWidth="1"/>
    <col min="3334" max="3334" width="5.625" style="628" customWidth="1"/>
    <col min="3335" max="3335" width="5.375" style="628" customWidth="1"/>
    <col min="3336" max="3336" width="5.875" style="628" customWidth="1"/>
    <col min="3337" max="3337" width="9" style="628"/>
    <col min="3338" max="3338" width="4.875" style="628" customWidth="1"/>
    <col min="3339" max="3339" width="5.625" style="628" customWidth="1"/>
    <col min="3340" max="3340" width="5.25" style="628" customWidth="1"/>
    <col min="3341" max="3341" width="10.125" style="628" customWidth="1"/>
    <col min="3342" max="3342" width="9.875" style="628" customWidth="1"/>
    <col min="3343" max="3343" width="8.625" style="628" customWidth="1"/>
    <col min="3344" max="3584" width="9" style="628"/>
    <col min="3585" max="3585" width="3.25" style="628" customWidth="1"/>
    <col min="3586" max="3586" width="8.375" style="628" customWidth="1"/>
    <col min="3587" max="3587" width="8.875" style="628" customWidth="1"/>
    <col min="3588" max="3588" width="9.25" style="628" customWidth="1"/>
    <col min="3589" max="3589" width="9.625" style="628" customWidth="1"/>
    <col min="3590" max="3590" width="5.625" style="628" customWidth="1"/>
    <col min="3591" max="3591" width="5.375" style="628" customWidth="1"/>
    <col min="3592" max="3592" width="5.875" style="628" customWidth="1"/>
    <col min="3593" max="3593" width="9" style="628"/>
    <col min="3594" max="3594" width="4.875" style="628" customWidth="1"/>
    <col min="3595" max="3595" width="5.625" style="628" customWidth="1"/>
    <col min="3596" max="3596" width="5.25" style="628" customWidth="1"/>
    <col min="3597" max="3597" width="10.125" style="628" customWidth="1"/>
    <col min="3598" max="3598" width="9.875" style="628" customWidth="1"/>
    <col min="3599" max="3599" width="8.625" style="628" customWidth="1"/>
    <col min="3600" max="3840" width="9" style="628"/>
    <col min="3841" max="3841" width="3.25" style="628" customWidth="1"/>
    <col min="3842" max="3842" width="8.375" style="628" customWidth="1"/>
    <col min="3843" max="3843" width="8.875" style="628" customWidth="1"/>
    <col min="3844" max="3844" width="9.25" style="628" customWidth="1"/>
    <col min="3845" max="3845" width="9.625" style="628" customWidth="1"/>
    <col min="3846" max="3846" width="5.625" style="628" customWidth="1"/>
    <col min="3847" max="3847" width="5.375" style="628" customWidth="1"/>
    <col min="3848" max="3848" width="5.875" style="628" customWidth="1"/>
    <col min="3849" max="3849" width="9" style="628"/>
    <col min="3850" max="3850" width="4.875" style="628" customWidth="1"/>
    <col min="3851" max="3851" width="5.625" style="628" customWidth="1"/>
    <col min="3852" max="3852" width="5.25" style="628" customWidth="1"/>
    <col min="3853" max="3853" width="10.125" style="628" customWidth="1"/>
    <col min="3854" max="3854" width="9.875" style="628" customWidth="1"/>
    <col min="3855" max="3855" width="8.625" style="628" customWidth="1"/>
    <col min="3856" max="4096" width="9" style="628"/>
    <col min="4097" max="4097" width="3.25" style="628" customWidth="1"/>
    <col min="4098" max="4098" width="8.375" style="628" customWidth="1"/>
    <col min="4099" max="4099" width="8.875" style="628" customWidth="1"/>
    <col min="4100" max="4100" width="9.25" style="628" customWidth="1"/>
    <col min="4101" max="4101" width="9.625" style="628" customWidth="1"/>
    <col min="4102" max="4102" width="5.625" style="628" customWidth="1"/>
    <col min="4103" max="4103" width="5.375" style="628" customWidth="1"/>
    <col min="4104" max="4104" width="5.875" style="628" customWidth="1"/>
    <col min="4105" max="4105" width="9" style="628"/>
    <col min="4106" max="4106" width="4.875" style="628" customWidth="1"/>
    <col min="4107" max="4107" width="5.625" style="628" customWidth="1"/>
    <col min="4108" max="4108" width="5.25" style="628" customWidth="1"/>
    <col min="4109" max="4109" width="10.125" style="628" customWidth="1"/>
    <col min="4110" max="4110" width="9.875" style="628" customWidth="1"/>
    <col min="4111" max="4111" width="8.625" style="628" customWidth="1"/>
    <col min="4112" max="4352" width="9" style="628"/>
    <col min="4353" max="4353" width="3.25" style="628" customWidth="1"/>
    <col min="4354" max="4354" width="8.375" style="628" customWidth="1"/>
    <col min="4355" max="4355" width="8.875" style="628" customWidth="1"/>
    <col min="4356" max="4356" width="9.25" style="628" customWidth="1"/>
    <col min="4357" max="4357" width="9.625" style="628" customWidth="1"/>
    <col min="4358" max="4358" width="5.625" style="628" customWidth="1"/>
    <col min="4359" max="4359" width="5.375" style="628" customWidth="1"/>
    <col min="4360" max="4360" width="5.875" style="628" customWidth="1"/>
    <col min="4361" max="4361" width="9" style="628"/>
    <col min="4362" max="4362" width="4.875" style="628" customWidth="1"/>
    <col min="4363" max="4363" width="5.625" style="628" customWidth="1"/>
    <col min="4364" max="4364" width="5.25" style="628" customWidth="1"/>
    <col min="4365" max="4365" width="10.125" style="628" customWidth="1"/>
    <col min="4366" max="4366" width="9.875" style="628" customWidth="1"/>
    <col min="4367" max="4367" width="8.625" style="628" customWidth="1"/>
    <col min="4368" max="4608" width="9" style="628"/>
    <col min="4609" max="4609" width="3.25" style="628" customWidth="1"/>
    <col min="4610" max="4610" width="8.375" style="628" customWidth="1"/>
    <col min="4611" max="4611" width="8.875" style="628" customWidth="1"/>
    <col min="4612" max="4612" width="9.25" style="628" customWidth="1"/>
    <col min="4613" max="4613" width="9.625" style="628" customWidth="1"/>
    <col min="4614" max="4614" width="5.625" style="628" customWidth="1"/>
    <col min="4615" max="4615" width="5.375" style="628" customWidth="1"/>
    <col min="4616" max="4616" width="5.875" style="628" customWidth="1"/>
    <col min="4617" max="4617" width="9" style="628"/>
    <col min="4618" max="4618" width="4.875" style="628" customWidth="1"/>
    <col min="4619" max="4619" width="5.625" style="628" customWidth="1"/>
    <col min="4620" max="4620" width="5.25" style="628" customWidth="1"/>
    <col min="4621" max="4621" width="10.125" style="628" customWidth="1"/>
    <col min="4622" max="4622" width="9.875" style="628" customWidth="1"/>
    <col min="4623" max="4623" width="8.625" style="628" customWidth="1"/>
    <col min="4624" max="4864" width="9" style="628"/>
    <col min="4865" max="4865" width="3.25" style="628" customWidth="1"/>
    <col min="4866" max="4866" width="8.375" style="628" customWidth="1"/>
    <col min="4867" max="4867" width="8.875" style="628" customWidth="1"/>
    <col min="4868" max="4868" width="9.25" style="628" customWidth="1"/>
    <col min="4869" max="4869" width="9.625" style="628" customWidth="1"/>
    <col min="4870" max="4870" width="5.625" style="628" customWidth="1"/>
    <col min="4871" max="4871" width="5.375" style="628" customWidth="1"/>
    <col min="4872" max="4872" width="5.875" style="628" customWidth="1"/>
    <col min="4873" max="4873" width="9" style="628"/>
    <col min="4874" max="4874" width="4.875" style="628" customWidth="1"/>
    <col min="4875" max="4875" width="5.625" style="628" customWidth="1"/>
    <col min="4876" max="4876" width="5.25" style="628" customWidth="1"/>
    <col min="4877" max="4877" width="10.125" style="628" customWidth="1"/>
    <col min="4878" max="4878" width="9.875" style="628" customWidth="1"/>
    <col min="4879" max="4879" width="8.625" style="628" customWidth="1"/>
    <col min="4880" max="5120" width="9" style="628"/>
    <col min="5121" max="5121" width="3.25" style="628" customWidth="1"/>
    <col min="5122" max="5122" width="8.375" style="628" customWidth="1"/>
    <col min="5123" max="5123" width="8.875" style="628" customWidth="1"/>
    <col min="5124" max="5124" width="9.25" style="628" customWidth="1"/>
    <col min="5125" max="5125" width="9.625" style="628" customWidth="1"/>
    <col min="5126" max="5126" width="5.625" style="628" customWidth="1"/>
    <col min="5127" max="5127" width="5.375" style="628" customWidth="1"/>
    <col min="5128" max="5128" width="5.875" style="628" customWidth="1"/>
    <col min="5129" max="5129" width="9" style="628"/>
    <col min="5130" max="5130" width="4.875" style="628" customWidth="1"/>
    <col min="5131" max="5131" width="5.625" style="628" customWidth="1"/>
    <col min="5132" max="5132" width="5.25" style="628" customWidth="1"/>
    <col min="5133" max="5133" width="10.125" style="628" customWidth="1"/>
    <col min="5134" max="5134" width="9.875" style="628" customWidth="1"/>
    <col min="5135" max="5135" width="8.625" style="628" customWidth="1"/>
    <col min="5136" max="5376" width="9" style="628"/>
    <col min="5377" max="5377" width="3.25" style="628" customWidth="1"/>
    <col min="5378" max="5378" width="8.375" style="628" customWidth="1"/>
    <col min="5379" max="5379" width="8.875" style="628" customWidth="1"/>
    <col min="5380" max="5380" width="9.25" style="628" customWidth="1"/>
    <col min="5381" max="5381" width="9.625" style="628" customWidth="1"/>
    <col min="5382" max="5382" width="5.625" style="628" customWidth="1"/>
    <col min="5383" max="5383" width="5.375" style="628" customWidth="1"/>
    <col min="5384" max="5384" width="5.875" style="628" customWidth="1"/>
    <col min="5385" max="5385" width="9" style="628"/>
    <col min="5386" max="5386" width="4.875" style="628" customWidth="1"/>
    <col min="5387" max="5387" width="5.625" style="628" customWidth="1"/>
    <col min="5388" max="5388" width="5.25" style="628" customWidth="1"/>
    <col min="5389" max="5389" width="10.125" style="628" customWidth="1"/>
    <col min="5390" max="5390" width="9.875" style="628" customWidth="1"/>
    <col min="5391" max="5391" width="8.625" style="628" customWidth="1"/>
    <col min="5392" max="5632" width="9" style="628"/>
    <col min="5633" max="5633" width="3.25" style="628" customWidth="1"/>
    <col min="5634" max="5634" width="8.375" style="628" customWidth="1"/>
    <col min="5635" max="5635" width="8.875" style="628" customWidth="1"/>
    <col min="5636" max="5636" width="9.25" style="628" customWidth="1"/>
    <col min="5637" max="5637" width="9.625" style="628" customWidth="1"/>
    <col min="5638" max="5638" width="5.625" style="628" customWidth="1"/>
    <col min="5639" max="5639" width="5.375" style="628" customWidth="1"/>
    <col min="5640" max="5640" width="5.875" style="628" customWidth="1"/>
    <col min="5641" max="5641" width="9" style="628"/>
    <col min="5642" max="5642" width="4.875" style="628" customWidth="1"/>
    <col min="5643" max="5643" width="5.625" style="628" customWidth="1"/>
    <col min="5644" max="5644" width="5.25" style="628" customWidth="1"/>
    <col min="5645" max="5645" width="10.125" style="628" customWidth="1"/>
    <col min="5646" max="5646" width="9.875" style="628" customWidth="1"/>
    <col min="5647" max="5647" width="8.625" style="628" customWidth="1"/>
    <col min="5648" max="5888" width="9" style="628"/>
    <col min="5889" max="5889" width="3.25" style="628" customWidth="1"/>
    <col min="5890" max="5890" width="8.375" style="628" customWidth="1"/>
    <col min="5891" max="5891" width="8.875" style="628" customWidth="1"/>
    <col min="5892" max="5892" width="9.25" style="628" customWidth="1"/>
    <col min="5893" max="5893" width="9.625" style="628" customWidth="1"/>
    <col min="5894" max="5894" width="5.625" style="628" customWidth="1"/>
    <col min="5895" max="5895" width="5.375" style="628" customWidth="1"/>
    <col min="5896" max="5896" width="5.875" style="628" customWidth="1"/>
    <col min="5897" max="5897" width="9" style="628"/>
    <col min="5898" max="5898" width="4.875" style="628" customWidth="1"/>
    <col min="5899" max="5899" width="5.625" style="628" customWidth="1"/>
    <col min="5900" max="5900" width="5.25" style="628" customWidth="1"/>
    <col min="5901" max="5901" width="10.125" style="628" customWidth="1"/>
    <col min="5902" max="5902" width="9.875" style="628" customWidth="1"/>
    <col min="5903" max="5903" width="8.625" style="628" customWidth="1"/>
    <col min="5904" max="6144" width="9" style="628"/>
    <col min="6145" max="6145" width="3.25" style="628" customWidth="1"/>
    <col min="6146" max="6146" width="8.375" style="628" customWidth="1"/>
    <col min="6147" max="6147" width="8.875" style="628" customWidth="1"/>
    <col min="6148" max="6148" width="9.25" style="628" customWidth="1"/>
    <col min="6149" max="6149" width="9.625" style="628" customWidth="1"/>
    <col min="6150" max="6150" width="5.625" style="628" customWidth="1"/>
    <col min="6151" max="6151" width="5.375" style="628" customWidth="1"/>
    <col min="6152" max="6152" width="5.875" style="628" customWidth="1"/>
    <col min="6153" max="6153" width="9" style="628"/>
    <col min="6154" max="6154" width="4.875" style="628" customWidth="1"/>
    <col min="6155" max="6155" width="5.625" style="628" customWidth="1"/>
    <col min="6156" max="6156" width="5.25" style="628" customWidth="1"/>
    <col min="6157" max="6157" width="10.125" style="628" customWidth="1"/>
    <col min="6158" max="6158" width="9.875" style="628" customWidth="1"/>
    <col min="6159" max="6159" width="8.625" style="628" customWidth="1"/>
    <col min="6160" max="6400" width="9" style="628"/>
    <col min="6401" max="6401" width="3.25" style="628" customWidth="1"/>
    <col min="6402" max="6402" width="8.375" style="628" customWidth="1"/>
    <col min="6403" max="6403" width="8.875" style="628" customWidth="1"/>
    <col min="6404" max="6404" width="9.25" style="628" customWidth="1"/>
    <col min="6405" max="6405" width="9.625" style="628" customWidth="1"/>
    <col min="6406" max="6406" width="5.625" style="628" customWidth="1"/>
    <col min="6407" max="6407" width="5.375" style="628" customWidth="1"/>
    <col min="6408" max="6408" width="5.875" style="628" customWidth="1"/>
    <col min="6409" max="6409" width="9" style="628"/>
    <col min="6410" max="6410" width="4.875" style="628" customWidth="1"/>
    <col min="6411" max="6411" width="5.625" style="628" customWidth="1"/>
    <col min="6412" max="6412" width="5.25" style="628" customWidth="1"/>
    <col min="6413" max="6413" width="10.125" style="628" customWidth="1"/>
    <col min="6414" max="6414" width="9.875" style="628" customWidth="1"/>
    <col min="6415" max="6415" width="8.625" style="628" customWidth="1"/>
    <col min="6416" max="6656" width="9" style="628"/>
    <col min="6657" max="6657" width="3.25" style="628" customWidth="1"/>
    <col min="6658" max="6658" width="8.375" style="628" customWidth="1"/>
    <col min="6659" max="6659" width="8.875" style="628" customWidth="1"/>
    <col min="6660" max="6660" width="9.25" style="628" customWidth="1"/>
    <col min="6661" max="6661" width="9.625" style="628" customWidth="1"/>
    <col min="6662" max="6662" width="5.625" style="628" customWidth="1"/>
    <col min="6663" max="6663" width="5.375" style="628" customWidth="1"/>
    <col min="6664" max="6664" width="5.875" style="628" customWidth="1"/>
    <col min="6665" max="6665" width="9" style="628"/>
    <col min="6666" max="6666" width="4.875" style="628" customWidth="1"/>
    <col min="6667" max="6667" width="5.625" style="628" customWidth="1"/>
    <col min="6668" max="6668" width="5.25" style="628" customWidth="1"/>
    <col min="6669" max="6669" width="10.125" style="628" customWidth="1"/>
    <col min="6670" max="6670" width="9.875" style="628" customWidth="1"/>
    <col min="6671" max="6671" width="8.625" style="628" customWidth="1"/>
    <col min="6672" max="6912" width="9" style="628"/>
    <col min="6913" max="6913" width="3.25" style="628" customWidth="1"/>
    <col min="6914" max="6914" width="8.375" style="628" customWidth="1"/>
    <col min="6915" max="6915" width="8.875" style="628" customWidth="1"/>
    <col min="6916" max="6916" width="9.25" style="628" customWidth="1"/>
    <col min="6917" max="6917" width="9.625" style="628" customWidth="1"/>
    <col min="6918" max="6918" width="5.625" style="628" customWidth="1"/>
    <col min="6919" max="6919" width="5.375" style="628" customWidth="1"/>
    <col min="6920" max="6920" width="5.875" style="628" customWidth="1"/>
    <col min="6921" max="6921" width="9" style="628"/>
    <col min="6922" max="6922" width="4.875" style="628" customWidth="1"/>
    <col min="6923" max="6923" width="5.625" style="628" customWidth="1"/>
    <col min="6924" max="6924" width="5.25" style="628" customWidth="1"/>
    <col min="6925" max="6925" width="10.125" style="628" customWidth="1"/>
    <col min="6926" max="6926" width="9.875" style="628" customWidth="1"/>
    <col min="6927" max="6927" width="8.625" style="628" customWidth="1"/>
    <col min="6928" max="7168" width="9" style="628"/>
    <col min="7169" max="7169" width="3.25" style="628" customWidth="1"/>
    <col min="7170" max="7170" width="8.375" style="628" customWidth="1"/>
    <col min="7171" max="7171" width="8.875" style="628" customWidth="1"/>
    <col min="7172" max="7172" width="9.25" style="628" customWidth="1"/>
    <col min="7173" max="7173" width="9.625" style="628" customWidth="1"/>
    <col min="7174" max="7174" width="5.625" style="628" customWidth="1"/>
    <col min="7175" max="7175" width="5.375" style="628" customWidth="1"/>
    <col min="7176" max="7176" width="5.875" style="628" customWidth="1"/>
    <col min="7177" max="7177" width="9" style="628"/>
    <col min="7178" max="7178" width="4.875" style="628" customWidth="1"/>
    <col min="7179" max="7179" width="5.625" style="628" customWidth="1"/>
    <col min="7180" max="7180" width="5.25" style="628" customWidth="1"/>
    <col min="7181" max="7181" width="10.125" style="628" customWidth="1"/>
    <col min="7182" max="7182" width="9.875" style="628" customWidth="1"/>
    <col min="7183" max="7183" width="8.625" style="628" customWidth="1"/>
    <col min="7184" max="7424" width="9" style="628"/>
    <col min="7425" max="7425" width="3.25" style="628" customWidth="1"/>
    <col min="7426" max="7426" width="8.375" style="628" customWidth="1"/>
    <col min="7427" max="7427" width="8.875" style="628" customWidth="1"/>
    <col min="7428" max="7428" width="9.25" style="628" customWidth="1"/>
    <col min="7429" max="7429" width="9.625" style="628" customWidth="1"/>
    <col min="7430" max="7430" width="5.625" style="628" customWidth="1"/>
    <col min="7431" max="7431" width="5.375" style="628" customWidth="1"/>
    <col min="7432" max="7432" width="5.875" style="628" customWidth="1"/>
    <col min="7433" max="7433" width="9" style="628"/>
    <col min="7434" max="7434" width="4.875" style="628" customWidth="1"/>
    <col min="7435" max="7435" width="5.625" style="628" customWidth="1"/>
    <col min="7436" max="7436" width="5.25" style="628" customWidth="1"/>
    <col min="7437" max="7437" width="10.125" style="628" customWidth="1"/>
    <col min="7438" max="7438" width="9.875" style="628" customWidth="1"/>
    <col min="7439" max="7439" width="8.625" style="628" customWidth="1"/>
    <col min="7440" max="7680" width="9" style="628"/>
    <col min="7681" max="7681" width="3.25" style="628" customWidth="1"/>
    <col min="7682" max="7682" width="8.375" style="628" customWidth="1"/>
    <col min="7683" max="7683" width="8.875" style="628" customWidth="1"/>
    <col min="7684" max="7684" width="9.25" style="628" customWidth="1"/>
    <col min="7685" max="7685" width="9.625" style="628" customWidth="1"/>
    <col min="7686" max="7686" width="5.625" style="628" customWidth="1"/>
    <col min="7687" max="7687" width="5.375" style="628" customWidth="1"/>
    <col min="7688" max="7688" width="5.875" style="628" customWidth="1"/>
    <col min="7689" max="7689" width="9" style="628"/>
    <col min="7690" max="7690" width="4.875" style="628" customWidth="1"/>
    <col min="7691" max="7691" width="5.625" style="628" customWidth="1"/>
    <col min="7692" max="7692" width="5.25" style="628" customWidth="1"/>
    <col min="7693" max="7693" width="10.125" style="628" customWidth="1"/>
    <col min="7694" max="7694" width="9.875" style="628" customWidth="1"/>
    <col min="7695" max="7695" width="8.625" style="628" customWidth="1"/>
    <col min="7696" max="7936" width="9" style="628"/>
    <col min="7937" max="7937" width="3.25" style="628" customWidth="1"/>
    <col min="7938" max="7938" width="8.375" style="628" customWidth="1"/>
    <col min="7939" max="7939" width="8.875" style="628" customWidth="1"/>
    <col min="7940" max="7940" width="9.25" style="628" customWidth="1"/>
    <col min="7941" max="7941" width="9.625" style="628" customWidth="1"/>
    <col min="7942" max="7942" width="5.625" style="628" customWidth="1"/>
    <col min="7943" max="7943" width="5.375" style="628" customWidth="1"/>
    <col min="7944" max="7944" width="5.875" style="628" customWidth="1"/>
    <col min="7945" max="7945" width="9" style="628"/>
    <col min="7946" max="7946" width="4.875" style="628" customWidth="1"/>
    <col min="7947" max="7947" width="5.625" style="628" customWidth="1"/>
    <col min="7948" max="7948" width="5.25" style="628" customWidth="1"/>
    <col min="7949" max="7949" width="10.125" style="628" customWidth="1"/>
    <col min="7950" max="7950" width="9.875" style="628" customWidth="1"/>
    <col min="7951" max="7951" width="8.625" style="628" customWidth="1"/>
    <col min="7952" max="8192" width="9" style="628"/>
    <col min="8193" max="8193" width="3.25" style="628" customWidth="1"/>
    <col min="8194" max="8194" width="8.375" style="628" customWidth="1"/>
    <col min="8195" max="8195" width="8.875" style="628" customWidth="1"/>
    <col min="8196" max="8196" width="9.25" style="628" customWidth="1"/>
    <col min="8197" max="8197" width="9.625" style="628" customWidth="1"/>
    <col min="8198" max="8198" width="5.625" style="628" customWidth="1"/>
    <col min="8199" max="8199" width="5.375" style="628" customWidth="1"/>
    <col min="8200" max="8200" width="5.875" style="628" customWidth="1"/>
    <col min="8201" max="8201" width="9" style="628"/>
    <col min="8202" max="8202" width="4.875" style="628" customWidth="1"/>
    <col min="8203" max="8203" width="5.625" style="628" customWidth="1"/>
    <col min="8204" max="8204" width="5.25" style="628" customWidth="1"/>
    <col min="8205" max="8205" width="10.125" style="628" customWidth="1"/>
    <col min="8206" max="8206" width="9.875" style="628" customWidth="1"/>
    <col min="8207" max="8207" width="8.625" style="628" customWidth="1"/>
    <col min="8208" max="8448" width="9" style="628"/>
    <col min="8449" max="8449" width="3.25" style="628" customWidth="1"/>
    <col min="8450" max="8450" width="8.375" style="628" customWidth="1"/>
    <col min="8451" max="8451" width="8.875" style="628" customWidth="1"/>
    <col min="8452" max="8452" width="9.25" style="628" customWidth="1"/>
    <col min="8453" max="8453" width="9.625" style="628" customWidth="1"/>
    <col min="8454" max="8454" width="5.625" style="628" customWidth="1"/>
    <col min="8455" max="8455" width="5.375" style="628" customWidth="1"/>
    <col min="8456" max="8456" width="5.875" style="628" customWidth="1"/>
    <col min="8457" max="8457" width="9" style="628"/>
    <col min="8458" max="8458" width="4.875" style="628" customWidth="1"/>
    <col min="8459" max="8459" width="5.625" style="628" customWidth="1"/>
    <col min="8460" max="8460" width="5.25" style="628" customWidth="1"/>
    <col min="8461" max="8461" width="10.125" style="628" customWidth="1"/>
    <col min="8462" max="8462" width="9.875" style="628" customWidth="1"/>
    <col min="8463" max="8463" width="8.625" style="628" customWidth="1"/>
    <col min="8464" max="8704" width="9" style="628"/>
    <col min="8705" max="8705" width="3.25" style="628" customWidth="1"/>
    <col min="8706" max="8706" width="8.375" style="628" customWidth="1"/>
    <col min="8707" max="8707" width="8.875" style="628" customWidth="1"/>
    <col min="8708" max="8708" width="9.25" style="628" customWidth="1"/>
    <col min="8709" max="8709" width="9.625" style="628" customWidth="1"/>
    <col min="8710" max="8710" width="5.625" style="628" customWidth="1"/>
    <col min="8711" max="8711" width="5.375" style="628" customWidth="1"/>
    <col min="8712" max="8712" width="5.875" style="628" customWidth="1"/>
    <col min="8713" max="8713" width="9" style="628"/>
    <col min="8714" max="8714" width="4.875" style="628" customWidth="1"/>
    <col min="8715" max="8715" width="5.625" style="628" customWidth="1"/>
    <col min="8716" max="8716" width="5.25" style="628" customWidth="1"/>
    <col min="8717" max="8717" width="10.125" style="628" customWidth="1"/>
    <col min="8718" max="8718" width="9.875" style="628" customWidth="1"/>
    <col min="8719" max="8719" width="8.625" style="628" customWidth="1"/>
    <col min="8720" max="8960" width="9" style="628"/>
    <col min="8961" max="8961" width="3.25" style="628" customWidth="1"/>
    <col min="8962" max="8962" width="8.375" style="628" customWidth="1"/>
    <col min="8963" max="8963" width="8.875" style="628" customWidth="1"/>
    <col min="8964" max="8964" width="9.25" style="628" customWidth="1"/>
    <col min="8965" max="8965" width="9.625" style="628" customWidth="1"/>
    <col min="8966" max="8966" width="5.625" style="628" customWidth="1"/>
    <col min="8967" max="8967" width="5.375" style="628" customWidth="1"/>
    <col min="8968" max="8968" width="5.875" style="628" customWidth="1"/>
    <col min="8969" max="8969" width="9" style="628"/>
    <col min="8970" max="8970" width="4.875" style="628" customWidth="1"/>
    <col min="8971" max="8971" width="5.625" style="628" customWidth="1"/>
    <col min="8972" max="8972" width="5.25" style="628" customWidth="1"/>
    <col min="8973" max="8973" width="10.125" style="628" customWidth="1"/>
    <col min="8974" max="8974" width="9.875" style="628" customWidth="1"/>
    <col min="8975" max="8975" width="8.625" style="628" customWidth="1"/>
    <col min="8976" max="9216" width="9" style="628"/>
    <col min="9217" max="9217" width="3.25" style="628" customWidth="1"/>
    <col min="9218" max="9218" width="8.375" style="628" customWidth="1"/>
    <col min="9219" max="9219" width="8.875" style="628" customWidth="1"/>
    <col min="9220" max="9220" width="9.25" style="628" customWidth="1"/>
    <col min="9221" max="9221" width="9.625" style="628" customWidth="1"/>
    <col min="9222" max="9222" width="5.625" style="628" customWidth="1"/>
    <col min="9223" max="9223" width="5.375" style="628" customWidth="1"/>
    <col min="9224" max="9224" width="5.875" style="628" customWidth="1"/>
    <col min="9225" max="9225" width="9" style="628"/>
    <col min="9226" max="9226" width="4.875" style="628" customWidth="1"/>
    <col min="9227" max="9227" width="5.625" style="628" customWidth="1"/>
    <col min="9228" max="9228" width="5.25" style="628" customWidth="1"/>
    <col min="9229" max="9229" width="10.125" style="628" customWidth="1"/>
    <col min="9230" max="9230" width="9.875" style="628" customWidth="1"/>
    <col min="9231" max="9231" width="8.625" style="628" customWidth="1"/>
    <col min="9232" max="9472" width="9" style="628"/>
    <col min="9473" max="9473" width="3.25" style="628" customWidth="1"/>
    <col min="9474" max="9474" width="8.375" style="628" customWidth="1"/>
    <col min="9475" max="9475" width="8.875" style="628" customWidth="1"/>
    <col min="9476" max="9476" width="9.25" style="628" customWidth="1"/>
    <col min="9477" max="9477" width="9.625" style="628" customWidth="1"/>
    <col min="9478" max="9478" width="5.625" style="628" customWidth="1"/>
    <col min="9479" max="9479" width="5.375" style="628" customWidth="1"/>
    <col min="9480" max="9480" width="5.875" style="628" customWidth="1"/>
    <col min="9481" max="9481" width="9" style="628"/>
    <col min="9482" max="9482" width="4.875" style="628" customWidth="1"/>
    <col min="9483" max="9483" width="5.625" style="628" customWidth="1"/>
    <col min="9484" max="9484" width="5.25" style="628" customWidth="1"/>
    <col min="9485" max="9485" width="10.125" style="628" customWidth="1"/>
    <col min="9486" max="9486" width="9.875" style="628" customWidth="1"/>
    <col min="9487" max="9487" width="8.625" style="628" customWidth="1"/>
    <col min="9488" max="9728" width="9" style="628"/>
    <col min="9729" max="9729" width="3.25" style="628" customWidth="1"/>
    <col min="9730" max="9730" width="8.375" style="628" customWidth="1"/>
    <col min="9731" max="9731" width="8.875" style="628" customWidth="1"/>
    <col min="9732" max="9732" width="9.25" style="628" customWidth="1"/>
    <col min="9733" max="9733" width="9.625" style="628" customWidth="1"/>
    <col min="9734" max="9734" width="5.625" style="628" customWidth="1"/>
    <col min="9735" max="9735" width="5.375" style="628" customWidth="1"/>
    <col min="9736" max="9736" width="5.875" style="628" customWidth="1"/>
    <col min="9737" max="9737" width="9" style="628"/>
    <col min="9738" max="9738" width="4.875" style="628" customWidth="1"/>
    <col min="9739" max="9739" width="5.625" style="628" customWidth="1"/>
    <col min="9740" max="9740" width="5.25" style="628" customWidth="1"/>
    <col min="9741" max="9741" width="10.125" style="628" customWidth="1"/>
    <col min="9742" max="9742" width="9.875" style="628" customWidth="1"/>
    <col min="9743" max="9743" width="8.625" style="628" customWidth="1"/>
    <col min="9744" max="9984" width="9" style="628"/>
    <col min="9985" max="9985" width="3.25" style="628" customWidth="1"/>
    <col min="9986" max="9986" width="8.375" style="628" customWidth="1"/>
    <col min="9987" max="9987" width="8.875" style="628" customWidth="1"/>
    <col min="9988" max="9988" width="9.25" style="628" customWidth="1"/>
    <col min="9989" max="9989" width="9.625" style="628" customWidth="1"/>
    <col min="9990" max="9990" width="5.625" style="628" customWidth="1"/>
    <col min="9991" max="9991" width="5.375" style="628" customWidth="1"/>
    <col min="9992" max="9992" width="5.875" style="628" customWidth="1"/>
    <col min="9993" max="9993" width="9" style="628"/>
    <col min="9994" max="9994" width="4.875" style="628" customWidth="1"/>
    <col min="9995" max="9995" width="5.625" style="628" customWidth="1"/>
    <col min="9996" max="9996" width="5.25" style="628" customWidth="1"/>
    <col min="9997" max="9997" width="10.125" style="628" customWidth="1"/>
    <col min="9998" max="9998" width="9.875" style="628" customWidth="1"/>
    <col min="9999" max="9999" width="8.625" style="628" customWidth="1"/>
    <col min="10000" max="10240" width="9" style="628"/>
    <col min="10241" max="10241" width="3.25" style="628" customWidth="1"/>
    <col min="10242" max="10242" width="8.375" style="628" customWidth="1"/>
    <col min="10243" max="10243" width="8.875" style="628" customWidth="1"/>
    <col min="10244" max="10244" width="9.25" style="628" customWidth="1"/>
    <col min="10245" max="10245" width="9.625" style="628" customWidth="1"/>
    <col min="10246" max="10246" width="5.625" style="628" customWidth="1"/>
    <col min="10247" max="10247" width="5.375" style="628" customWidth="1"/>
    <col min="10248" max="10248" width="5.875" style="628" customWidth="1"/>
    <col min="10249" max="10249" width="9" style="628"/>
    <col min="10250" max="10250" width="4.875" style="628" customWidth="1"/>
    <col min="10251" max="10251" width="5.625" style="628" customWidth="1"/>
    <col min="10252" max="10252" width="5.25" style="628" customWidth="1"/>
    <col min="10253" max="10253" width="10.125" style="628" customWidth="1"/>
    <col min="10254" max="10254" width="9.875" style="628" customWidth="1"/>
    <col min="10255" max="10255" width="8.625" style="628" customWidth="1"/>
    <col min="10256" max="10496" width="9" style="628"/>
    <col min="10497" max="10497" width="3.25" style="628" customWidth="1"/>
    <col min="10498" max="10498" width="8.375" style="628" customWidth="1"/>
    <col min="10499" max="10499" width="8.875" style="628" customWidth="1"/>
    <col min="10500" max="10500" width="9.25" style="628" customWidth="1"/>
    <col min="10501" max="10501" width="9.625" style="628" customWidth="1"/>
    <col min="10502" max="10502" width="5.625" style="628" customWidth="1"/>
    <col min="10503" max="10503" width="5.375" style="628" customWidth="1"/>
    <col min="10504" max="10504" width="5.875" style="628" customWidth="1"/>
    <col min="10505" max="10505" width="9" style="628"/>
    <col min="10506" max="10506" width="4.875" style="628" customWidth="1"/>
    <col min="10507" max="10507" width="5.625" style="628" customWidth="1"/>
    <col min="10508" max="10508" width="5.25" style="628" customWidth="1"/>
    <col min="10509" max="10509" width="10.125" style="628" customWidth="1"/>
    <col min="10510" max="10510" width="9.875" style="628" customWidth="1"/>
    <col min="10511" max="10511" width="8.625" style="628" customWidth="1"/>
    <col min="10512" max="10752" width="9" style="628"/>
    <col min="10753" max="10753" width="3.25" style="628" customWidth="1"/>
    <col min="10754" max="10754" width="8.375" style="628" customWidth="1"/>
    <col min="10755" max="10755" width="8.875" style="628" customWidth="1"/>
    <col min="10756" max="10756" width="9.25" style="628" customWidth="1"/>
    <col min="10757" max="10757" width="9.625" style="628" customWidth="1"/>
    <col min="10758" max="10758" width="5.625" style="628" customWidth="1"/>
    <col min="10759" max="10759" width="5.375" style="628" customWidth="1"/>
    <col min="10760" max="10760" width="5.875" style="628" customWidth="1"/>
    <col min="10761" max="10761" width="9" style="628"/>
    <col min="10762" max="10762" width="4.875" style="628" customWidth="1"/>
    <col min="10763" max="10763" width="5.625" style="628" customWidth="1"/>
    <col min="10764" max="10764" width="5.25" style="628" customWidth="1"/>
    <col min="10765" max="10765" width="10.125" style="628" customWidth="1"/>
    <col min="10766" max="10766" width="9.875" style="628" customWidth="1"/>
    <col min="10767" max="10767" width="8.625" style="628" customWidth="1"/>
    <col min="10768" max="11008" width="9" style="628"/>
    <col min="11009" max="11009" width="3.25" style="628" customWidth="1"/>
    <col min="11010" max="11010" width="8.375" style="628" customWidth="1"/>
    <col min="11011" max="11011" width="8.875" style="628" customWidth="1"/>
    <col min="11012" max="11012" width="9.25" style="628" customWidth="1"/>
    <col min="11013" max="11013" width="9.625" style="628" customWidth="1"/>
    <col min="11014" max="11014" width="5.625" style="628" customWidth="1"/>
    <col min="11015" max="11015" width="5.375" style="628" customWidth="1"/>
    <col min="11016" max="11016" width="5.875" style="628" customWidth="1"/>
    <col min="11017" max="11017" width="9" style="628"/>
    <col min="11018" max="11018" width="4.875" style="628" customWidth="1"/>
    <col min="11019" max="11019" width="5.625" style="628" customWidth="1"/>
    <col min="11020" max="11020" width="5.25" style="628" customWidth="1"/>
    <col min="11021" max="11021" width="10.125" style="628" customWidth="1"/>
    <col min="11022" max="11022" width="9.875" style="628" customWidth="1"/>
    <col min="11023" max="11023" width="8.625" style="628" customWidth="1"/>
    <col min="11024" max="11264" width="9" style="628"/>
    <col min="11265" max="11265" width="3.25" style="628" customWidth="1"/>
    <col min="11266" max="11266" width="8.375" style="628" customWidth="1"/>
    <col min="11267" max="11267" width="8.875" style="628" customWidth="1"/>
    <col min="11268" max="11268" width="9.25" style="628" customWidth="1"/>
    <col min="11269" max="11269" width="9.625" style="628" customWidth="1"/>
    <col min="11270" max="11270" width="5.625" style="628" customWidth="1"/>
    <col min="11271" max="11271" width="5.375" style="628" customWidth="1"/>
    <col min="11272" max="11272" width="5.875" style="628" customWidth="1"/>
    <col min="11273" max="11273" width="9" style="628"/>
    <col min="11274" max="11274" width="4.875" style="628" customWidth="1"/>
    <col min="11275" max="11275" width="5.625" style="628" customWidth="1"/>
    <col min="11276" max="11276" width="5.25" style="628" customWidth="1"/>
    <col min="11277" max="11277" width="10.125" style="628" customWidth="1"/>
    <col min="11278" max="11278" width="9.875" style="628" customWidth="1"/>
    <col min="11279" max="11279" width="8.625" style="628" customWidth="1"/>
    <col min="11280" max="11520" width="9" style="628"/>
    <col min="11521" max="11521" width="3.25" style="628" customWidth="1"/>
    <col min="11522" max="11522" width="8.375" style="628" customWidth="1"/>
    <col min="11523" max="11523" width="8.875" style="628" customWidth="1"/>
    <col min="11524" max="11524" width="9.25" style="628" customWidth="1"/>
    <col min="11525" max="11525" width="9.625" style="628" customWidth="1"/>
    <col min="11526" max="11526" width="5.625" style="628" customWidth="1"/>
    <col min="11527" max="11527" width="5.375" style="628" customWidth="1"/>
    <col min="11528" max="11528" width="5.875" style="628" customWidth="1"/>
    <col min="11529" max="11529" width="9" style="628"/>
    <col min="11530" max="11530" width="4.875" style="628" customWidth="1"/>
    <col min="11531" max="11531" width="5.625" style="628" customWidth="1"/>
    <col min="11532" max="11532" width="5.25" style="628" customWidth="1"/>
    <col min="11533" max="11533" width="10.125" style="628" customWidth="1"/>
    <col min="11534" max="11534" width="9.875" style="628" customWidth="1"/>
    <col min="11535" max="11535" width="8.625" style="628" customWidth="1"/>
    <col min="11536" max="11776" width="9" style="628"/>
    <col min="11777" max="11777" width="3.25" style="628" customWidth="1"/>
    <col min="11778" max="11778" width="8.375" style="628" customWidth="1"/>
    <col min="11779" max="11779" width="8.875" style="628" customWidth="1"/>
    <col min="11780" max="11780" width="9.25" style="628" customWidth="1"/>
    <col min="11781" max="11781" width="9.625" style="628" customWidth="1"/>
    <col min="11782" max="11782" width="5.625" style="628" customWidth="1"/>
    <col min="11783" max="11783" width="5.375" style="628" customWidth="1"/>
    <col min="11784" max="11784" width="5.875" style="628" customWidth="1"/>
    <col min="11785" max="11785" width="9" style="628"/>
    <col min="11786" max="11786" width="4.875" style="628" customWidth="1"/>
    <col min="11787" max="11787" width="5.625" style="628" customWidth="1"/>
    <col min="11788" max="11788" width="5.25" style="628" customWidth="1"/>
    <col min="11789" max="11789" width="10.125" style="628" customWidth="1"/>
    <col min="11790" max="11790" width="9.875" style="628" customWidth="1"/>
    <col min="11791" max="11791" width="8.625" style="628" customWidth="1"/>
    <col min="11792" max="12032" width="9" style="628"/>
    <col min="12033" max="12033" width="3.25" style="628" customWidth="1"/>
    <col min="12034" max="12034" width="8.375" style="628" customWidth="1"/>
    <col min="12035" max="12035" width="8.875" style="628" customWidth="1"/>
    <col min="12036" max="12036" width="9.25" style="628" customWidth="1"/>
    <col min="12037" max="12037" width="9.625" style="628" customWidth="1"/>
    <col min="12038" max="12038" width="5.625" style="628" customWidth="1"/>
    <col min="12039" max="12039" width="5.375" style="628" customWidth="1"/>
    <col min="12040" max="12040" width="5.875" style="628" customWidth="1"/>
    <col min="12041" max="12041" width="9" style="628"/>
    <col min="12042" max="12042" width="4.875" style="628" customWidth="1"/>
    <col min="12043" max="12043" width="5.625" style="628" customWidth="1"/>
    <col min="12044" max="12044" width="5.25" style="628" customWidth="1"/>
    <col min="12045" max="12045" width="10.125" style="628" customWidth="1"/>
    <col min="12046" max="12046" width="9.875" style="628" customWidth="1"/>
    <col min="12047" max="12047" width="8.625" style="628" customWidth="1"/>
    <col min="12048" max="12288" width="9" style="628"/>
    <col min="12289" max="12289" width="3.25" style="628" customWidth="1"/>
    <col min="12290" max="12290" width="8.375" style="628" customWidth="1"/>
    <col min="12291" max="12291" width="8.875" style="628" customWidth="1"/>
    <col min="12292" max="12292" width="9.25" style="628" customWidth="1"/>
    <col min="12293" max="12293" width="9.625" style="628" customWidth="1"/>
    <col min="12294" max="12294" width="5.625" style="628" customWidth="1"/>
    <col min="12295" max="12295" width="5.375" style="628" customWidth="1"/>
    <col min="12296" max="12296" width="5.875" style="628" customWidth="1"/>
    <col min="12297" max="12297" width="9" style="628"/>
    <col min="12298" max="12298" width="4.875" style="628" customWidth="1"/>
    <col min="12299" max="12299" width="5.625" style="628" customWidth="1"/>
    <col min="12300" max="12300" width="5.25" style="628" customWidth="1"/>
    <col min="12301" max="12301" width="10.125" style="628" customWidth="1"/>
    <col min="12302" max="12302" width="9.875" style="628" customWidth="1"/>
    <col min="12303" max="12303" width="8.625" style="628" customWidth="1"/>
    <col min="12304" max="12544" width="9" style="628"/>
    <col min="12545" max="12545" width="3.25" style="628" customWidth="1"/>
    <col min="12546" max="12546" width="8.375" style="628" customWidth="1"/>
    <col min="12547" max="12547" width="8.875" style="628" customWidth="1"/>
    <col min="12548" max="12548" width="9.25" style="628" customWidth="1"/>
    <col min="12549" max="12549" width="9.625" style="628" customWidth="1"/>
    <col min="12550" max="12550" width="5.625" style="628" customWidth="1"/>
    <col min="12551" max="12551" width="5.375" style="628" customWidth="1"/>
    <col min="12552" max="12552" width="5.875" style="628" customWidth="1"/>
    <col min="12553" max="12553" width="9" style="628"/>
    <col min="12554" max="12554" width="4.875" style="628" customWidth="1"/>
    <col min="12555" max="12555" width="5.625" style="628" customWidth="1"/>
    <col min="12556" max="12556" width="5.25" style="628" customWidth="1"/>
    <col min="12557" max="12557" width="10.125" style="628" customWidth="1"/>
    <col min="12558" max="12558" width="9.875" style="628" customWidth="1"/>
    <col min="12559" max="12559" width="8.625" style="628" customWidth="1"/>
    <col min="12560" max="12800" width="9" style="628"/>
    <col min="12801" max="12801" width="3.25" style="628" customWidth="1"/>
    <col min="12802" max="12802" width="8.375" style="628" customWidth="1"/>
    <col min="12803" max="12803" width="8.875" style="628" customWidth="1"/>
    <col min="12804" max="12804" width="9.25" style="628" customWidth="1"/>
    <col min="12805" max="12805" width="9.625" style="628" customWidth="1"/>
    <col min="12806" max="12806" width="5.625" style="628" customWidth="1"/>
    <col min="12807" max="12807" width="5.375" style="628" customWidth="1"/>
    <col min="12808" max="12808" width="5.875" style="628" customWidth="1"/>
    <col min="12809" max="12809" width="9" style="628"/>
    <col min="12810" max="12810" width="4.875" style="628" customWidth="1"/>
    <col min="12811" max="12811" width="5.625" style="628" customWidth="1"/>
    <col min="12812" max="12812" width="5.25" style="628" customWidth="1"/>
    <col min="12813" max="12813" width="10.125" style="628" customWidth="1"/>
    <col min="12814" max="12814" width="9.875" style="628" customWidth="1"/>
    <col min="12815" max="12815" width="8.625" style="628" customWidth="1"/>
    <col min="12816" max="13056" width="9" style="628"/>
    <col min="13057" max="13057" width="3.25" style="628" customWidth="1"/>
    <col min="13058" max="13058" width="8.375" style="628" customWidth="1"/>
    <col min="13059" max="13059" width="8.875" style="628" customWidth="1"/>
    <col min="13060" max="13060" width="9.25" style="628" customWidth="1"/>
    <col min="13061" max="13061" width="9.625" style="628" customWidth="1"/>
    <col min="13062" max="13062" width="5.625" style="628" customWidth="1"/>
    <col min="13063" max="13063" width="5.375" style="628" customWidth="1"/>
    <col min="13064" max="13064" width="5.875" style="628" customWidth="1"/>
    <col min="13065" max="13065" width="9" style="628"/>
    <col min="13066" max="13066" width="4.875" style="628" customWidth="1"/>
    <col min="13067" max="13067" width="5.625" style="628" customWidth="1"/>
    <col min="13068" max="13068" width="5.25" style="628" customWidth="1"/>
    <col min="13069" max="13069" width="10.125" style="628" customWidth="1"/>
    <col min="13070" max="13070" width="9.875" style="628" customWidth="1"/>
    <col min="13071" max="13071" width="8.625" style="628" customWidth="1"/>
    <col min="13072" max="13312" width="9" style="628"/>
    <col min="13313" max="13313" width="3.25" style="628" customWidth="1"/>
    <col min="13314" max="13314" width="8.375" style="628" customWidth="1"/>
    <col min="13315" max="13315" width="8.875" style="628" customWidth="1"/>
    <col min="13316" max="13316" width="9.25" style="628" customWidth="1"/>
    <col min="13317" max="13317" width="9.625" style="628" customWidth="1"/>
    <col min="13318" max="13318" width="5.625" style="628" customWidth="1"/>
    <col min="13319" max="13319" width="5.375" style="628" customWidth="1"/>
    <col min="13320" max="13320" width="5.875" style="628" customWidth="1"/>
    <col min="13321" max="13321" width="9" style="628"/>
    <col min="13322" max="13322" width="4.875" style="628" customWidth="1"/>
    <col min="13323" max="13323" width="5.625" style="628" customWidth="1"/>
    <col min="13324" max="13324" width="5.25" style="628" customWidth="1"/>
    <col min="13325" max="13325" width="10.125" style="628" customWidth="1"/>
    <col min="13326" max="13326" width="9.875" style="628" customWidth="1"/>
    <col min="13327" max="13327" width="8.625" style="628" customWidth="1"/>
    <col min="13328" max="13568" width="9" style="628"/>
    <col min="13569" max="13569" width="3.25" style="628" customWidth="1"/>
    <col min="13570" max="13570" width="8.375" style="628" customWidth="1"/>
    <col min="13571" max="13571" width="8.875" style="628" customWidth="1"/>
    <col min="13572" max="13572" width="9.25" style="628" customWidth="1"/>
    <col min="13573" max="13573" width="9.625" style="628" customWidth="1"/>
    <col min="13574" max="13574" width="5.625" style="628" customWidth="1"/>
    <col min="13575" max="13575" width="5.375" style="628" customWidth="1"/>
    <col min="13576" max="13576" width="5.875" style="628" customWidth="1"/>
    <col min="13577" max="13577" width="9" style="628"/>
    <col min="13578" max="13578" width="4.875" style="628" customWidth="1"/>
    <col min="13579" max="13579" width="5.625" style="628" customWidth="1"/>
    <col min="13580" max="13580" width="5.25" style="628" customWidth="1"/>
    <col min="13581" max="13581" width="10.125" style="628" customWidth="1"/>
    <col min="13582" max="13582" width="9.875" style="628" customWidth="1"/>
    <col min="13583" max="13583" width="8.625" style="628" customWidth="1"/>
    <col min="13584" max="13824" width="9" style="628"/>
    <col min="13825" max="13825" width="3.25" style="628" customWidth="1"/>
    <col min="13826" max="13826" width="8.375" style="628" customWidth="1"/>
    <col min="13827" max="13827" width="8.875" style="628" customWidth="1"/>
    <col min="13828" max="13828" width="9.25" style="628" customWidth="1"/>
    <col min="13829" max="13829" width="9.625" style="628" customWidth="1"/>
    <col min="13830" max="13830" width="5.625" style="628" customWidth="1"/>
    <col min="13831" max="13831" width="5.375" style="628" customWidth="1"/>
    <col min="13832" max="13832" width="5.875" style="628" customWidth="1"/>
    <col min="13833" max="13833" width="9" style="628"/>
    <col min="13834" max="13834" width="4.875" style="628" customWidth="1"/>
    <col min="13835" max="13835" width="5.625" style="628" customWidth="1"/>
    <col min="13836" max="13836" width="5.25" style="628" customWidth="1"/>
    <col min="13837" max="13837" width="10.125" style="628" customWidth="1"/>
    <col min="13838" max="13838" width="9.875" style="628" customWidth="1"/>
    <col min="13839" max="13839" width="8.625" style="628" customWidth="1"/>
    <col min="13840" max="14080" width="9" style="628"/>
    <col min="14081" max="14081" width="3.25" style="628" customWidth="1"/>
    <col min="14082" max="14082" width="8.375" style="628" customWidth="1"/>
    <col min="14083" max="14083" width="8.875" style="628" customWidth="1"/>
    <col min="14084" max="14084" width="9.25" style="628" customWidth="1"/>
    <col min="14085" max="14085" width="9.625" style="628" customWidth="1"/>
    <col min="14086" max="14086" width="5.625" style="628" customWidth="1"/>
    <col min="14087" max="14087" width="5.375" style="628" customWidth="1"/>
    <col min="14088" max="14088" width="5.875" style="628" customWidth="1"/>
    <col min="14089" max="14089" width="9" style="628"/>
    <col min="14090" max="14090" width="4.875" style="628" customWidth="1"/>
    <col min="14091" max="14091" width="5.625" style="628" customWidth="1"/>
    <col min="14092" max="14092" width="5.25" style="628" customWidth="1"/>
    <col min="14093" max="14093" width="10.125" style="628" customWidth="1"/>
    <col min="14094" max="14094" width="9.875" style="628" customWidth="1"/>
    <col min="14095" max="14095" width="8.625" style="628" customWidth="1"/>
    <col min="14096" max="14336" width="9" style="628"/>
    <col min="14337" max="14337" width="3.25" style="628" customWidth="1"/>
    <col min="14338" max="14338" width="8.375" style="628" customWidth="1"/>
    <col min="14339" max="14339" width="8.875" style="628" customWidth="1"/>
    <col min="14340" max="14340" width="9.25" style="628" customWidth="1"/>
    <col min="14341" max="14341" width="9.625" style="628" customWidth="1"/>
    <col min="14342" max="14342" width="5.625" style="628" customWidth="1"/>
    <col min="14343" max="14343" width="5.375" style="628" customWidth="1"/>
    <col min="14344" max="14344" width="5.875" style="628" customWidth="1"/>
    <col min="14345" max="14345" width="9" style="628"/>
    <col min="14346" max="14346" width="4.875" style="628" customWidth="1"/>
    <col min="14347" max="14347" width="5.625" style="628" customWidth="1"/>
    <col min="14348" max="14348" width="5.25" style="628" customWidth="1"/>
    <col min="14349" max="14349" width="10.125" style="628" customWidth="1"/>
    <col min="14350" max="14350" width="9.875" style="628" customWidth="1"/>
    <col min="14351" max="14351" width="8.625" style="628" customWidth="1"/>
    <col min="14352" max="14592" width="9" style="628"/>
    <col min="14593" max="14593" width="3.25" style="628" customWidth="1"/>
    <col min="14594" max="14594" width="8.375" style="628" customWidth="1"/>
    <col min="14595" max="14595" width="8.875" style="628" customWidth="1"/>
    <col min="14596" max="14596" width="9.25" style="628" customWidth="1"/>
    <col min="14597" max="14597" width="9.625" style="628" customWidth="1"/>
    <col min="14598" max="14598" width="5.625" style="628" customWidth="1"/>
    <col min="14599" max="14599" width="5.375" style="628" customWidth="1"/>
    <col min="14600" max="14600" width="5.875" style="628" customWidth="1"/>
    <col min="14601" max="14601" width="9" style="628"/>
    <col min="14602" max="14602" width="4.875" style="628" customWidth="1"/>
    <col min="14603" max="14603" width="5.625" style="628" customWidth="1"/>
    <col min="14604" max="14604" width="5.25" style="628" customWidth="1"/>
    <col min="14605" max="14605" width="10.125" style="628" customWidth="1"/>
    <col min="14606" max="14606" width="9.875" style="628" customWidth="1"/>
    <col min="14607" max="14607" width="8.625" style="628" customWidth="1"/>
    <col min="14608" max="14848" width="9" style="628"/>
    <col min="14849" max="14849" width="3.25" style="628" customWidth="1"/>
    <col min="14850" max="14850" width="8.375" style="628" customWidth="1"/>
    <col min="14851" max="14851" width="8.875" style="628" customWidth="1"/>
    <col min="14852" max="14852" width="9.25" style="628" customWidth="1"/>
    <col min="14853" max="14853" width="9.625" style="628" customWidth="1"/>
    <col min="14854" max="14854" width="5.625" style="628" customWidth="1"/>
    <col min="14855" max="14855" width="5.375" style="628" customWidth="1"/>
    <col min="14856" max="14856" width="5.875" style="628" customWidth="1"/>
    <col min="14857" max="14857" width="9" style="628"/>
    <col min="14858" max="14858" width="4.875" style="628" customWidth="1"/>
    <col min="14859" max="14859" width="5.625" style="628" customWidth="1"/>
    <col min="14860" max="14860" width="5.25" style="628" customWidth="1"/>
    <col min="14861" max="14861" width="10.125" style="628" customWidth="1"/>
    <col min="14862" max="14862" width="9.875" style="628" customWidth="1"/>
    <col min="14863" max="14863" width="8.625" style="628" customWidth="1"/>
    <col min="14864" max="15104" width="9" style="628"/>
    <col min="15105" max="15105" width="3.25" style="628" customWidth="1"/>
    <col min="15106" max="15106" width="8.375" style="628" customWidth="1"/>
    <col min="15107" max="15107" width="8.875" style="628" customWidth="1"/>
    <col min="15108" max="15108" width="9.25" style="628" customWidth="1"/>
    <col min="15109" max="15109" width="9.625" style="628" customWidth="1"/>
    <col min="15110" max="15110" width="5.625" style="628" customWidth="1"/>
    <col min="15111" max="15111" width="5.375" style="628" customWidth="1"/>
    <col min="15112" max="15112" width="5.875" style="628" customWidth="1"/>
    <col min="15113" max="15113" width="9" style="628"/>
    <col min="15114" max="15114" width="4.875" style="628" customWidth="1"/>
    <col min="15115" max="15115" width="5.625" style="628" customWidth="1"/>
    <col min="15116" max="15116" width="5.25" style="628" customWidth="1"/>
    <col min="15117" max="15117" width="10.125" style="628" customWidth="1"/>
    <col min="15118" max="15118" width="9.875" style="628" customWidth="1"/>
    <col min="15119" max="15119" width="8.625" style="628" customWidth="1"/>
    <col min="15120" max="15360" width="9" style="628"/>
    <col min="15361" max="15361" width="3.25" style="628" customWidth="1"/>
    <col min="15362" max="15362" width="8.375" style="628" customWidth="1"/>
    <col min="15363" max="15363" width="8.875" style="628" customWidth="1"/>
    <col min="15364" max="15364" width="9.25" style="628" customWidth="1"/>
    <col min="15365" max="15365" width="9.625" style="628" customWidth="1"/>
    <col min="15366" max="15366" width="5.625" style="628" customWidth="1"/>
    <col min="15367" max="15367" width="5.375" style="628" customWidth="1"/>
    <col min="15368" max="15368" width="5.875" style="628" customWidth="1"/>
    <col min="15369" max="15369" width="9" style="628"/>
    <col min="15370" max="15370" width="4.875" style="628" customWidth="1"/>
    <col min="15371" max="15371" width="5.625" style="628" customWidth="1"/>
    <col min="15372" max="15372" width="5.25" style="628" customWidth="1"/>
    <col min="15373" max="15373" width="10.125" style="628" customWidth="1"/>
    <col min="15374" max="15374" width="9.875" style="628" customWidth="1"/>
    <col min="15375" max="15375" width="8.625" style="628" customWidth="1"/>
    <col min="15376" max="15616" width="9" style="628"/>
    <col min="15617" max="15617" width="3.25" style="628" customWidth="1"/>
    <col min="15618" max="15618" width="8.375" style="628" customWidth="1"/>
    <col min="15619" max="15619" width="8.875" style="628" customWidth="1"/>
    <col min="15620" max="15620" width="9.25" style="628" customWidth="1"/>
    <col min="15621" max="15621" width="9.625" style="628" customWidth="1"/>
    <col min="15622" max="15622" width="5.625" style="628" customWidth="1"/>
    <col min="15623" max="15623" width="5.375" style="628" customWidth="1"/>
    <col min="15624" max="15624" width="5.875" style="628" customWidth="1"/>
    <col min="15625" max="15625" width="9" style="628"/>
    <col min="15626" max="15626" width="4.875" style="628" customWidth="1"/>
    <col min="15627" max="15627" width="5.625" style="628" customWidth="1"/>
    <col min="15628" max="15628" width="5.25" style="628" customWidth="1"/>
    <col min="15629" max="15629" width="10.125" style="628" customWidth="1"/>
    <col min="15630" max="15630" width="9.875" style="628" customWidth="1"/>
    <col min="15631" max="15631" width="8.625" style="628" customWidth="1"/>
    <col min="15632" max="15872" width="9" style="628"/>
    <col min="15873" max="15873" width="3.25" style="628" customWidth="1"/>
    <col min="15874" max="15874" width="8.375" style="628" customWidth="1"/>
    <col min="15875" max="15875" width="8.875" style="628" customWidth="1"/>
    <col min="15876" max="15876" width="9.25" style="628" customWidth="1"/>
    <col min="15877" max="15877" width="9.625" style="628" customWidth="1"/>
    <col min="15878" max="15878" width="5.625" style="628" customWidth="1"/>
    <col min="15879" max="15879" width="5.375" style="628" customWidth="1"/>
    <col min="15880" max="15880" width="5.875" style="628" customWidth="1"/>
    <col min="15881" max="15881" width="9" style="628"/>
    <col min="15882" max="15882" width="4.875" style="628" customWidth="1"/>
    <col min="15883" max="15883" width="5.625" style="628" customWidth="1"/>
    <col min="15884" max="15884" width="5.25" style="628" customWidth="1"/>
    <col min="15885" max="15885" width="10.125" style="628" customWidth="1"/>
    <col min="15886" max="15886" width="9.875" style="628" customWidth="1"/>
    <col min="15887" max="15887" width="8.625" style="628" customWidth="1"/>
    <col min="15888" max="16128" width="9" style="628"/>
    <col min="16129" max="16129" width="3.25" style="628" customWidth="1"/>
    <col min="16130" max="16130" width="8.375" style="628" customWidth="1"/>
    <col min="16131" max="16131" width="8.875" style="628" customWidth="1"/>
    <col min="16132" max="16132" width="9.25" style="628" customWidth="1"/>
    <col min="16133" max="16133" width="9.625" style="628" customWidth="1"/>
    <col min="16134" max="16134" width="5.625" style="628" customWidth="1"/>
    <col min="16135" max="16135" width="5.375" style="628" customWidth="1"/>
    <col min="16136" max="16136" width="5.875" style="628" customWidth="1"/>
    <col min="16137" max="16137" width="9" style="628"/>
    <col min="16138" max="16138" width="4.875" style="628" customWidth="1"/>
    <col min="16139" max="16139" width="5.625" style="628" customWidth="1"/>
    <col min="16140" max="16140" width="5.25" style="628" customWidth="1"/>
    <col min="16141" max="16141" width="10.125" style="628" customWidth="1"/>
    <col min="16142" max="16142" width="9.875" style="628" customWidth="1"/>
    <col min="16143" max="16143" width="8.625" style="628" customWidth="1"/>
    <col min="16144" max="16384" width="9" style="628"/>
  </cols>
  <sheetData>
    <row r="1" s="624" customFormat="1" ht="22" customHeight="1" spans="1:15">
      <c r="A1" s="629"/>
      <c r="B1" s="629"/>
      <c r="C1" s="630" t="s">
        <v>475</v>
      </c>
      <c r="D1" s="630"/>
      <c r="E1" s="630"/>
      <c r="F1" s="630"/>
      <c r="G1" s="630"/>
      <c r="H1" s="630"/>
      <c r="I1" s="630"/>
      <c r="J1" s="630"/>
      <c r="K1" s="630"/>
      <c r="L1" s="630"/>
      <c r="M1" s="643" t="s">
        <v>123</v>
      </c>
      <c r="N1" s="644" t="str">
        <f>目录!H10</f>
        <v>祝腾威</v>
      </c>
      <c r="O1" s="644"/>
    </row>
    <row r="2" s="624" customFormat="1" ht="24" customHeight="1" spans="1:15">
      <c r="A2" s="629"/>
      <c r="B2" s="629"/>
      <c r="C2" s="630"/>
      <c r="D2" s="630"/>
      <c r="E2" s="630"/>
      <c r="F2" s="630"/>
      <c r="G2" s="630"/>
      <c r="H2" s="630"/>
      <c r="I2" s="630"/>
      <c r="J2" s="630"/>
      <c r="K2" s="630"/>
      <c r="L2" s="630"/>
      <c r="M2" s="643" t="s">
        <v>65</v>
      </c>
      <c r="N2" s="644" t="str">
        <f>目录!H12</f>
        <v>张X </v>
      </c>
      <c r="O2" s="644"/>
    </row>
    <row r="3" s="625" customFormat="1" ht="20" customHeight="1" spans="1:15">
      <c r="A3" s="631" t="s">
        <v>476</v>
      </c>
      <c r="B3" s="632"/>
      <c r="C3" s="632"/>
      <c r="D3" s="632"/>
      <c r="E3" s="632"/>
      <c r="F3" s="632"/>
      <c r="G3" s="632"/>
      <c r="H3" s="632"/>
      <c r="I3" s="632"/>
      <c r="J3" s="632"/>
      <c r="K3" s="632"/>
      <c r="L3" s="632"/>
      <c r="M3" s="632"/>
      <c r="N3" s="632"/>
      <c r="O3" s="645"/>
    </row>
    <row r="4" s="625" customFormat="1" ht="20" customHeight="1" spans="1:15">
      <c r="A4" s="633"/>
      <c r="B4" s="634"/>
      <c r="C4" s="634"/>
      <c r="D4" s="634"/>
      <c r="E4" s="634"/>
      <c r="F4" s="634"/>
      <c r="G4" s="634"/>
      <c r="H4" s="634"/>
      <c r="I4" s="634"/>
      <c r="J4" s="634"/>
      <c r="K4" s="634"/>
      <c r="L4" s="634"/>
      <c r="M4" s="634"/>
      <c r="N4" s="634"/>
      <c r="O4" s="646"/>
    </row>
    <row r="5" s="625" customFormat="1" ht="12" customHeight="1" spans="1:15">
      <c r="A5" s="633"/>
      <c r="B5" s="634"/>
      <c r="C5" s="634"/>
      <c r="D5" s="634"/>
      <c r="E5" s="634"/>
      <c r="F5" s="634"/>
      <c r="G5" s="634"/>
      <c r="H5" s="634"/>
      <c r="I5" s="634"/>
      <c r="J5" s="634"/>
      <c r="K5" s="634"/>
      <c r="L5" s="634"/>
      <c r="M5" s="634"/>
      <c r="N5" s="634"/>
      <c r="O5" s="646"/>
    </row>
    <row r="6" s="625" customFormat="1" ht="12" customHeight="1" spans="1:15">
      <c r="A6" s="633"/>
      <c r="B6" s="634"/>
      <c r="C6" s="634"/>
      <c r="D6" s="634"/>
      <c r="E6" s="634"/>
      <c r="F6" s="634"/>
      <c r="G6" s="634"/>
      <c r="H6" s="634"/>
      <c r="I6" s="634"/>
      <c r="J6" s="634"/>
      <c r="K6" s="634"/>
      <c r="L6" s="634"/>
      <c r="M6" s="634"/>
      <c r="N6" s="634"/>
      <c r="O6" s="646"/>
    </row>
    <row r="7" s="625" customFormat="1" ht="15" customHeight="1" spans="1:15">
      <c r="A7" s="633"/>
      <c r="B7" s="634"/>
      <c r="C7" s="634"/>
      <c r="D7" s="634"/>
      <c r="E7" s="634"/>
      <c r="F7" s="634"/>
      <c r="G7" s="634"/>
      <c r="H7" s="634"/>
      <c r="I7" s="634"/>
      <c r="J7" s="634"/>
      <c r="K7" s="634"/>
      <c r="L7" s="634"/>
      <c r="M7" s="634"/>
      <c r="N7" s="634"/>
      <c r="O7" s="646"/>
    </row>
    <row r="8" s="625" customFormat="1" ht="15" customHeight="1" spans="1:15">
      <c r="A8" s="633"/>
      <c r="B8" s="634"/>
      <c r="C8" s="634"/>
      <c r="D8" s="634"/>
      <c r="E8" s="634"/>
      <c r="F8" s="634"/>
      <c r="G8" s="634"/>
      <c r="H8" s="634"/>
      <c r="I8" s="634"/>
      <c r="J8" s="634"/>
      <c r="K8" s="634"/>
      <c r="L8" s="634"/>
      <c r="M8" s="634"/>
      <c r="N8" s="634"/>
      <c r="O8" s="646"/>
    </row>
    <row r="9" s="625" customFormat="1" ht="15" customHeight="1" spans="1:15">
      <c r="A9" s="633"/>
      <c r="B9" s="634"/>
      <c r="C9" s="634"/>
      <c r="D9" s="634"/>
      <c r="E9" s="634"/>
      <c r="F9" s="634"/>
      <c r="G9" s="634"/>
      <c r="H9" s="634"/>
      <c r="I9" s="634"/>
      <c r="J9" s="634"/>
      <c r="K9" s="634"/>
      <c r="L9" s="634"/>
      <c r="M9" s="634"/>
      <c r="N9" s="634"/>
      <c r="O9" s="646"/>
    </row>
    <row r="10" s="625" customFormat="1" ht="15" customHeight="1" spans="1:15">
      <c r="A10" s="633"/>
      <c r="B10" s="634"/>
      <c r="C10" s="634"/>
      <c r="D10" s="634"/>
      <c r="E10" s="634"/>
      <c r="F10" s="634"/>
      <c r="G10" s="634"/>
      <c r="H10" s="634"/>
      <c r="I10" s="634"/>
      <c r="J10" s="634"/>
      <c r="K10" s="634"/>
      <c r="L10" s="634"/>
      <c r="M10" s="634"/>
      <c r="N10" s="634"/>
      <c r="O10" s="646"/>
    </row>
    <row r="11" s="625" customFormat="1" ht="15" customHeight="1" spans="1:15">
      <c r="A11" s="633"/>
      <c r="B11" s="634"/>
      <c r="C11" s="634"/>
      <c r="D11" s="634"/>
      <c r="E11" s="634"/>
      <c r="F11" s="634"/>
      <c r="G11" s="634"/>
      <c r="H11" s="634"/>
      <c r="I11" s="634"/>
      <c r="J11" s="634"/>
      <c r="K11" s="634"/>
      <c r="L11" s="634"/>
      <c r="M11" s="634"/>
      <c r="N11" s="634"/>
      <c r="O11" s="646"/>
    </row>
    <row r="12" s="625" customFormat="1" ht="15" customHeight="1" spans="1:15">
      <c r="A12" s="633"/>
      <c r="B12" s="634"/>
      <c r="C12" s="634"/>
      <c r="D12" s="634"/>
      <c r="E12" s="634"/>
      <c r="F12" s="634"/>
      <c r="G12" s="634"/>
      <c r="H12" s="634"/>
      <c r="I12" s="634"/>
      <c r="J12" s="634"/>
      <c r="K12" s="634"/>
      <c r="L12" s="634"/>
      <c r="M12" s="634"/>
      <c r="N12" s="634"/>
      <c r="O12" s="646"/>
    </row>
    <row r="13" s="625" customFormat="1" ht="15" customHeight="1" spans="1:15">
      <c r="A13" s="633"/>
      <c r="B13" s="634"/>
      <c r="C13" s="634"/>
      <c r="D13" s="634"/>
      <c r="E13" s="634"/>
      <c r="F13" s="634"/>
      <c r="G13" s="634"/>
      <c r="H13" s="634"/>
      <c r="I13" s="634"/>
      <c r="J13" s="634"/>
      <c r="K13" s="634"/>
      <c r="L13" s="634"/>
      <c r="M13" s="634"/>
      <c r="N13" s="634"/>
      <c r="O13" s="646"/>
    </row>
    <row r="14" s="625" customFormat="1" ht="15" customHeight="1" spans="1:15">
      <c r="A14" s="633"/>
      <c r="B14" s="634"/>
      <c r="C14" s="634"/>
      <c r="D14" s="634"/>
      <c r="E14" s="634"/>
      <c r="F14" s="634"/>
      <c r="G14" s="634"/>
      <c r="H14" s="634"/>
      <c r="I14" s="634"/>
      <c r="J14" s="634"/>
      <c r="K14" s="634"/>
      <c r="L14" s="634"/>
      <c r="M14" s="634"/>
      <c r="N14" s="634"/>
      <c r="O14" s="646"/>
    </row>
    <row r="15" s="625" customFormat="1" ht="15" customHeight="1" spans="1:15">
      <c r="A15" s="633"/>
      <c r="B15" s="634"/>
      <c r="C15" s="634"/>
      <c r="D15" s="634"/>
      <c r="E15" s="634"/>
      <c r="F15" s="634"/>
      <c r="G15" s="634"/>
      <c r="H15" s="634"/>
      <c r="I15" s="634"/>
      <c r="J15" s="634"/>
      <c r="K15" s="634"/>
      <c r="L15" s="634"/>
      <c r="M15" s="634"/>
      <c r="N15" s="634"/>
      <c r="O15" s="646"/>
    </row>
    <row r="16" s="625" customFormat="1" ht="15" customHeight="1" spans="1:15">
      <c r="A16" s="633"/>
      <c r="B16" s="634"/>
      <c r="C16" s="634"/>
      <c r="D16" s="634"/>
      <c r="E16" s="634"/>
      <c r="F16" s="634"/>
      <c r="G16" s="634"/>
      <c r="H16" s="634"/>
      <c r="I16" s="634"/>
      <c r="J16" s="634"/>
      <c r="K16" s="634"/>
      <c r="L16" s="634"/>
      <c r="M16" s="634"/>
      <c r="N16" s="634"/>
      <c r="O16" s="646"/>
    </row>
    <row r="17" s="625" customFormat="1" ht="15" customHeight="1" spans="1:15">
      <c r="A17" s="633"/>
      <c r="B17" s="634"/>
      <c r="C17" s="634"/>
      <c r="D17" s="634"/>
      <c r="E17" s="634"/>
      <c r="F17" s="634"/>
      <c r="G17" s="634"/>
      <c r="H17" s="634"/>
      <c r="I17" s="634"/>
      <c r="J17" s="634"/>
      <c r="K17" s="634"/>
      <c r="L17" s="634"/>
      <c r="M17" s="634"/>
      <c r="N17" s="634"/>
      <c r="O17" s="646"/>
    </row>
    <row r="18" s="625" customFormat="1" ht="15" customHeight="1" spans="1:15">
      <c r="A18" s="633"/>
      <c r="B18" s="634"/>
      <c r="C18" s="634"/>
      <c r="D18" s="634"/>
      <c r="E18" s="634"/>
      <c r="F18" s="634"/>
      <c r="G18" s="634"/>
      <c r="H18" s="634"/>
      <c r="I18" s="634"/>
      <c r="J18" s="634"/>
      <c r="K18" s="634"/>
      <c r="L18" s="634"/>
      <c r="M18" s="634"/>
      <c r="N18" s="634"/>
      <c r="O18" s="646"/>
    </row>
    <row r="19" s="625" customFormat="1" ht="15" customHeight="1" spans="1:15">
      <c r="A19" s="633"/>
      <c r="B19" s="634"/>
      <c r="C19" s="634"/>
      <c r="D19" s="634"/>
      <c r="E19" s="634"/>
      <c r="F19" s="634"/>
      <c r="G19" s="634"/>
      <c r="H19" s="634"/>
      <c r="I19" s="634"/>
      <c r="J19" s="634"/>
      <c r="K19" s="634"/>
      <c r="L19" s="634"/>
      <c r="M19" s="634"/>
      <c r="N19" s="634"/>
      <c r="O19" s="646"/>
    </row>
    <row r="20" s="625" customFormat="1" ht="15" customHeight="1" spans="1:15">
      <c r="A20" s="633"/>
      <c r="B20" s="634"/>
      <c r="C20" s="634"/>
      <c r="D20" s="634"/>
      <c r="E20" s="634"/>
      <c r="F20" s="634"/>
      <c r="G20" s="634"/>
      <c r="H20" s="634"/>
      <c r="I20" s="634"/>
      <c r="J20" s="634"/>
      <c r="K20" s="634"/>
      <c r="L20" s="634"/>
      <c r="M20" s="634"/>
      <c r="N20" s="634"/>
      <c r="O20" s="646"/>
    </row>
    <row r="21" s="625" customFormat="1" ht="15" customHeight="1" spans="1:15">
      <c r="A21" s="633"/>
      <c r="B21" s="634"/>
      <c r="C21" s="634"/>
      <c r="D21" s="634"/>
      <c r="E21" s="634"/>
      <c r="F21" s="634"/>
      <c r="G21" s="634"/>
      <c r="H21" s="634"/>
      <c r="I21" s="634"/>
      <c r="J21" s="634"/>
      <c r="K21" s="634"/>
      <c r="L21" s="634"/>
      <c r="M21" s="634"/>
      <c r="N21" s="634"/>
      <c r="O21" s="646"/>
    </row>
    <row r="22" s="625" customFormat="1" ht="15" customHeight="1" spans="1:15">
      <c r="A22" s="633"/>
      <c r="B22" s="634"/>
      <c r="C22" s="634"/>
      <c r="D22" s="634"/>
      <c r="E22" s="634"/>
      <c r="F22" s="634"/>
      <c r="G22" s="634"/>
      <c r="H22" s="634"/>
      <c r="I22" s="634"/>
      <c r="J22" s="634"/>
      <c r="K22" s="634"/>
      <c r="L22" s="634"/>
      <c r="M22" s="634"/>
      <c r="N22" s="634"/>
      <c r="O22" s="646"/>
    </row>
    <row r="23" s="625" customFormat="1" ht="15" customHeight="1" spans="1:15">
      <c r="A23" s="633"/>
      <c r="B23" s="634"/>
      <c r="C23" s="634"/>
      <c r="D23" s="634"/>
      <c r="E23" s="634"/>
      <c r="F23" s="634"/>
      <c r="G23" s="634"/>
      <c r="H23" s="634"/>
      <c r="I23" s="634"/>
      <c r="J23" s="634"/>
      <c r="K23" s="634"/>
      <c r="L23" s="634"/>
      <c r="M23" s="634"/>
      <c r="N23" s="634"/>
      <c r="O23" s="646"/>
    </row>
    <row r="24" s="625" customFormat="1" ht="15" customHeight="1" spans="1:15">
      <c r="A24" s="635"/>
      <c r="B24" s="636"/>
      <c r="C24" s="636"/>
      <c r="D24" s="636"/>
      <c r="E24" s="636"/>
      <c r="F24" s="636"/>
      <c r="G24" s="636"/>
      <c r="H24" s="636"/>
      <c r="I24" s="636"/>
      <c r="J24" s="636"/>
      <c r="K24" s="636"/>
      <c r="L24" s="636"/>
      <c r="M24" s="636"/>
      <c r="N24" s="636"/>
      <c r="O24" s="647"/>
    </row>
    <row r="25" s="625" customFormat="1" ht="15" customHeight="1" spans="1:15">
      <c r="A25" s="631" t="s">
        <v>477</v>
      </c>
      <c r="B25" s="632"/>
      <c r="C25" s="632"/>
      <c r="D25" s="632"/>
      <c r="E25" s="632"/>
      <c r="F25" s="632"/>
      <c r="G25" s="632"/>
      <c r="H25" s="632"/>
      <c r="I25" s="632"/>
      <c r="J25" s="632"/>
      <c r="K25" s="632"/>
      <c r="L25" s="645"/>
      <c r="M25" s="648" t="s">
        <v>478</v>
      </c>
      <c r="N25" s="648" t="s">
        <v>479</v>
      </c>
      <c r="O25" s="649"/>
    </row>
    <row r="26" s="625" customFormat="1" ht="26" customHeight="1" spans="1:15">
      <c r="A26" s="635"/>
      <c r="B26" s="636"/>
      <c r="C26" s="636"/>
      <c r="D26" s="636"/>
      <c r="E26" s="636"/>
      <c r="F26" s="636"/>
      <c r="G26" s="636"/>
      <c r="H26" s="636"/>
      <c r="I26" s="636"/>
      <c r="J26" s="636"/>
      <c r="K26" s="636"/>
      <c r="L26" s="647"/>
      <c r="M26" s="650"/>
      <c r="N26" s="650"/>
      <c r="O26" s="651"/>
    </row>
    <row r="27" s="626" customFormat="1" ht="15" customHeight="1" spans="1:15">
      <c r="A27" s="637" t="s">
        <v>480</v>
      </c>
      <c r="B27" s="638" t="s">
        <v>481</v>
      </c>
      <c r="C27" s="638" t="s">
        <v>482</v>
      </c>
      <c r="D27" s="638" t="s">
        <v>483</v>
      </c>
      <c r="E27" s="638" t="s">
        <v>484</v>
      </c>
      <c r="F27" s="638" t="s">
        <v>485</v>
      </c>
      <c r="G27" s="638"/>
      <c r="H27" s="637" t="s">
        <v>486</v>
      </c>
      <c r="I27" s="638" t="s">
        <v>487</v>
      </c>
      <c r="J27" s="640" t="s">
        <v>488</v>
      </c>
      <c r="K27" s="640"/>
      <c r="L27" s="640"/>
      <c r="M27" s="640" t="s">
        <v>489</v>
      </c>
      <c r="N27" s="640" t="s">
        <v>490</v>
      </c>
      <c r="O27" s="640" t="s">
        <v>491</v>
      </c>
    </row>
    <row r="28" s="625" customFormat="1" ht="15" customHeight="1" spans="1:15">
      <c r="A28" s="637"/>
      <c r="B28" s="638"/>
      <c r="C28" s="638"/>
      <c r="D28" s="638"/>
      <c r="E28" s="638"/>
      <c r="F28" s="638"/>
      <c r="G28" s="638"/>
      <c r="H28" s="637"/>
      <c r="I28" s="638"/>
      <c r="J28" s="637" t="s">
        <v>492</v>
      </c>
      <c r="K28" s="637" t="s">
        <v>493</v>
      </c>
      <c r="L28" s="637" t="s">
        <v>494</v>
      </c>
      <c r="M28" s="640"/>
      <c r="N28" s="640"/>
      <c r="O28" s="640"/>
    </row>
    <row r="29" s="625" customFormat="1" ht="15" customHeight="1" spans="1:15">
      <c r="A29" s="637"/>
      <c r="B29" s="638"/>
      <c r="C29" s="638"/>
      <c r="D29" s="638"/>
      <c r="E29" s="638"/>
      <c r="F29" s="638"/>
      <c r="G29" s="638"/>
      <c r="H29" s="637"/>
      <c r="I29" s="638"/>
      <c r="J29" s="637"/>
      <c r="K29" s="637"/>
      <c r="L29" s="637"/>
      <c r="M29" s="640"/>
      <c r="N29" s="640"/>
      <c r="O29" s="640"/>
    </row>
    <row r="30" s="625" customFormat="1" ht="15" customHeight="1" spans="1:15">
      <c r="A30" s="637"/>
      <c r="B30" s="638"/>
      <c r="C30" s="638"/>
      <c r="D30" s="638"/>
      <c r="E30" s="638"/>
      <c r="F30" s="638"/>
      <c r="G30" s="638"/>
      <c r="H30" s="637"/>
      <c r="I30" s="638"/>
      <c r="J30" s="637"/>
      <c r="K30" s="637"/>
      <c r="L30" s="637"/>
      <c r="M30" s="640"/>
      <c r="N30" s="640"/>
      <c r="O30" s="640"/>
    </row>
    <row r="31" s="625" customFormat="1" ht="15" customHeight="1" spans="1:32">
      <c r="A31" s="637"/>
      <c r="B31" s="638"/>
      <c r="C31" s="638"/>
      <c r="D31" s="638"/>
      <c r="E31" s="638"/>
      <c r="F31" s="638" t="s">
        <v>495</v>
      </c>
      <c r="G31" s="639" t="s">
        <v>496</v>
      </c>
      <c r="H31" s="637"/>
      <c r="I31" s="638"/>
      <c r="J31" s="637"/>
      <c r="K31" s="637"/>
      <c r="L31" s="637"/>
      <c r="M31" s="640"/>
      <c r="N31" s="640"/>
      <c r="O31" s="640"/>
      <c r="AE31" s="625" t="s">
        <v>81</v>
      </c>
      <c r="AF31" s="625" t="s">
        <v>497</v>
      </c>
    </row>
    <row r="32" s="625" customFormat="1" ht="20" customHeight="1" spans="1:32">
      <c r="A32" s="640">
        <v>1</v>
      </c>
      <c r="B32" s="640"/>
      <c r="C32" s="640"/>
      <c r="D32" s="640"/>
      <c r="E32" s="640"/>
      <c r="F32" s="640"/>
      <c r="G32" s="640"/>
      <c r="H32" s="640"/>
      <c r="I32" s="640"/>
      <c r="J32" s="652"/>
      <c r="K32" s="652"/>
      <c r="L32" s="652"/>
      <c r="M32" s="652"/>
      <c r="N32" s="652"/>
      <c r="O32" s="652"/>
      <c r="AE32" s="625" t="s">
        <v>75</v>
      </c>
      <c r="AF32" s="625" t="s">
        <v>168</v>
      </c>
    </row>
    <row r="33" s="625" customFormat="1" ht="20" customHeight="1" spans="1:15">
      <c r="A33" s="640">
        <v>2</v>
      </c>
      <c r="B33" s="640"/>
      <c r="C33" s="640"/>
      <c r="D33" s="640"/>
      <c r="E33" s="640"/>
      <c r="F33" s="640"/>
      <c r="G33" s="640"/>
      <c r="H33" s="640"/>
      <c r="I33" s="640"/>
      <c r="J33" s="652"/>
      <c r="K33" s="652"/>
      <c r="L33" s="652"/>
      <c r="M33" s="652"/>
      <c r="N33" s="652"/>
      <c r="O33" s="652"/>
    </row>
    <row r="34" s="625" customFormat="1" ht="20" customHeight="1" spans="1:15">
      <c r="A34" s="640">
        <v>3</v>
      </c>
      <c r="B34" s="640"/>
      <c r="C34" s="640"/>
      <c r="D34" s="640"/>
      <c r="E34" s="640"/>
      <c r="F34" s="640"/>
      <c r="G34" s="640"/>
      <c r="H34" s="640"/>
      <c r="I34" s="640"/>
      <c r="J34" s="652"/>
      <c r="K34" s="652"/>
      <c r="L34" s="652"/>
      <c r="M34" s="652"/>
      <c r="N34" s="652"/>
      <c r="O34" s="652"/>
    </row>
    <row r="35" s="625" customFormat="1" ht="20" customHeight="1" spans="1:15">
      <c r="A35" s="640">
        <v>4</v>
      </c>
      <c r="B35" s="640"/>
      <c r="C35" s="640"/>
      <c r="D35" s="640"/>
      <c r="E35" s="640"/>
      <c r="F35" s="640"/>
      <c r="G35" s="640"/>
      <c r="H35" s="640"/>
      <c r="I35" s="640"/>
      <c r="J35" s="652"/>
      <c r="K35" s="652"/>
      <c r="L35" s="652"/>
      <c r="M35" s="652"/>
      <c r="N35" s="652"/>
      <c r="O35" s="652"/>
    </row>
    <row r="36" s="625" customFormat="1" ht="20" customHeight="1" spans="1:15">
      <c r="A36" s="640">
        <v>5</v>
      </c>
      <c r="B36" s="640"/>
      <c r="C36" s="640"/>
      <c r="D36" s="640"/>
      <c r="E36" s="640"/>
      <c r="F36" s="640"/>
      <c r="G36" s="640"/>
      <c r="H36" s="640"/>
      <c r="I36" s="640"/>
      <c r="J36" s="652"/>
      <c r="K36" s="652"/>
      <c r="L36" s="652"/>
      <c r="M36" s="652"/>
      <c r="N36" s="652"/>
      <c r="O36" s="652"/>
    </row>
    <row r="37" s="625" customFormat="1" ht="20" customHeight="1" spans="1:15">
      <c r="A37" s="640">
        <v>6</v>
      </c>
      <c r="B37" s="640"/>
      <c r="C37" s="640"/>
      <c r="D37" s="640"/>
      <c r="E37" s="640"/>
      <c r="F37" s="640"/>
      <c r="G37" s="640"/>
      <c r="H37" s="640"/>
      <c r="I37" s="640"/>
      <c r="J37" s="652"/>
      <c r="K37" s="652"/>
      <c r="L37" s="652"/>
      <c r="M37" s="652"/>
      <c r="N37" s="652"/>
      <c r="O37" s="652"/>
    </row>
    <row r="38" s="625" customFormat="1" ht="20" customHeight="1" spans="1:15">
      <c r="A38" s="640">
        <v>7</v>
      </c>
      <c r="B38" s="640"/>
      <c r="C38" s="640"/>
      <c r="D38" s="640"/>
      <c r="E38" s="640"/>
      <c r="F38" s="640"/>
      <c r="G38" s="640"/>
      <c r="H38" s="640"/>
      <c r="I38" s="640"/>
      <c r="J38" s="652"/>
      <c r="K38" s="652"/>
      <c r="L38" s="652"/>
      <c r="M38" s="652"/>
      <c r="N38" s="652"/>
      <c r="O38" s="652"/>
    </row>
    <row r="39" s="625" customFormat="1" ht="20" customHeight="1" spans="1:18">
      <c r="A39" s="640">
        <v>8</v>
      </c>
      <c r="B39" s="640"/>
      <c r="C39" s="640"/>
      <c r="D39" s="640"/>
      <c r="E39" s="640"/>
      <c r="F39" s="640"/>
      <c r="G39" s="640"/>
      <c r="H39" s="640"/>
      <c r="I39" s="640"/>
      <c r="J39" s="652"/>
      <c r="K39" s="652"/>
      <c r="L39" s="652"/>
      <c r="M39" s="652"/>
      <c r="N39" s="652"/>
      <c r="O39" s="652"/>
      <c r="Q39" s="653" t="s">
        <v>498</v>
      </c>
      <c r="R39" s="653"/>
    </row>
    <row r="40" s="625" customFormat="1" ht="20" customHeight="1" spans="1:18">
      <c r="A40" s="640">
        <v>9</v>
      </c>
      <c r="B40" s="640"/>
      <c r="C40" s="640"/>
      <c r="D40" s="640"/>
      <c r="E40" s="640"/>
      <c r="F40" s="640"/>
      <c r="G40" s="640"/>
      <c r="H40" s="640"/>
      <c r="I40" s="640"/>
      <c r="J40" s="652"/>
      <c r="K40" s="652"/>
      <c r="L40" s="652"/>
      <c r="M40" s="652"/>
      <c r="N40" s="652"/>
      <c r="O40" s="652"/>
      <c r="Q40" s="653" t="s">
        <v>499</v>
      </c>
      <c r="R40" s="653"/>
    </row>
    <row r="41" s="625" customFormat="1" ht="20" customHeight="1" spans="1:15">
      <c r="A41" s="640">
        <v>10</v>
      </c>
      <c r="B41" s="640"/>
      <c r="C41" s="640"/>
      <c r="D41" s="640"/>
      <c r="E41" s="640"/>
      <c r="F41" s="640"/>
      <c r="G41" s="640"/>
      <c r="H41" s="640"/>
      <c r="I41" s="640"/>
      <c r="J41" s="652"/>
      <c r="K41" s="652"/>
      <c r="L41" s="652"/>
      <c r="M41" s="652"/>
      <c r="N41" s="652"/>
      <c r="O41" s="652"/>
    </row>
    <row r="42" s="625" customFormat="1" ht="20" customHeight="1" spans="1:15">
      <c r="A42" s="640">
        <v>11</v>
      </c>
      <c r="B42" s="640"/>
      <c r="C42" s="640"/>
      <c r="D42" s="640"/>
      <c r="E42" s="640"/>
      <c r="F42" s="640"/>
      <c r="G42" s="640"/>
      <c r="H42" s="640"/>
      <c r="I42" s="640"/>
      <c r="J42" s="652"/>
      <c r="K42" s="652"/>
      <c r="L42" s="652"/>
      <c r="M42" s="652"/>
      <c r="N42" s="652"/>
      <c r="O42" s="652"/>
    </row>
    <row r="43" s="625" customFormat="1" ht="20" customHeight="1" spans="1:15">
      <c r="A43" s="640">
        <v>12</v>
      </c>
      <c r="B43" s="640"/>
      <c r="C43" s="640"/>
      <c r="D43" s="640"/>
      <c r="E43" s="640"/>
      <c r="F43" s="640"/>
      <c r="G43" s="640"/>
      <c r="H43" s="640"/>
      <c r="I43" s="640"/>
      <c r="J43" s="652"/>
      <c r="K43" s="652"/>
      <c r="L43" s="652"/>
      <c r="M43" s="652"/>
      <c r="N43" s="652"/>
      <c r="O43" s="652"/>
    </row>
    <row r="44" s="625" customFormat="1" ht="20" customHeight="1" spans="1:24">
      <c r="A44" s="640">
        <v>13</v>
      </c>
      <c r="B44" s="640"/>
      <c r="C44" s="640"/>
      <c r="D44" s="640"/>
      <c r="E44" s="640"/>
      <c r="F44" s="640"/>
      <c r="G44" s="640"/>
      <c r="H44" s="640"/>
      <c r="I44" s="640"/>
      <c r="J44" s="652"/>
      <c r="K44" s="652"/>
      <c r="L44" s="652"/>
      <c r="M44" s="652"/>
      <c r="N44" s="652"/>
      <c r="O44" s="652"/>
      <c r="X44" s="626"/>
    </row>
    <row r="45" s="625" customFormat="1" ht="20" customHeight="1" spans="1:15">
      <c r="A45" s="640">
        <v>14</v>
      </c>
      <c r="B45" s="640"/>
      <c r="C45" s="640"/>
      <c r="D45" s="640"/>
      <c r="E45" s="640"/>
      <c r="F45" s="640"/>
      <c r="G45" s="640"/>
      <c r="H45" s="640"/>
      <c r="I45" s="640"/>
      <c r="J45" s="652"/>
      <c r="K45" s="652"/>
      <c r="L45" s="652"/>
      <c r="M45" s="652"/>
      <c r="N45" s="652"/>
      <c r="O45" s="652"/>
    </row>
    <row r="46" s="625" customFormat="1" ht="20" customHeight="1" spans="1:15">
      <c r="A46" s="640">
        <v>15</v>
      </c>
      <c r="B46" s="640"/>
      <c r="C46" s="640"/>
      <c r="D46" s="640"/>
      <c r="E46" s="640"/>
      <c r="F46" s="640"/>
      <c r="G46" s="640"/>
      <c r="H46" s="640"/>
      <c r="I46" s="640"/>
      <c r="J46" s="652"/>
      <c r="K46" s="652"/>
      <c r="L46" s="652"/>
      <c r="M46" s="652"/>
      <c r="N46" s="652"/>
      <c r="O46" s="652"/>
    </row>
    <row r="47" s="625" customFormat="1" ht="20" customHeight="1" spans="1:15">
      <c r="A47" s="640">
        <v>16</v>
      </c>
      <c r="B47" s="640"/>
      <c r="C47" s="640"/>
      <c r="D47" s="640"/>
      <c r="E47" s="640"/>
      <c r="F47" s="640"/>
      <c r="G47" s="640"/>
      <c r="H47" s="640"/>
      <c r="I47" s="640"/>
      <c r="J47" s="652"/>
      <c r="K47" s="652"/>
      <c r="L47" s="652"/>
      <c r="M47" s="652"/>
      <c r="N47" s="652"/>
      <c r="O47" s="652"/>
    </row>
    <row r="48" s="625" customFormat="1" ht="20" customHeight="1" spans="1:15">
      <c r="A48" s="640">
        <v>17</v>
      </c>
      <c r="B48" s="640"/>
      <c r="C48" s="640"/>
      <c r="D48" s="640"/>
      <c r="E48" s="640"/>
      <c r="F48" s="640"/>
      <c r="G48" s="640"/>
      <c r="H48" s="640"/>
      <c r="I48" s="640"/>
      <c r="J48" s="652"/>
      <c r="K48" s="652"/>
      <c r="L48" s="652"/>
      <c r="M48" s="652"/>
      <c r="N48" s="652"/>
      <c r="O48" s="652"/>
    </row>
    <row r="49" ht="20" customHeight="1" spans="1:15">
      <c r="A49" s="640">
        <v>18</v>
      </c>
      <c r="B49" s="640"/>
      <c r="C49" s="640"/>
      <c r="D49" s="640"/>
      <c r="E49" s="640"/>
      <c r="F49" s="640"/>
      <c r="G49" s="640"/>
      <c r="H49" s="640"/>
      <c r="I49" s="640"/>
      <c r="J49" s="652"/>
      <c r="K49" s="652"/>
      <c r="L49" s="652"/>
      <c r="M49" s="652"/>
      <c r="N49" s="652"/>
      <c r="O49" s="652"/>
    </row>
    <row r="50" ht="20" customHeight="1" spans="1:26">
      <c r="A50" s="640">
        <v>19</v>
      </c>
      <c r="B50" s="641"/>
      <c r="C50" s="641"/>
      <c r="D50" s="641"/>
      <c r="E50" s="641"/>
      <c r="F50" s="641"/>
      <c r="G50" s="641"/>
      <c r="H50" s="641"/>
      <c r="I50" s="641"/>
      <c r="J50" s="652"/>
      <c r="K50" s="652"/>
      <c r="L50" s="652"/>
      <c r="M50" s="652"/>
      <c r="N50" s="652"/>
      <c r="O50" s="652"/>
      <c r="Y50" s="623" t="s">
        <v>248</v>
      </c>
      <c r="Z50" s="623"/>
    </row>
    <row r="51" ht="20" customHeight="1" spans="1:15">
      <c r="A51" s="640">
        <v>20</v>
      </c>
      <c r="B51" s="641"/>
      <c r="C51" s="641"/>
      <c r="D51" s="641"/>
      <c r="E51" s="641"/>
      <c r="F51" s="641"/>
      <c r="G51" s="641"/>
      <c r="H51" s="641"/>
      <c r="I51" s="641"/>
      <c r="J51" s="652"/>
      <c r="K51" s="652"/>
      <c r="L51" s="652"/>
      <c r="M51" s="652"/>
      <c r="N51" s="652"/>
      <c r="O51" s="652"/>
    </row>
    <row r="52" ht="20" customHeight="1" spans="1:15">
      <c r="A52" s="640">
        <v>21</v>
      </c>
      <c r="B52" s="641"/>
      <c r="C52" s="641"/>
      <c r="D52" s="641"/>
      <c r="E52" s="641"/>
      <c r="F52" s="641"/>
      <c r="G52" s="641"/>
      <c r="H52" s="641"/>
      <c r="I52" s="641"/>
      <c r="J52" s="652"/>
      <c r="K52" s="652"/>
      <c r="L52" s="652"/>
      <c r="M52" s="652"/>
      <c r="N52" s="652"/>
      <c r="O52" s="652"/>
    </row>
    <row r="53" s="625" customFormat="1" ht="15" customHeight="1" spans="1:15">
      <c r="A53" s="642" t="s">
        <v>500</v>
      </c>
      <c r="B53" s="642"/>
      <c r="C53" s="642"/>
      <c r="D53" s="642"/>
      <c r="E53" s="642"/>
      <c r="F53" s="642"/>
      <c r="G53" s="642"/>
      <c r="H53" s="642"/>
      <c r="I53" s="642"/>
      <c r="J53" s="642"/>
      <c r="K53" s="642"/>
      <c r="L53" s="642"/>
      <c r="M53" s="642"/>
      <c r="N53" s="642"/>
      <c r="O53" s="642"/>
    </row>
    <row r="54" s="625" customFormat="1" ht="15.95" customHeight="1" spans="1:15">
      <c r="A54" s="642"/>
      <c r="B54" s="642"/>
      <c r="C54" s="642"/>
      <c r="D54" s="642"/>
      <c r="E54" s="642"/>
      <c r="F54" s="642"/>
      <c r="G54" s="642"/>
      <c r="H54" s="642"/>
      <c r="I54" s="642"/>
      <c r="J54" s="642"/>
      <c r="K54" s="642"/>
      <c r="L54" s="642"/>
      <c r="M54" s="642"/>
      <c r="N54" s="642"/>
      <c r="O54" s="642"/>
    </row>
    <row r="55" s="625" customFormat="1" ht="15.95" customHeight="1" spans="1:15">
      <c r="A55" s="642"/>
      <c r="B55" s="642"/>
      <c r="C55" s="642"/>
      <c r="D55" s="642"/>
      <c r="E55" s="642"/>
      <c r="F55" s="642"/>
      <c r="G55" s="642"/>
      <c r="H55" s="642"/>
      <c r="I55" s="642"/>
      <c r="J55" s="642"/>
      <c r="K55" s="642"/>
      <c r="L55" s="642"/>
      <c r="M55" s="642"/>
      <c r="N55" s="642"/>
      <c r="O55" s="642"/>
    </row>
    <row r="56" s="625" customFormat="1" ht="15.95" customHeight="1" spans="1:15">
      <c r="A56" s="642"/>
      <c r="B56" s="642"/>
      <c r="C56" s="642"/>
      <c r="D56" s="642"/>
      <c r="E56" s="642"/>
      <c r="F56" s="642"/>
      <c r="G56" s="642"/>
      <c r="H56" s="642"/>
      <c r="I56" s="642"/>
      <c r="J56" s="642"/>
      <c r="K56" s="642"/>
      <c r="L56" s="642"/>
      <c r="M56" s="642"/>
      <c r="N56" s="642"/>
      <c r="O56" s="642"/>
    </row>
  </sheetData>
  <mergeCells count="28">
    <mergeCell ref="N1:O1"/>
    <mergeCell ref="N2:O2"/>
    <mergeCell ref="J27:L27"/>
    <mergeCell ref="Q39:R39"/>
    <mergeCell ref="Q40:R40"/>
    <mergeCell ref="Y50:Z50"/>
    <mergeCell ref="A27:A31"/>
    <mergeCell ref="B27:B31"/>
    <mergeCell ref="C27:C31"/>
    <mergeCell ref="D27:D31"/>
    <mergeCell ref="E27:E31"/>
    <mergeCell ref="H27:H31"/>
    <mergeCell ref="I27:I31"/>
    <mergeCell ref="J28:J31"/>
    <mergeCell ref="K28:K31"/>
    <mergeCell ref="L28:L31"/>
    <mergeCell ref="M25:M26"/>
    <mergeCell ref="M27:M31"/>
    <mergeCell ref="N25:N26"/>
    <mergeCell ref="N27:N31"/>
    <mergeCell ref="O25:O26"/>
    <mergeCell ref="O27:O31"/>
    <mergeCell ref="A1:B2"/>
    <mergeCell ref="A25:L26"/>
    <mergeCell ref="F27:G30"/>
    <mergeCell ref="A53:O56"/>
    <mergeCell ref="A3:O24"/>
    <mergeCell ref="C1:L2"/>
  </mergeCells>
  <conditionalFormatting sqref="J32:O52">
    <cfRule type="cellIs" dxfId="4" priority="4" operator="equal">
      <formula>"OK"</formula>
    </cfRule>
    <cfRule type="cellIs" dxfId="1" priority="3" operator="equal">
      <formula>"OK"</formula>
    </cfRule>
    <cfRule type="cellIs" dxfId="0" priority="2" operator="equal">
      <formula>"NG"</formula>
    </cfRule>
    <cfRule type="cellIs" dxfId="2" priority="1" operator="equal">
      <formula>"/"</formula>
    </cfRule>
  </conditionalFormatting>
  <dataValidations count="4">
    <dataValidation type="list" allowBlank="1" showInputMessage="1" showErrorMessage="1" sqref="JF32 TB32 ACX32 AMT32 AWP32 BGL32 BQH32 CAD32 CJZ32 CTV32 DDR32 DNN32 DXJ32 EHF32 ERB32 FAX32 FKT32 FUP32 GEL32 GOH32 GYD32 HHZ32 HRV32 IBR32 ILN32 IVJ32 JFF32 JPB32 JYX32 KIT32 KSP32 LCL32 LMH32 LWD32 MFZ32 MPV32 MZR32 NJN32 NTJ32 ODF32 ONB32 OWX32 PGT32 PQP32 QAL32 QKH32 QUD32 RDZ32 RNV32 RXR32 SHN32 SRJ32 TBF32 TLB32 TUX32 UET32 UOP32 UYL32 VIH32 VSD32 WBZ32 WLV32 WVR32 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formula1>"NG,OK, "</formula1>
    </dataValidation>
    <dataValidation type="list" allowBlank="1" showInputMessage="1" showErrorMessage="1" sqref="J65569:J65588 J131105:J131124 J196641:J196660 J262177:J262196 J327713:J327732 J393249:J393268 J458785:J458804 J524321:J524340 J589857:J589876 J655393:J655412 J720929:J720948 J786465:J786484 J852001:J852020 J917537:J917556 J983073:J983092 JF33:JF52 JF65569:JF65588 JF131105:JF131124 JF196641:JF196660 JF262177:JF262196 JF327713:JF327732 JF393249:JF393268 JF458785:JF458804 JF524321:JF524340 JF589857:JF589876 JF655393:JF655412 JF720929:JF720948 JF786465:JF786484 JF852001:JF852020 JF917537:JF917556 JF983073:JF983092 TB33:TB52 TB65569:TB65588 TB131105:TB131124 TB196641:TB196660 TB262177:TB262196 TB327713:TB327732 TB393249:TB393268 TB458785:TB458804 TB524321:TB524340 TB589857:TB589876 TB655393:TB655412 TB720929:TB720948 TB786465:TB786484 TB852001:TB852020 TB917537:TB917556 TB983073:TB983092 ACX33:ACX52 ACX65569:ACX65588 ACX131105:ACX131124 ACX196641:ACX196660 ACX262177:ACX262196 ACX327713:ACX327732 ACX393249:ACX393268 ACX458785:ACX458804 ACX524321:ACX524340 ACX589857:ACX589876 ACX655393:ACX655412 ACX720929:ACX720948 ACX786465:ACX786484 ACX852001:ACX852020 ACX917537:ACX917556 ACX983073:ACX983092 AMT33:AMT52 AMT65569:AMT65588 AMT131105:AMT131124 AMT196641:AMT196660 AMT262177:AMT262196 AMT327713:AMT327732 AMT393249:AMT393268 AMT458785:AMT458804 AMT524321:AMT524340 AMT589857:AMT589876 AMT655393:AMT655412 AMT720929:AMT720948 AMT786465:AMT786484 AMT852001:AMT852020 AMT917537:AMT917556 AMT983073:AMT983092 AWP33:AWP52 AWP65569:AWP65588 AWP131105:AWP131124 AWP196641:AWP196660 AWP262177:AWP262196 AWP327713:AWP327732 AWP393249:AWP393268 AWP458785:AWP458804 AWP524321:AWP524340 AWP589857:AWP589876 AWP655393:AWP655412 AWP720929:AWP720948 AWP786465:AWP786484 AWP852001:AWP852020 AWP917537:AWP917556 AWP983073:AWP983092 BGL33:BGL52 BGL65569:BGL65588 BGL131105:BGL131124 BGL196641:BGL196660 BGL262177:BGL262196 BGL327713:BGL327732 BGL393249:BGL393268 BGL458785:BGL458804 BGL524321:BGL524340 BGL589857:BGL589876 BGL655393:BGL655412 BGL720929:BGL720948 BGL786465:BGL786484 BGL852001:BGL852020 BGL917537:BGL917556 BGL983073:BGL983092 BQH33:BQH52 BQH65569:BQH65588 BQH131105:BQH131124 BQH196641:BQH196660 BQH262177:BQH262196 BQH327713:BQH327732 BQH393249:BQH393268 BQH458785:BQH458804 BQH524321:BQH524340 BQH589857:BQH589876 BQH655393:BQH655412 BQH720929:BQH720948 BQH786465:BQH786484 BQH852001:BQH852020 BQH917537:BQH917556 BQH983073:BQH983092 CAD33:CAD52 CAD65569:CAD65588 CAD131105:CAD131124 CAD196641:CAD196660 CAD262177:CAD262196 CAD327713:CAD327732 CAD393249:CAD393268 CAD458785:CAD458804 CAD524321:CAD524340 CAD589857:CAD589876 CAD655393:CAD655412 CAD720929:CAD720948 CAD786465:CAD786484 CAD852001:CAD852020 CAD917537:CAD917556 CAD983073:CAD983092 CJZ33:CJZ52 CJZ65569:CJZ65588 CJZ131105:CJZ131124 CJZ196641:CJZ196660 CJZ262177:CJZ262196 CJZ327713:CJZ327732 CJZ393249:CJZ393268 CJZ458785:CJZ458804 CJZ524321:CJZ524340 CJZ589857:CJZ589876 CJZ655393:CJZ655412 CJZ720929:CJZ720948 CJZ786465:CJZ786484 CJZ852001:CJZ852020 CJZ917537:CJZ917556 CJZ983073:CJZ983092 CTV33:CTV52 CTV65569:CTV65588 CTV131105:CTV131124 CTV196641:CTV196660 CTV262177:CTV262196 CTV327713:CTV327732 CTV393249:CTV393268 CTV458785:CTV458804 CTV524321:CTV524340 CTV589857:CTV589876 CTV655393:CTV655412 CTV720929:CTV720948 CTV786465:CTV786484 CTV852001:CTV852020 CTV917537:CTV917556 CTV983073:CTV983092 DDR33:DDR52 DDR65569:DDR65588 DDR131105:DDR131124 DDR196641:DDR196660 DDR262177:DDR262196 DDR327713:DDR327732 DDR393249:DDR393268 DDR458785:DDR458804 DDR524321:DDR524340 DDR589857:DDR589876 DDR655393:DDR655412 DDR720929:DDR720948 DDR786465:DDR786484 DDR852001:DDR852020 DDR917537:DDR917556 DDR983073:DDR983092 DNN33:DNN52 DNN65569:DNN65588 DNN131105:DNN131124 DNN196641:DNN196660 DNN262177:DNN262196 DNN327713:DNN327732 DNN393249:DNN393268 DNN458785:DNN458804 DNN524321:DNN524340 DNN589857:DNN589876 DNN655393:DNN655412 DNN720929:DNN720948 DNN786465:DNN786484 DNN852001:DNN852020 DNN917537:DNN917556 DNN983073:DNN983092 DXJ33:DXJ52 DXJ65569:DXJ65588 DXJ131105:DXJ131124 DXJ196641:DXJ196660 DXJ262177:DXJ262196 DXJ327713:DXJ327732 DXJ393249:DXJ393268 DXJ458785:DXJ458804 DXJ524321:DXJ524340 DXJ589857:DXJ589876 DXJ655393:DXJ655412 DXJ720929:DXJ720948 DXJ786465:DXJ786484 DXJ852001:DXJ852020 DXJ917537:DXJ917556 DXJ983073:DXJ983092 EHF33:EHF52 EHF65569:EHF65588 EHF131105:EHF131124 EHF196641:EHF196660 EHF262177:EHF262196 EHF327713:EHF327732 EHF393249:EHF393268 EHF458785:EHF458804 EHF524321:EHF524340 EHF589857:EHF589876 EHF655393:EHF655412 EHF720929:EHF720948 EHF786465:EHF786484 EHF852001:EHF852020 EHF917537:EHF917556 EHF983073:EHF983092 ERB33:ERB52 ERB65569:ERB65588 ERB131105:ERB131124 ERB196641:ERB196660 ERB262177:ERB262196 ERB327713:ERB327732 ERB393249:ERB393268 ERB458785:ERB458804 ERB524321:ERB524340 ERB589857:ERB589876 ERB655393:ERB655412 ERB720929:ERB720948 ERB786465:ERB786484 ERB852001:ERB852020 ERB917537:ERB917556 ERB983073:ERB983092 FAX33:FAX52 FAX65569:FAX65588 FAX131105:FAX131124 FAX196641:FAX196660 FAX262177:FAX262196 FAX327713:FAX327732 FAX393249:FAX393268 FAX458785:FAX458804 FAX524321:FAX524340 FAX589857:FAX589876 FAX655393:FAX655412 FAX720929:FAX720948 FAX786465:FAX786484 FAX852001:FAX852020 FAX917537:FAX917556 FAX983073:FAX983092 FKT33:FKT52 FKT65569:FKT65588 FKT131105:FKT131124 FKT196641:FKT196660 FKT262177:FKT262196 FKT327713:FKT327732 FKT393249:FKT393268 FKT458785:FKT458804 FKT524321:FKT524340 FKT589857:FKT589876 FKT655393:FKT655412 FKT720929:FKT720948 FKT786465:FKT786484 FKT852001:FKT852020 FKT917537:FKT917556 FKT983073:FKT983092 FUP33:FUP52 FUP65569:FUP65588 FUP131105:FUP131124 FUP196641:FUP196660 FUP262177:FUP262196 FUP327713:FUP327732 FUP393249:FUP393268 FUP458785:FUP458804 FUP524321:FUP524340 FUP589857:FUP589876 FUP655393:FUP655412 FUP720929:FUP720948 FUP786465:FUP786484 FUP852001:FUP852020 FUP917537:FUP917556 FUP983073:FUP983092 GEL33:GEL52 GEL65569:GEL65588 GEL131105:GEL131124 GEL196641:GEL196660 GEL262177:GEL262196 GEL327713:GEL327732 GEL393249:GEL393268 GEL458785:GEL458804 GEL524321:GEL524340 GEL589857:GEL589876 GEL655393:GEL655412 GEL720929:GEL720948 GEL786465:GEL786484 GEL852001:GEL852020 GEL917537:GEL917556 GEL983073:GEL983092 GOH33:GOH52 GOH65569:GOH65588 GOH131105:GOH131124 GOH196641:GOH196660 GOH262177:GOH262196 GOH327713:GOH327732 GOH393249:GOH393268 GOH458785:GOH458804 GOH524321:GOH524340 GOH589857:GOH589876 GOH655393:GOH655412 GOH720929:GOH720948 GOH786465:GOH786484 GOH852001:GOH852020 GOH917537:GOH917556 GOH983073:GOH983092 GYD33:GYD52 GYD65569:GYD65588 GYD131105:GYD131124 GYD196641:GYD196660 GYD262177:GYD262196 GYD327713:GYD327732 GYD393249:GYD393268 GYD458785:GYD458804 GYD524321:GYD524340 GYD589857:GYD589876 GYD655393:GYD655412 GYD720929:GYD720948 GYD786465:GYD786484 GYD852001:GYD852020 GYD917537:GYD917556 GYD983073:GYD983092 HHZ33:HHZ52 HHZ65569:HHZ65588 HHZ131105:HHZ131124 HHZ196641:HHZ196660 HHZ262177:HHZ262196 HHZ327713:HHZ327732 HHZ393249:HHZ393268 HHZ458785:HHZ458804 HHZ524321:HHZ524340 HHZ589857:HHZ589876 HHZ655393:HHZ655412 HHZ720929:HHZ720948 HHZ786465:HHZ786484 HHZ852001:HHZ852020 HHZ917537:HHZ917556 HHZ983073:HHZ983092 HRV33:HRV52 HRV65569:HRV65588 HRV131105:HRV131124 HRV196641:HRV196660 HRV262177:HRV262196 HRV327713:HRV327732 HRV393249:HRV393268 HRV458785:HRV458804 HRV524321:HRV524340 HRV589857:HRV589876 HRV655393:HRV655412 HRV720929:HRV720948 HRV786465:HRV786484 HRV852001:HRV852020 HRV917537:HRV917556 HRV983073:HRV983092 IBR33:IBR52 IBR65569:IBR65588 IBR131105:IBR131124 IBR196641:IBR196660 IBR262177:IBR262196 IBR327713:IBR327732 IBR393249:IBR393268 IBR458785:IBR458804 IBR524321:IBR524340 IBR589857:IBR589876 IBR655393:IBR655412 IBR720929:IBR720948 IBR786465:IBR786484 IBR852001:IBR852020 IBR917537:IBR917556 IBR983073:IBR983092 ILN33:ILN52 ILN65569:ILN65588 ILN131105:ILN131124 ILN196641:ILN196660 ILN262177:ILN262196 ILN327713:ILN327732 ILN393249:ILN393268 ILN458785:ILN458804 ILN524321:ILN524340 ILN589857:ILN589876 ILN655393:ILN655412 ILN720929:ILN720948 ILN786465:ILN786484 ILN852001:ILN852020 ILN917537:ILN917556 ILN983073:ILN983092 IVJ33:IVJ52 IVJ65569:IVJ65588 IVJ131105:IVJ131124 IVJ196641:IVJ196660 IVJ262177:IVJ262196 IVJ327713:IVJ327732 IVJ393249:IVJ393268 IVJ458785:IVJ458804 IVJ524321:IVJ524340 IVJ589857:IVJ589876 IVJ655393:IVJ655412 IVJ720929:IVJ720948 IVJ786465:IVJ786484 IVJ852001:IVJ852020 IVJ917537:IVJ917556 IVJ983073:IVJ983092 JFF33:JFF52 JFF65569:JFF65588 JFF131105:JFF131124 JFF196641:JFF196660 JFF262177:JFF262196 JFF327713:JFF327732 JFF393249:JFF393268 JFF458785:JFF458804 JFF524321:JFF524340 JFF589857:JFF589876 JFF655393:JFF655412 JFF720929:JFF720948 JFF786465:JFF786484 JFF852001:JFF852020 JFF917537:JFF917556 JFF983073:JFF983092 JPB33:JPB52 JPB65569:JPB65588 JPB131105:JPB131124 JPB196641:JPB196660 JPB262177:JPB262196 JPB327713:JPB327732 JPB393249:JPB393268 JPB458785:JPB458804 JPB524321:JPB524340 JPB589857:JPB589876 JPB655393:JPB655412 JPB720929:JPB720948 JPB786465:JPB786484 JPB852001:JPB852020 JPB917537:JPB917556 JPB983073:JPB983092 JYX33:JYX52 JYX65569:JYX65588 JYX131105:JYX131124 JYX196641:JYX196660 JYX262177:JYX262196 JYX327713:JYX327732 JYX393249:JYX393268 JYX458785:JYX458804 JYX524321:JYX524340 JYX589857:JYX589876 JYX655393:JYX655412 JYX720929:JYX720948 JYX786465:JYX786484 JYX852001:JYX852020 JYX917537:JYX917556 JYX983073:JYX983092 KIT33:KIT52 KIT65569:KIT65588 KIT131105:KIT131124 KIT196641:KIT196660 KIT262177:KIT262196 KIT327713:KIT327732 KIT393249:KIT393268 KIT458785:KIT458804 KIT524321:KIT524340 KIT589857:KIT589876 KIT655393:KIT655412 KIT720929:KIT720948 KIT786465:KIT786484 KIT852001:KIT852020 KIT917537:KIT917556 KIT983073:KIT983092 KSP33:KSP52 KSP65569:KSP65588 KSP131105:KSP131124 KSP196641:KSP196660 KSP262177:KSP262196 KSP327713:KSP327732 KSP393249:KSP393268 KSP458785:KSP458804 KSP524321:KSP524340 KSP589857:KSP589876 KSP655393:KSP655412 KSP720929:KSP720948 KSP786465:KSP786484 KSP852001:KSP852020 KSP917537:KSP917556 KSP983073:KSP983092 LCL33:LCL52 LCL65569:LCL65588 LCL131105:LCL131124 LCL196641:LCL196660 LCL262177:LCL262196 LCL327713:LCL327732 LCL393249:LCL393268 LCL458785:LCL458804 LCL524321:LCL524340 LCL589857:LCL589876 LCL655393:LCL655412 LCL720929:LCL720948 LCL786465:LCL786484 LCL852001:LCL852020 LCL917537:LCL917556 LCL983073:LCL983092 LMH33:LMH52 LMH65569:LMH65588 LMH131105:LMH131124 LMH196641:LMH196660 LMH262177:LMH262196 LMH327713:LMH327732 LMH393249:LMH393268 LMH458785:LMH458804 LMH524321:LMH524340 LMH589857:LMH589876 LMH655393:LMH655412 LMH720929:LMH720948 LMH786465:LMH786484 LMH852001:LMH852020 LMH917537:LMH917556 LMH983073:LMH983092 LWD33:LWD52 LWD65569:LWD65588 LWD131105:LWD131124 LWD196641:LWD196660 LWD262177:LWD262196 LWD327713:LWD327732 LWD393249:LWD393268 LWD458785:LWD458804 LWD524321:LWD524340 LWD589857:LWD589876 LWD655393:LWD655412 LWD720929:LWD720948 LWD786465:LWD786484 LWD852001:LWD852020 LWD917537:LWD917556 LWD983073:LWD983092 MFZ33:MFZ52 MFZ65569:MFZ65588 MFZ131105:MFZ131124 MFZ196641:MFZ196660 MFZ262177:MFZ262196 MFZ327713:MFZ327732 MFZ393249:MFZ393268 MFZ458785:MFZ458804 MFZ524321:MFZ524340 MFZ589857:MFZ589876 MFZ655393:MFZ655412 MFZ720929:MFZ720948 MFZ786465:MFZ786484 MFZ852001:MFZ852020 MFZ917537:MFZ917556 MFZ983073:MFZ983092 MPV33:MPV52 MPV65569:MPV65588 MPV131105:MPV131124 MPV196641:MPV196660 MPV262177:MPV262196 MPV327713:MPV327732 MPV393249:MPV393268 MPV458785:MPV458804 MPV524321:MPV524340 MPV589857:MPV589876 MPV655393:MPV655412 MPV720929:MPV720948 MPV786465:MPV786484 MPV852001:MPV852020 MPV917537:MPV917556 MPV983073:MPV983092 MZR33:MZR52 MZR65569:MZR65588 MZR131105:MZR131124 MZR196641:MZR196660 MZR262177:MZR262196 MZR327713:MZR327732 MZR393249:MZR393268 MZR458785:MZR458804 MZR524321:MZR524340 MZR589857:MZR589876 MZR655393:MZR655412 MZR720929:MZR720948 MZR786465:MZR786484 MZR852001:MZR852020 MZR917537:MZR917556 MZR983073:MZR983092 NJN33:NJN52 NJN65569:NJN65588 NJN131105:NJN131124 NJN196641:NJN196660 NJN262177:NJN262196 NJN327713:NJN327732 NJN393249:NJN393268 NJN458785:NJN458804 NJN524321:NJN524340 NJN589857:NJN589876 NJN655393:NJN655412 NJN720929:NJN720948 NJN786465:NJN786484 NJN852001:NJN852020 NJN917537:NJN917556 NJN983073:NJN983092 NTJ33:NTJ52 NTJ65569:NTJ65588 NTJ131105:NTJ131124 NTJ196641:NTJ196660 NTJ262177:NTJ262196 NTJ327713:NTJ327732 NTJ393249:NTJ393268 NTJ458785:NTJ458804 NTJ524321:NTJ524340 NTJ589857:NTJ589876 NTJ655393:NTJ655412 NTJ720929:NTJ720948 NTJ786465:NTJ786484 NTJ852001:NTJ852020 NTJ917537:NTJ917556 NTJ983073:NTJ983092 ODF33:ODF52 ODF65569:ODF65588 ODF131105:ODF131124 ODF196641:ODF196660 ODF262177:ODF262196 ODF327713:ODF327732 ODF393249:ODF393268 ODF458785:ODF458804 ODF524321:ODF524340 ODF589857:ODF589876 ODF655393:ODF655412 ODF720929:ODF720948 ODF786465:ODF786484 ODF852001:ODF852020 ODF917537:ODF917556 ODF983073:ODF983092 ONB33:ONB52 ONB65569:ONB65588 ONB131105:ONB131124 ONB196641:ONB196660 ONB262177:ONB262196 ONB327713:ONB327732 ONB393249:ONB393268 ONB458785:ONB458804 ONB524321:ONB524340 ONB589857:ONB589876 ONB655393:ONB655412 ONB720929:ONB720948 ONB786465:ONB786484 ONB852001:ONB852020 ONB917537:ONB917556 ONB983073:ONB983092 OWX33:OWX52 OWX65569:OWX65588 OWX131105:OWX131124 OWX196641:OWX196660 OWX262177:OWX262196 OWX327713:OWX327732 OWX393249:OWX393268 OWX458785:OWX458804 OWX524321:OWX524340 OWX589857:OWX589876 OWX655393:OWX655412 OWX720929:OWX720948 OWX786465:OWX786484 OWX852001:OWX852020 OWX917537:OWX917556 OWX983073:OWX983092 PGT33:PGT52 PGT65569:PGT65588 PGT131105:PGT131124 PGT196641:PGT196660 PGT262177:PGT262196 PGT327713:PGT327732 PGT393249:PGT393268 PGT458785:PGT458804 PGT524321:PGT524340 PGT589857:PGT589876 PGT655393:PGT655412 PGT720929:PGT720948 PGT786465:PGT786484 PGT852001:PGT852020 PGT917537:PGT917556 PGT983073:PGT983092 PQP33:PQP52 PQP65569:PQP65588 PQP131105:PQP131124 PQP196641:PQP196660 PQP262177:PQP262196 PQP327713:PQP327732 PQP393249:PQP393268 PQP458785:PQP458804 PQP524321:PQP524340 PQP589857:PQP589876 PQP655393:PQP655412 PQP720929:PQP720948 PQP786465:PQP786484 PQP852001:PQP852020 PQP917537:PQP917556 PQP983073:PQP983092 QAL33:QAL52 QAL65569:QAL65588 QAL131105:QAL131124 QAL196641:QAL196660 QAL262177:QAL262196 QAL327713:QAL327732 QAL393249:QAL393268 QAL458785:QAL458804 QAL524321:QAL524340 QAL589857:QAL589876 QAL655393:QAL655412 QAL720929:QAL720948 QAL786465:QAL786484 QAL852001:QAL852020 QAL917537:QAL917556 QAL983073:QAL983092 QKH33:QKH52 QKH65569:QKH65588 QKH131105:QKH131124 QKH196641:QKH196660 QKH262177:QKH262196 QKH327713:QKH327732 QKH393249:QKH393268 QKH458785:QKH458804 QKH524321:QKH524340 QKH589857:QKH589876 QKH655393:QKH655412 QKH720929:QKH720948 QKH786465:QKH786484 QKH852001:QKH852020 QKH917537:QKH917556 QKH983073:QKH983092 QUD33:QUD52 QUD65569:QUD65588 QUD131105:QUD131124 QUD196641:QUD196660 QUD262177:QUD262196 QUD327713:QUD327732 QUD393249:QUD393268 QUD458785:QUD458804 QUD524321:QUD524340 QUD589857:QUD589876 QUD655393:QUD655412 QUD720929:QUD720948 QUD786465:QUD786484 QUD852001:QUD852020 QUD917537:QUD917556 QUD983073:QUD983092 RDZ33:RDZ52 RDZ65569:RDZ65588 RDZ131105:RDZ131124 RDZ196641:RDZ196660 RDZ262177:RDZ262196 RDZ327713:RDZ327732 RDZ393249:RDZ393268 RDZ458785:RDZ458804 RDZ524321:RDZ524340 RDZ589857:RDZ589876 RDZ655393:RDZ655412 RDZ720929:RDZ720948 RDZ786465:RDZ786484 RDZ852001:RDZ852020 RDZ917537:RDZ917556 RDZ983073:RDZ983092 RNV33:RNV52 RNV65569:RNV65588 RNV131105:RNV131124 RNV196641:RNV196660 RNV262177:RNV262196 RNV327713:RNV327732 RNV393249:RNV393268 RNV458785:RNV458804 RNV524321:RNV524340 RNV589857:RNV589876 RNV655393:RNV655412 RNV720929:RNV720948 RNV786465:RNV786484 RNV852001:RNV852020 RNV917537:RNV917556 RNV983073:RNV983092 RXR33:RXR52 RXR65569:RXR65588 RXR131105:RXR131124 RXR196641:RXR196660 RXR262177:RXR262196 RXR327713:RXR327732 RXR393249:RXR393268 RXR458785:RXR458804 RXR524321:RXR524340 RXR589857:RXR589876 RXR655393:RXR655412 RXR720929:RXR720948 RXR786465:RXR786484 RXR852001:RXR852020 RXR917537:RXR917556 RXR983073:RXR983092 SHN33:SHN52 SHN65569:SHN65588 SHN131105:SHN131124 SHN196641:SHN196660 SHN262177:SHN262196 SHN327713:SHN327732 SHN393249:SHN393268 SHN458785:SHN458804 SHN524321:SHN524340 SHN589857:SHN589876 SHN655393:SHN655412 SHN720929:SHN720948 SHN786465:SHN786484 SHN852001:SHN852020 SHN917537:SHN917556 SHN983073:SHN983092 SRJ33:SRJ52 SRJ65569:SRJ65588 SRJ131105:SRJ131124 SRJ196641:SRJ196660 SRJ262177:SRJ262196 SRJ327713:SRJ327732 SRJ393249:SRJ393268 SRJ458785:SRJ458804 SRJ524321:SRJ524340 SRJ589857:SRJ589876 SRJ655393:SRJ655412 SRJ720929:SRJ720948 SRJ786465:SRJ786484 SRJ852001:SRJ852020 SRJ917537:SRJ917556 SRJ983073:SRJ983092 TBF33:TBF52 TBF65569:TBF65588 TBF131105:TBF131124 TBF196641:TBF196660 TBF262177:TBF262196 TBF327713:TBF327732 TBF393249:TBF393268 TBF458785:TBF458804 TBF524321:TBF524340 TBF589857:TBF589876 TBF655393:TBF655412 TBF720929:TBF720948 TBF786465:TBF786484 TBF852001:TBF852020 TBF917537:TBF917556 TBF983073:TBF983092 TLB33:TLB52 TLB65569:TLB65588 TLB131105:TLB131124 TLB196641:TLB196660 TLB262177:TLB262196 TLB327713:TLB327732 TLB393249:TLB393268 TLB458785:TLB458804 TLB524321:TLB524340 TLB589857:TLB589876 TLB655393:TLB655412 TLB720929:TLB720948 TLB786465:TLB786484 TLB852001:TLB852020 TLB917537:TLB917556 TLB983073:TLB983092 TUX33:TUX52 TUX65569:TUX65588 TUX131105:TUX131124 TUX196641:TUX196660 TUX262177:TUX262196 TUX327713:TUX327732 TUX393249:TUX393268 TUX458785:TUX458804 TUX524321:TUX524340 TUX589857:TUX589876 TUX655393:TUX655412 TUX720929:TUX720948 TUX786465:TUX786484 TUX852001:TUX852020 TUX917537:TUX917556 TUX983073:TUX983092 UET33:UET52 UET65569:UET65588 UET131105:UET131124 UET196641:UET196660 UET262177:UET262196 UET327713:UET327732 UET393249:UET393268 UET458785:UET458804 UET524321:UET524340 UET589857:UET589876 UET655393:UET655412 UET720929:UET720948 UET786465:UET786484 UET852001:UET852020 UET917537:UET917556 UET983073:UET983092 UOP33:UOP52 UOP65569:UOP65588 UOP131105:UOP131124 UOP196641:UOP196660 UOP262177:UOP262196 UOP327713:UOP327732 UOP393249:UOP393268 UOP458785:UOP458804 UOP524321:UOP524340 UOP589857:UOP589876 UOP655393:UOP655412 UOP720929:UOP720948 UOP786465:UOP786484 UOP852001:UOP852020 UOP917537:UOP917556 UOP983073:UOP983092 UYL33:UYL52 UYL65569:UYL65588 UYL131105:UYL131124 UYL196641:UYL196660 UYL262177:UYL262196 UYL327713:UYL327732 UYL393249:UYL393268 UYL458785:UYL458804 UYL524321:UYL524340 UYL589857:UYL589876 UYL655393:UYL655412 UYL720929:UYL720948 UYL786465:UYL786484 UYL852001:UYL852020 UYL917537:UYL917556 UYL983073:UYL983092 VIH33:VIH52 VIH65569:VIH65588 VIH131105:VIH131124 VIH196641:VIH196660 VIH262177:VIH262196 VIH327713:VIH327732 VIH393249:VIH393268 VIH458785:VIH458804 VIH524321:VIH524340 VIH589857:VIH589876 VIH655393:VIH655412 VIH720929:VIH720948 VIH786465:VIH786484 VIH852001:VIH852020 VIH917537:VIH917556 VIH983073:VIH983092 VSD33:VSD52 VSD65569:VSD65588 VSD131105:VSD131124 VSD196641:VSD196660 VSD262177:VSD262196 VSD327713:VSD327732 VSD393249:VSD393268 VSD458785:VSD458804 VSD524321:VSD524340 VSD589857:VSD589876 VSD655393:VSD655412 VSD720929:VSD720948 VSD786465:VSD786484 VSD852001:VSD852020 VSD917537:VSD917556 VSD983073:VSD983092 WBZ33:WBZ52 WBZ65569:WBZ65588 WBZ131105:WBZ131124 WBZ196641:WBZ196660 WBZ262177:WBZ262196 WBZ327713:WBZ327732 WBZ393249:WBZ393268 WBZ458785:WBZ458804 WBZ524321:WBZ524340 WBZ589857:WBZ589876 WBZ655393:WBZ655412 WBZ720929:WBZ720948 WBZ786465:WBZ786484 WBZ852001:WBZ852020 WBZ917537:WBZ917556 WBZ983073:WBZ983092 WLV33:WLV52 WLV65569:WLV65588 WLV131105:WLV131124 WLV196641:WLV196660 WLV262177:WLV262196 WLV327713:WLV327732 WLV393249:WLV393268 WLV458785:WLV458804 WLV524321:WLV524340 WLV589857:WLV589876 WLV655393:WLV655412 WLV720929:WLV720948 WLV786465:WLV786484 WLV852001:WLV852020 WLV917537:WLV917556 WLV983073:WLV983092 WVR33:WVR52 WVR65569:WVR65588 WVR131105:WVR131124 WVR196641:WVR196660 WVR262177:WVR262196 WVR327713:WVR327732 WVR393249:WVR393268 WVR458785:WVR458804 WVR524321:WVR524340 WVR589857:WVR589876 WVR655393:WVR655412 WVR720929:WVR720948 WVR786465:WVR786484 WVR852001:WVR852020 WVR917537:WVR917556 WVR983073:WVR983092 JG32:JH52 TC32:TD52 ACY32:ACZ52 AMU32:AMV52 AWQ32:AWR52 BGM32:BGN52 BQI32:BQJ52 CAE32:CAF52 CKA32:CKB52 CTW32:CTX52 DDS32:DDT52 DNO32:DNP52 DXK32:DXL52 EHG32:EHH52 ERC32:ERD52 FAY32:FAZ52 FKU32:FKV52 FUQ32:FUR52 GEM32:GEN52 GOI32:GOJ52 GYE32:GYF52 HIA32:HIB52 HRW32:HRX52 IBS32:IBT52 ILO32:ILP52 IVK32:IVL52 JFG32:JFH52 JPC32:JPD52 JYY32:JYZ52 KIU32:KIV52 KSQ32:KSR52 LCM32:LCN52 LMI32:LMJ52 LWE32:LWF52 MGA32:MGB52 MPW32:MPX52 MZS32:MZT52 NJO32:NJP52 NTK32:NTL52 ODG32:ODH52 ONC32:OND52 OWY32:OWZ52 PGU32:PGV52 PQQ32:PQR52 QAM32:QAN52 QKI32:QKJ52 QUE32:QUF52 REA32:REB52 RNW32:RNX52 RXS32:RXT52 SHO32:SHP52 SRK32:SRL52 TBG32:TBH52 TLC32:TLD52 TUY32:TUZ52 UEU32:UEV52 UOQ32:UOR52 UYM32:UYN52 VII32:VIJ52 VSE32:VSF52 WCA32:WCB52 WLW32:WLX52 WVS32:WVT52 K983072:L983092 JG983072:JH983092 TC983072:TD983092 ACY983072:ACZ983092 AMU983072:AMV983092 AWQ983072:AWR983092 BGM983072:BGN983092 BQI983072:BQJ983092 CAE983072:CAF983092 CKA983072:CKB983092 CTW983072:CTX983092 DDS983072:DDT983092 DNO983072:DNP983092 DXK983072:DXL983092 EHG983072:EHH983092 ERC983072:ERD983092 FAY983072:FAZ983092 FKU983072:FKV983092 FUQ983072:FUR983092 GEM983072:GEN983092 GOI983072:GOJ983092 GYE983072:GYF983092 HIA983072:HIB983092 HRW983072:HRX983092 IBS983072:IBT983092 ILO983072:ILP983092 IVK983072:IVL983092 JFG983072:JFH983092 JPC983072:JPD983092 JYY983072:JYZ983092 KIU983072:KIV983092 KSQ983072:KSR983092 LCM983072:LCN983092 LMI983072:LMJ983092 LWE983072:LWF983092 MGA983072:MGB983092 MPW983072:MPX983092 MZS983072:MZT983092 NJO983072:NJP983092 NTK983072:NTL983092 ODG983072:ODH983092 ONC983072:OND983092 OWY983072:OWZ983092 PGU983072:PGV983092 PQQ983072:PQR983092 QAM983072:QAN983092 QKI983072:QKJ983092 QUE983072:QUF983092 REA983072:REB983092 RNW983072:RNX983092 RXS983072:RXT983092 SHO983072:SHP983092 SRK983072:SRL983092 TBG983072:TBH983092 TLC983072:TLD983092 TUY983072:TUZ983092 UEU983072:UEV983092 UOQ983072:UOR983092 UYM983072:UYN983092 VII983072:VIJ983092 VSE983072:VSF983092 WCA983072:WCB983092 WLW983072:WLX983092 WVS983072:WVT983092 K65568:L65588 JG65568:JH65588 TC65568:TD65588 ACY65568:ACZ65588 AMU65568:AMV65588 AWQ65568:AWR65588 BGM65568:BGN65588 BQI65568:BQJ65588 CAE65568:CAF65588 CKA65568:CKB65588 CTW65568:CTX65588 DDS65568:DDT65588 DNO65568:DNP65588 DXK65568:DXL65588 EHG65568:EHH65588 ERC65568:ERD65588 FAY65568:FAZ65588 FKU65568:FKV65588 FUQ65568:FUR65588 GEM65568:GEN65588 GOI65568:GOJ65588 GYE65568:GYF65588 HIA65568:HIB65588 HRW65568:HRX65588 IBS65568:IBT65588 ILO65568:ILP65588 IVK65568:IVL65588 JFG65568:JFH65588 JPC65568:JPD65588 JYY65568:JYZ65588 KIU65568:KIV65588 KSQ65568:KSR65588 LCM65568:LCN65588 LMI65568:LMJ65588 LWE65568:LWF65588 MGA65568:MGB65588 MPW65568:MPX65588 MZS65568:MZT65588 NJO65568:NJP65588 NTK65568:NTL65588 ODG65568:ODH65588 ONC65568:OND65588 OWY65568:OWZ65588 PGU65568:PGV65588 PQQ65568:PQR65588 QAM65568:QAN65588 QKI65568:QKJ65588 QUE65568:QUF65588 REA65568:REB65588 RNW65568:RNX65588 RXS65568:RXT65588 SHO65568:SHP65588 SRK65568:SRL65588 TBG65568:TBH65588 TLC65568:TLD65588 TUY65568:TUZ65588 UEU65568:UEV65588 UOQ65568:UOR65588 UYM65568:UYN65588 VII65568:VIJ65588 VSE65568:VSF65588 WCA65568:WCB65588 WLW65568:WLX65588 WVS65568:WVT65588 K131104:L131124 JG131104:JH131124 TC131104:TD131124 ACY131104:ACZ131124 AMU131104:AMV131124 AWQ131104:AWR131124 BGM131104:BGN131124 BQI131104:BQJ131124 CAE131104:CAF131124 CKA131104:CKB131124 CTW131104:CTX131124 DDS131104:DDT131124 DNO131104:DNP131124 DXK131104:DXL131124 EHG131104:EHH131124 ERC131104:ERD131124 FAY131104:FAZ131124 FKU131104:FKV131124 FUQ131104:FUR131124 GEM131104:GEN131124 GOI131104:GOJ131124 GYE131104:GYF131124 HIA131104:HIB131124 HRW131104:HRX131124 IBS131104:IBT131124 ILO131104:ILP131124 IVK131104:IVL131124 JFG131104:JFH131124 JPC131104:JPD131124 JYY131104:JYZ131124 KIU131104:KIV131124 KSQ131104:KSR131124 LCM131104:LCN131124 LMI131104:LMJ131124 LWE131104:LWF131124 MGA131104:MGB131124 MPW131104:MPX131124 MZS131104:MZT131124 NJO131104:NJP131124 NTK131104:NTL131124 ODG131104:ODH131124 ONC131104:OND131124 OWY131104:OWZ131124 PGU131104:PGV131124 PQQ131104:PQR131124 QAM131104:QAN131124 QKI131104:QKJ131124 QUE131104:QUF131124 REA131104:REB131124 RNW131104:RNX131124 RXS131104:RXT131124 SHO131104:SHP131124 SRK131104:SRL131124 TBG131104:TBH131124 TLC131104:TLD131124 TUY131104:TUZ131124 UEU131104:UEV131124 UOQ131104:UOR131124 UYM131104:UYN131124 VII131104:VIJ131124 VSE131104:VSF131124 WCA131104:WCB131124 WLW131104:WLX131124 WVS131104:WVT131124 K196640:L196660 JG196640:JH196660 TC196640:TD196660 ACY196640:ACZ196660 AMU196640:AMV196660 AWQ196640:AWR196660 BGM196640:BGN196660 BQI196640:BQJ196660 CAE196640:CAF196660 CKA196640:CKB196660 CTW196640:CTX196660 DDS196640:DDT196660 DNO196640:DNP196660 DXK196640:DXL196660 EHG196640:EHH196660 ERC196640:ERD196660 FAY196640:FAZ196660 FKU196640:FKV196660 FUQ196640:FUR196660 GEM196640:GEN196660 GOI196640:GOJ196660 GYE196640:GYF196660 HIA196640:HIB196660 HRW196640:HRX196660 IBS196640:IBT196660 ILO196640:ILP196660 IVK196640:IVL196660 JFG196640:JFH196660 JPC196640:JPD196660 JYY196640:JYZ196660 KIU196640:KIV196660 KSQ196640:KSR196660 LCM196640:LCN196660 LMI196640:LMJ196660 LWE196640:LWF196660 MGA196640:MGB196660 MPW196640:MPX196660 MZS196640:MZT196660 NJO196640:NJP196660 NTK196640:NTL196660 ODG196640:ODH196660 ONC196640:OND196660 OWY196640:OWZ196660 PGU196640:PGV196660 PQQ196640:PQR196660 QAM196640:QAN196660 QKI196640:QKJ196660 QUE196640:QUF196660 REA196640:REB196660 RNW196640:RNX196660 RXS196640:RXT196660 SHO196640:SHP196660 SRK196640:SRL196660 TBG196640:TBH196660 TLC196640:TLD196660 TUY196640:TUZ196660 UEU196640:UEV196660 UOQ196640:UOR196660 UYM196640:UYN196660 VII196640:VIJ196660 VSE196640:VSF196660 WCA196640:WCB196660 WLW196640:WLX196660 WVS196640:WVT196660 K262176:L262196 JG262176:JH262196 TC262176:TD262196 ACY262176:ACZ262196 AMU262176:AMV262196 AWQ262176:AWR262196 BGM262176:BGN262196 BQI262176:BQJ262196 CAE262176:CAF262196 CKA262176:CKB262196 CTW262176:CTX262196 DDS262176:DDT262196 DNO262176:DNP262196 DXK262176:DXL262196 EHG262176:EHH262196 ERC262176:ERD262196 FAY262176:FAZ262196 FKU262176:FKV262196 FUQ262176:FUR262196 GEM262176:GEN262196 GOI262176:GOJ262196 GYE262176:GYF262196 HIA262176:HIB262196 HRW262176:HRX262196 IBS262176:IBT262196 ILO262176:ILP262196 IVK262176:IVL262196 JFG262176:JFH262196 JPC262176:JPD262196 JYY262176:JYZ262196 KIU262176:KIV262196 KSQ262176:KSR262196 LCM262176:LCN262196 LMI262176:LMJ262196 LWE262176:LWF262196 MGA262176:MGB262196 MPW262176:MPX262196 MZS262176:MZT262196 NJO262176:NJP262196 NTK262176:NTL262196 ODG262176:ODH262196 ONC262176:OND262196 OWY262176:OWZ262196 PGU262176:PGV262196 PQQ262176:PQR262196 QAM262176:QAN262196 QKI262176:QKJ262196 QUE262176:QUF262196 REA262176:REB262196 RNW262176:RNX262196 RXS262176:RXT262196 SHO262176:SHP262196 SRK262176:SRL262196 TBG262176:TBH262196 TLC262176:TLD262196 TUY262176:TUZ262196 UEU262176:UEV262196 UOQ262176:UOR262196 UYM262176:UYN262196 VII262176:VIJ262196 VSE262176:VSF262196 WCA262176:WCB262196 WLW262176:WLX262196 WVS262176:WVT262196 K327712:L327732 JG327712:JH327732 TC327712:TD327732 ACY327712:ACZ327732 AMU327712:AMV327732 AWQ327712:AWR327732 BGM327712:BGN327732 BQI327712:BQJ327732 CAE327712:CAF327732 CKA327712:CKB327732 CTW327712:CTX327732 DDS327712:DDT327732 DNO327712:DNP327732 DXK327712:DXL327732 EHG327712:EHH327732 ERC327712:ERD327732 FAY327712:FAZ327732 FKU327712:FKV327732 FUQ327712:FUR327732 GEM327712:GEN327732 GOI327712:GOJ327732 GYE327712:GYF327732 HIA327712:HIB327732 HRW327712:HRX327732 IBS327712:IBT327732 ILO327712:ILP327732 IVK327712:IVL327732 JFG327712:JFH327732 JPC327712:JPD327732 JYY327712:JYZ327732 KIU327712:KIV327732 KSQ327712:KSR327732 LCM327712:LCN327732 LMI327712:LMJ327732 LWE327712:LWF327732 MGA327712:MGB327732 MPW327712:MPX327732 MZS327712:MZT327732 NJO327712:NJP327732 NTK327712:NTL327732 ODG327712:ODH327732 ONC327712:OND327732 OWY327712:OWZ327732 PGU327712:PGV327732 PQQ327712:PQR327732 QAM327712:QAN327732 QKI327712:QKJ327732 QUE327712:QUF327732 REA327712:REB327732 RNW327712:RNX327732 RXS327712:RXT327732 SHO327712:SHP327732 SRK327712:SRL327732 TBG327712:TBH327732 TLC327712:TLD327732 TUY327712:TUZ327732 UEU327712:UEV327732 UOQ327712:UOR327732 UYM327712:UYN327732 VII327712:VIJ327732 VSE327712:VSF327732 WCA327712:WCB327732 WLW327712:WLX327732 WVS327712:WVT327732 K393248:L393268 JG393248:JH393268 TC393248:TD393268 ACY393248:ACZ393268 AMU393248:AMV393268 AWQ393248:AWR393268 BGM393248:BGN393268 BQI393248:BQJ393268 CAE393248:CAF393268 CKA393248:CKB393268 CTW393248:CTX393268 DDS393248:DDT393268 DNO393248:DNP393268 DXK393248:DXL393268 EHG393248:EHH393268 ERC393248:ERD393268 FAY393248:FAZ393268 FKU393248:FKV393268 FUQ393248:FUR393268 GEM393248:GEN393268 GOI393248:GOJ393268 GYE393248:GYF393268 HIA393248:HIB393268 HRW393248:HRX393268 IBS393248:IBT393268 ILO393248:ILP393268 IVK393248:IVL393268 JFG393248:JFH393268 JPC393248:JPD393268 JYY393248:JYZ393268 KIU393248:KIV393268 KSQ393248:KSR393268 LCM393248:LCN393268 LMI393248:LMJ393268 LWE393248:LWF393268 MGA393248:MGB393268 MPW393248:MPX393268 MZS393248:MZT393268 NJO393248:NJP393268 NTK393248:NTL393268 ODG393248:ODH393268 ONC393248:OND393268 OWY393248:OWZ393268 PGU393248:PGV393268 PQQ393248:PQR393268 QAM393248:QAN393268 QKI393248:QKJ393268 QUE393248:QUF393268 REA393248:REB393268 RNW393248:RNX393268 RXS393248:RXT393268 SHO393248:SHP393268 SRK393248:SRL393268 TBG393248:TBH393268 TLC393248:TLD393268 TUY393248:TUZ393268 UEU393248:UEV393268 UOQ393248:UOR393268 UYM393248:UYN393268 VII393248:VIJ393268 VSE393248:VSF393268 WCA393248:WCB393268 WLW393248:WLX393268 WVS393248:WVT393268 K458784:L458804 JG458784:JH458804 TC458784:TD458804 ACY458784:ACZ458804 AMU458784:AMV458804 AWQ458784:AWR458804 BGM458784:BGN458804 BQI458784:BQJ458804 CAE458784:CAF458804 CKA458784:CKB458804 CTW458784:CTX458804 DDS458784:DDT458804 DNO458784:DNP458804 DXK458784:DXL458804 EHG458784:EHH458804 ERC458784:ERD458804 FAY458784:FAZ458804 FKU458784:FKV458804 FUQ458784:FUR458804 GEM458784:GEN458804 GOI458784:GOJ458804 GYE458784:GYF458804 HIA458784:HIB458804 HRW458784:HRX458804 IBS458784:IBT458804 ILO458784:ILP458804 IVK458784:IVL458804 JFG458784:JFH458804 JPC458784:JPD458804 JYY458784:JYZ458804 KIU458784:KIV458804 KSQ458784:KSR458804 LCM458784:LCN458804 LMI458784:LMJ458804 LWE458784:LWF458804 MGA458784:MGB458804 MPW458784:MPX458804 MZS458784:MZT458804 NJO458784:NJP458804 NTK458784:NTL458804 ODG458784:ODH458804 ONC458784:OND458804 OWY458784:OWZ458804 PGU458784:PGV458804 PQQ458784:PQR458804 QAM458784:QAN458804 QKI458784:QKJ458804 QUE458784:QUF458804 REA458784:REB458804 RNW458784:RNX458804 RXS458784:RXT458804 SHO458784:SHP458804 SRK458784:SRL458804 TBG458784:TBH458804 TLC458784:TLD458804 TUY458784:TUZ458804 UEU458784:UEV458804 UOQ458784:UOR458804 UYM458784:UYN458804 VII458784:VIJ458804 VSE458784:VSF458804 WCA458784:WCB458804 WLW458784:WLX458804 WVS458784:WVT458804 K524320:L524340 JG524320:JH524340 TC524320:TD524340 ACY524320:ACZ524340 AMU524320:AMV524340 AWQ524320:AWR524340 BGM524320:BGN524340 BQI524320:BQJ524340 CAE524320:CAF524340 CKA524320:CKB524340 CTW524320:CTX524340 DDS524320:DDT524340 DNO524320:DNP524340 DXK524320:DXL524340 EHG524320:EHH524340 ERC524320:ERD524340 FAY524320:FAZ524340 FKU524320:FKV524340 FUQ524320:FUR524340 GEM524320:GEN524340 GOI524320:GOJ524340 GYE524320:GYF524340 HIA524320:HIB524340 HRW524320:HRX524340 IBS524320:IBT524340 ILO524320:ILP524340 IVK524320:IVL524340 JFG524320:JFH524340 JPC524320:JPD524340 JYY524320:JYZ524340 KIU524320:KIV524340 KSQ524320:KSR524340 LCM524320:LCN524340 LMI524320:LMJ524340 LWE524320:LWF524340 MGA524320:MGB524340 MPW524320:MPX524340 MZS524320:MZT524340 NJO524320:NJP524340 NTK524320:NTL524340 ODG524320:ODH524340 ONC524320:OND524340 OWY524320:OWZ524340 PGU524320:PGV524340 PQQ524320:PQR524340 QAM524320:QAN524340 QKI524320:QKJ524340 QUE524320:QUF524340 REA524320:REB524340 RNW524320:RNX524340 RXS524320:RXT524340 SHO524320:SHP524340 SRK524320:SRL524340 TBG524320:TBH524340 TLC524320:TLD524340 TUY524320:TUZ524340 UEU524320:UEV524340 UOQ524320:UOR524340 UYM524320:UYN524340 VII524320:VIJ524340 VSE524320:VSF524340 WCA524320:WCB524340 WLW524320:WLX524340 WVS524320:WVT524340 K589856:L589876 JG589856:JH589876 TC589856:TD589876 ACY589856:ACZ589876 AMU589856:AMV589876 AWQ589856:AWR589876 BGM589856:BGN589876 BQI589856:BQJ589876 CAE589856:CAF589876 CKA589856:CKB589876 CTW589856:CTX589876 DDS589856:DDT589876 DNO589856:DNP589876 DXK589856:DXL589876 EHG589856:EHH589876 ERC589856:ERD589876 FAY589856:FAZ589876 FKU589856:FKV589876 FUQ589856:FUR589876 GEM589856:GEN589876 GOI589856:GOJ589876 GYE589856:GYF589876 HIA589856:HIB589876 HRW589856:HRX589876 IBS589856:IBT589876 ILO589856:ILP589876 IVK589856:IVL589876 JFG589856:JFH589876 JPC589856:JPD589876 JYY589856:JYZ589876 KIU589856:KIV589876 KSQ589856:KSR589876 LCM589856:LCN589876 LMI589856:LMJ589876 LWE589856:LWF589876 MGA589856:MGB589876 MPW589856:MPX589876 MZS589856:MZT589876 NJO589856:NJP589876 NTK589856:NTL589876 ODG589856:ODH589876 ONC589856:OND589876 OWY589856:OWZ589876 PGU589856:PGV589876 PQQ589856:PQR589876 QAM589856:QAN589876 QKI589856:QKJ589876 QUE589856:QUF589876 REA589856:REB589876 RNW589856:RNX589876 RXS589856:RXT589876 SHO589856:SHP589876 SRK589856:SRL589876 TBG589856:TBH589876 TLC589856:TLD589876 TUY589856:TUZ589876 UEU589856:UEV589876 UOQ589856:UOR589876 UYM589856:UYN589876 VII589856:VIJ589876 VSE589856:VSF589876 WCA589856:WCB589876 WLW589856:WLX589876 WVS589856:WVT589876 K655392:L655412 JG655392:JH655412 TC655392:TD655412 ACY655392:ACZ655412 AMU655392:AMV655412 AWQ655392:AWR655412 BGM655392:BGN655412 BQI655392:BQJ655412 CAE655392:CAF655412 CKA655392:CKB655412 CTW655392:CTX655412 DDS655392:DDT655412 DNO655392:DNP655412 DXK655392:DXL655412 EHG655392:EHH655412 ERC655392:ERD655412 FAY655392:FAZ655412 FKU655392:FKV655412 FUQ655392:FUR655412 GEM655392:GEN655412 GOI655392:GOJ655412 GYE655392:GYF655412 HIA655392:HIB655412 HRW655392:HRX655412 IBS655392:IBT655412 ILO655392:ILP655412 IVK655392:IVL655412 JFG655392:JFH655412 JPC655392:JPD655412 JYY655392:JYZ655412 KIU655392:KIV655412 KSQ655392:KSR655412 LCM655392:LCN655412 LMI655392:LMJ655412 LWE655392:LWF655412 MGA655392:MGB655412 MPW655392:MPX655412 MZS655392:MZT655412 NJO655392:NJP655412 NTK655392:NTL655412 ODG655392:ODH655412 ONC655392:OND655412 OWY655392:OWZ655412 PGU655392:PGV655412 PQQ655392:PQR655412 QAM655392:QAN655412 QKI655392:QKJ655412 QUE655392:QUF655412 REA655392:REB655412 RNW655392:RNX655412 RXS655392:RXT655412 SHO655392:SHP655412 SRK655392:SRL655412 TBG655392:TBH655412 TLC655392:TLD655412 TUY655392:TUZ655412 UEU655392:UEV655412 UOQ655392:UOR655412 UYM655392:UYN655412 VII655392:VIJ655412 VSE655392:VSF655412 WCA655392:WCB655412 WLW655392:WLX655412 WVS655392:WVT655412 K720928:L720948 JG720928:JH720948 TC720928:TD720948 ACY720928:ACZ720948 AMU720928:AMV720948 AWQ720928:AWR720948 BGM720928:BGN720948 BQI720928:BQJ720948 CAE720928:CAF720948 CKA720928:CKB720948 CTW720928:CTX720948 DDS720928:DDT720948 DNO720928:DNP720948 DXK720928:DXL720948 EHG720928:EHH720948 ERC720928:ERD720948 FAY720928:FAZ720948 FKU720928:FKV720948 FUQ720928:FUR720948 GEM720928:GEN720948 GOI720928:GOJ720948 GYE720928:GYF720948 HIA720928:HIB720948 HRW720928:HRX720948 IBS720928:IBT720948 ILO720928:ILP720948 IVK720928:IVL720948 JFG720928:JFH720948 JPC720928:JPD720948 JYY720928:JYZ720948 KIU720928:KIV720948 KSQ720928:KSR720948 LCM720928:LCN720948 LMI720928:LMJ720948 LWE720928:LWF720948 MGA720928:MGB720948 MPW720928:MPX720948 MZS720928:MZT720948 NJO720928:NJP720948 NTK720928:NTL720948 ODG720928:ODH720948 ONC720928:OND720948 OWY720928:OWZ720948 PGU720928:PGV720948 PQQ720928:PQR720948 QAM720928:QAN720948 QKI720928:QKJ720948 QUE720928:QUF720948 REA720928:REB720948 RNW720928:RNX720948 RXS720928:RXT720948 SHO720928:SHP720948 SRK720928:SRL720948 TBG720928:TBH720948 TLC720928:TLD720948 TUY720928:TUZ720948 UEU720928:UEV720948 UOQ720928:UOR720948 UYM720928:UYN720948 VII720928:VIJ720948 VSE720928:VSF720948 WCA720928:WCB720948 WLW720928:WLX720948 WVS720928:WVT720948 K786464:L786484 JG786464:JH786484 TC786464:TD786484 ACY786464:ACZ786484 AMU786464:AMV786484 AWQ786464:AWR786484 BGM786464:BGN786484 BQI786464:BQJ786484 CAE786464:CAF786484 CKA786464:CKB786484 CTW786464:CTX786484 DDS786464:DDT786484 DNO786464:DNP786484 DXK786464:DXL786484 EHG786464:EHH786484 ERC786464:ERD786484 FAY786464:FAZ786484 FKU786464:FKV786484 FUQ786464:FUR786484 GEM786464:GEN786484 GOI786464:GOJ786484 GYE786464:GYF786484 HIA786464:HIB786484 HRW786464:HRX786484 IBS786464:IBT786484 ILO786464:ILP786484 IVK786464:IVL786484 JFG786464:JFH786484 JPC786464:JPD786484 JYY786464:JYZ786484 KIU786464:KIV786484 KSQ786464:KSR786484 LCM786464:LCN786484 LMI786464:LMJ786484 LWE786464:LWF786484 MGA786464:MGB786484 MPW786464:MPX786484 MZS786464:MZT786484 NJO786464:NJP786484 NTK786464:NTL786484 ODG786464:ODH786484 ONC786464:OND786484 OWY786464:OWZ786484 PGU786464:PGV786484 PQQ786464:PQR786484 QAM786464:QAN786484 QKI786464:QKJ786484 QUE786464:QUF786484 REA786464:REB786484 RNW786464:RNX786484 RXS786464:RXT786484 SHO786464:SHP786484 SRK786464:SRL786484 TBG786464:TBH786484 TLC786464:TLD786484 TUY786464:TUZ786484 UEU786464:UEV786484 UOQ786464:UOR786484 UYM786464:UYN786484 VII786464:VIJ786484 VSE786464:VSF786484 WCA786464:WCB786484 WLW786464:WLX786484 WVS786464:WVT786484 K852000:L852020 JG852000:JH852020 TC852000:TD852020 ACY852000:ACZ852020 AMU852000:AMV852020 AWQ852000:AWR852020 BGM852000:BGN852020 BQI852000:BQJ852020 CAE852000:CAF852020 CKA852000:CKB852020 CTW852000:CTX852020 DDS852000:DDT852020 DNO852000:DNP852020 DXK852000:DXL852020 EHG852000:EHH852020 ERC852000:ERD852020 FAY852000:FAZ852020 FKU852000:FKV852020 FUQ852000:FUR852020 GEM852000:GEN852020 GOI852000:GOJ852020 GYE852000:GYF852020 HIA852000:HIB852020 HRW852000:HRX852020 IBS852000:IBT852020 ILO852000:ILP852020 IVK852000:IVL852020 JFG852000:JFH852020 JPC852000:JPD852020 JYY852000:JYZ852020 KIU852000:KIV852020 KSQ852000:KSR852020 LCM852000:LCN852020 LMI852000:LMJ852020 LWE852000:LWF852020 MGA852000:MGB852020 MPW852000:MPX852020 MZS852000:MZT852020 NJO852000:NJP852020 NTK852000:NTL852020 ODG852000:ODH852020 ONC852000:OND852020 OWY852000:OWZ852020 PGU852000:PGV852020 PQQ852000:PQR852020 QAM852000:QAN852020 QKI852000:QKJ852020 QUE852000:QUF852020 REA852000:REB852020 RNW852000:RNX852020 RXS852000:RXT852020 SHO852000:SHP852020 SRK852000:SRL852020 TBG852000:TBH852020 TLC852000:TLD852020 TUY852000:TUZ852020 UEU852000:UEV852020 UOQ852000:UOR852020 UYM852000:UYN852020 VII852000:VIJ852020 VSE852000:VSF852020 WCA852000:WCB852020 WLW852000:WLX852020 WVS852000:WVT852020 K917536:L917556 JG917536:JH917556 TC917536:TD917556 ACY917536:ACZ917556 AMU917536:AMV917556 AWQ917536:AWR917556 BGM917536:BGN917556 BQI917536:BQJ917556 CAE917536:CAF917556 CKA917536:CKB917556 CTW917536:CTX917556 DDS917536:DDT917556 DNO917536:DNP917556 DXK917536:DXL917556 EHG917536:EHH917556 ERC917536:ERD917556 FAY917536:FAZ917556 FKU917536:FKV917556 FUQ917536:FUR917556 GEM917536:GEN917556 GOI917536:GOJ917556 GYE917536:GYF917556 HIA917536:HIB917556 HRW917536:HRX917556 IBS917536:IBT917556 ILO917536:ILP917556 IVK917536:IVL917556 JFG917536:JFH917556 JPC917536:JPD917556 JYY917536:JYZ917556 KIU917536:KIV917556 KSQ917536:KSR917556 LCM917536:LCN917556 LMI917536:LMJ917556 LWE917536:LWF917556 MGA917536:MGB917556 MPW917536:MPX917556 MZS917536:MZT917556 NJO917536:NJP917556 NTK917536:NTL917556 ODG917536:ODH917556 ONC917536:OND917556 OWY917536:OWZ917556 PGU917536:PGV917556 PQQ917536:PQR917556 QAM917536:QAN917556 QKI917536:QKJ917556 QUE917536:QUF917556 REA917536:REB917556 RNW917536:RNX917556 RXS917536:RXT917556 SHO917536:SHP917556 SRK917536:SRL917556 TBG917536:TBH917556 TLC917536:TLD917556 TUY917536:TUZ917556 UEU917536:UEV917556 UOQ917536:UOR917556 UYM917536:UYN917556 VII917536:VIJ917556 VSE917536:VSF917556 WCA917536:WCB917556 WLW917536:WLX917556 WVS917536:WVT917556">
      <formula1>"NG,OK"</formula1>
    </dataValidation>
    <dataValidation type="list" allowBlank="1" showInputMessage="1" showErrorMessage="1" sqref="M32:N52">
      <formula1>$AF$31:$AF$32</formula1>
    </dataValidation>
    <dataValidation type="list" allowBlank="1" showInputMessage="1" showErrorMessage="1" sqref="J32:L52">
      <formula1>$AE$31:$AE$32</formula1>
    </dataValidation>
  </dataValidations>
  <hyperlinks>
    <hyperlink ref="Y50:Z50" location="目录!A1" display="链接到目录"/>
  </hyperlinks>
  <pageMargins left="0.699305555555556" right="0.699305555555556"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U44"/>
  <sheetViews>
    <sheetView zoomScale="130" zoomScaleNormal="130" topLeftCell="A28" workbookViewId="0">
      <selection activeCell="L38" sqref="L38"/>
    </sheetView>
  </sheetViews>
  <sheetFormatPr defaultColWidth="9" defaultRowHeight="17.4"/>
  <cols>
    <col min="1" max="1" width="6.625" style="596" customWidth="1"/>
    <col min="2" max="3" width="9" style="596"/>
    <col min="4" max="4" width="9.23333333333333" style="596" customWidth="1"/>
    <col min="5" max="6" width="9" style="596"/>
    <col min="7" max="7" width="14.125" style="596" customWidth="1"/>
    <col min="8" max="8" width="9" style="596"/>
    <col min="9" max="9" width="8.375" style="596" customWidth="1"/>
    <col min="10" max="10" width="9.125" style="596" customWidth="1"/>
    <col min="11" max="11" width="9" style="596"/>
    <col min="12" max="12" width="11.375" style="596" customWidth="1"/>
    <col min="13" max="13" width="14.75" style="597" customWidth="1"/>
    <col min="14" max="14" width="16.5" style="597" customWidth="1"/>
    <col min="15" max="15" width="10.625" style="597" customWidth="1"/>
    <col min="16" max="16" width="9" style="597"/>
    <col min="17" max="17" width="11" style="597" customWidth="1"/>
    <col min="18" max="18" width="13.25" style="597" customWidth="1"/>
    <col min="19" max="256" width="9" style="596"/>
    <col min="257" max="257" width="6.625" style="596" customWidth="1"/>
    <col min="258" max="259" width="9" style="596"/>
    <col min="260" max="260" width="9.125" style="596" customWidth="1"/>
    <col min="261" max="265" width="9" style="596"/>
    <col min="266" max="266" width="9.125" style="596" customWidth="1"/>
    <col min="267" max="267" width="9" style="596"/>
    <col min="268" max="268" width="11.375" style="596" customWidth="1"/>
    <col min="269" max="269" width="14.75" style="596" customWidth="1"/>
    <col min="270" max="270" width="16.5" style="596" customWidth="1"/>
    <col min="271" max="271" width="10.625" style="596" customWidth="1"/>
    <col min="272" max="272" width="9" style="596"/>
    <col min="273" max="273" width="11" style="596" customWidth="1"/>
    <col min="274" max="274" width="13.25" style="596" customWidth="1"/>
    <col min="275" max="512" width="9" style="596"/>
    <col min="513" max="513" width="6.625" style="596" customWidth="1"/>
    <col min="514" max="515" width="9" style="596"/>
    <col min="516" max="516" width="9.125" style="596" customWidth="1"/>
    <col min="517" max="521" width="9" style="596"/>
    <col min="522" max="522" width="9.125" style="596" customWidth="1"/>
    <col min="523" max="523" width="9" style="596"/>
    <col min="524" max="524" width="11.375" style="596" customWidth="1"/>
    <col min="525" max="525" width="14.75" style="596" customWidth="1"/>
    <col min="526" max="526" width="16.5" style="596" customWidth="1"/>
    <col min="527" max="527" width="10.625" style="596" customWidth="1"/>
    <col min="528" max="528" width="9" style="596"/>
    <col min="529" max="529" width="11" style="596" customWidth="1"/>
    <col min="530" max="530" width="13.25" style="596" customWidth="1"/>
    <col min="531" max="768" width="9" style="596"/>
    <col min="769" max="769" width="6.625" style="596" customWidth="1"/>
    <col min="770" max="771" width="9" style="596"/>
    <col min="772" max="772" width="9.125" style="596" customWidth="1"/>
    <col min="773" max="777" width="9" style="596"/>
    <col min="778" max="778" width="9.125" style="596" customWidth="1"/>
    <col min="779" max="779" width="9" style="596"/>
    <col min="780" max="780" width="11.375" style="596" customWidth="1"/>
    <col min="781" max="781" width="14.75" style="596" customWidth="1"/>
    <col min="782" max="782" width="16.5" style="596" customWidth="1"/>
    <col min="783" max="783" width="10.625" style="596" customWidth="1"/>
    <col min="784" max="784" width="9" style="596"/>
    <col min="785" max="785" width="11" style="596" customWidth="1"/>
    <col min="786" max="786" width="13.25" style="596" customWidth="1"/>
    <col min="787" max="1024" width="9" style="596"/>
    <col min="1025" max="1025" width="6.625" style="596" customWidth="1"/>
    <col min="1026" max="1027" width="9" style="596"/>
    <col min="1028" max="1028" width="9.125" style="596" customWidth="1"/>
    <col min="1029" max="1033" width="9" style="596"/>
    <col min="1034" max="1034" width="9.125" style="596" customWidth="1"/>
    <col min="1035" max="1035" width="9" style="596"/>
    <col min="1036" max="1036" width="11.375" style="596" customWidth="1"/>
    <col min="1037" max="1037" width="14.75" style="596" customWidth="1"/>
    <col min="1038" max="1038" width="16.5" style="596" customWidth="1"/>
    <col min="1039" max="1039" width="10.625" style="596" customWidth="1"/>
    <col min="1040" max="1040" width="9" style="596"/>
    <col min="1041" max="1041" width="11" style="596" customWidth="1"/>
    <col min="1042" max="1042" width="13.25" style="596" customWidth="1"/>
    <col min="1043" max="1280" width="9" style="596"/>
    <col min="1281" max="1281" width="6.625" style="596" customWidth="1"/>
    <col min="1282" max="1283" width="9" style="596"/>
    <col min="1284" max="1284" width="9.125" style="596" customWidth="1"/>
    <col min="1285" max="1289" width="9" style="596"/>
    <col min="1290" max="1290" width="9.125" style="596" customWidth="1"/>
    <col min="1291" max="1291" width="9" style="596"/>
    <col min="1292" max="1292" width="11.375" style="596" customWidth="1"/>
    <col min="1293" max="1293" width="14.75" style="596" customWidth="1"/>
    <col min="1294" max="1294" width="16.5" style="596" customWidth="1"/>
    <col min="1295" max="1295" width="10.625" style="596" customWidth="1"/>
    <col min="1296" max="1296" width="9" style="596"/>
    <col min="1297" max="1297" width="11" style="596" customWidth="1"/>
    <col min="1298" max="1298" width="13.25" style="596" customWidth="1"/>
    <col min="1299" max="1536" width="9" style="596"/>
    <col min="1537" max="1537" width="6.625" style="596" customWidth="1"/>
    <col min="1538" max="1539" width="9" style="596"/>
    <col min="1540" max="1540" width="9.125" style="596" customWidth="1"/>
    <col min="1541" max="1545" width="9" style="596"/>
    <col min="1546" max="1546" width="9.125" style="596" customWidth="1"/>
    <col min="1547" max="1547" width="9" style="596"/>
    <col min="1548" max="1548" width="11.375" style="596" customWidth="1"/>
    <col min="1549" max="1549" width="14.75" style="596" customWidth="1"/>
    <col min="1550" max="1550" width="16.5" style="596" customWidth="1"/>
    <col min="1551" max="1551" width="10.625" style="596" customWidth="1"/>
    <col min="1552" max="1552" width="9" style="596"/>
    <col min="1553" max="1553" width="11" style="596" customWidth="1"/>
    <col min="1554" max="1554" width="13.25" style="596" customWidth="1"/>
    <col min="1555" max="1792" width="9" style="596"/>
    <col min="1793" max="1793" width="6.625" style="596" customWidth="1"/>
    <col min="1794" max="1795" width="9" style="596"/>
    <col min="1796" max="1796" width="9.125" style="596" customWidth="1"/>
    <col min="1797" max="1801" width="9" style="596"/>
    <col min="1802" max="1802" width="9.125" style="596" customWidth="1"/>
    <col min="1803" max="1803" width="9" style="596"/>
    <col min="1804" max="1804" width="11.375" style="596" customWidth="1"/>
    <col min="1805" max="1805" width="14.75" style="596" customWidth="1"/>
    <col min="1806" max="1806" width="16.5" style="596" customWidth="1"/>
    <col min="1807" max="1807" width="10.625" style="596" customWidth="1"/>
    <col min="1808" max="1808" width="9" style="596"/>
    <col min="1809" max="1809" width="11" style="596" customWidth="1"/>
    <col min="1810" max="1810" width="13.25" style="596" customWidth="1"/>
    <col min="1811" max="2048" width="9" style="596"/>
    <col min="2049" max="2049" width="6.625" style="596" customWidth="1"/>
    <col min="2050" max="2051" width="9" style="596"/>
    <col min="2052" max="2052" width="9.125" style="596" customWidth="1"/>
    <col min="2053" max="2057" width="9" style="596"/>
    <col min="2058" max="2058" width="9.125" style="596" customWidth="1"/>
    <col min="2059" max="2059" width="9" style="596"/>
    <col min="2060" max="2060" width="11.375" style="596" customWidth="1"/>
    <col min="2061" max="2061" width="14.75" style="596" customWidth="1"/>
    <col min="2062" max="2062" width="16.5" style="596" customWidth="1"/>
    <col min="2063" max="2063" width="10.625" style="596" customWidth="1"/>
    <col min="2064" max="2064" width="9" style="596"/>
    <col min="2065" max="2065" width="11" style="596" customWidth="1"/>
    <col min="2066" max="2066" width="13.25" style="596" customWidth="1"/>
    <col min="2067" max="2304" width="9" style="596"/>
    <col min="2305" max="2305" width="6.625" style="596" customWidth="1"/>
    <col min="2306" max="2307" width="9" style="596"/>
    <col min="2308" max="2308" width="9.125" style="596" customWidth="1"/>
    <col min="2309" max="2313" width="9" style="596"/>
    <col min="2314" max="2314" width="9.125" style="596" customWidth="1"/>
    <col min="2315" max="2315" width="9" style="596"/>
    <col min="2316" max="2316" width="11.375" style="596" customWidth="1"/>
    <col min="2317" max="2317" width="14.75" style="596" customWidth="1"/>
    <col min="2318" max="2318" width="16.5" style="596" customWidth="1"/>
    <col min="2319" max="2319" width="10.625" style="596" customWidth="1"/>
    <col min="2320" max="2320" width="9" style="596"/>
    <col min="2321" max="2321" width="11" style="596" customWidth="1"/>
    <col min="2322" max="2322" width="13.25" style="596" customWidth="1"/>
    <col min="2323" max="2560" width="9" style="596"/>
    <col min="2561" max="2561" width="6.625" style="596" customWidth="1"/>
    <col min="2562" max="2563" width="9" style="596"/>
    <col min="2564" max="2564" width="9.125" style="596" customWidth="1"/>
    <col min="2565" max="2569" width="9" style="596"/>
    <col min="2570" max="2570" width="9.125" style="596" customWidth="1"/>
    <col min="2571" max="2571" width="9" style="596"/>
    <col min="2572" max="2572" width="11.375" style="596" customWidth="1"/>
    <col min="2573" max="2573" width="14.75" style="596" customWidth="1"/>
    <col min="2574" max="2574" width="16.5" style="596" customWidth="1"/>
    <col min="2575" max="2575" width="10.625" style="596" customWidth="1"/>
    <col min="2576" max="2576" width="9" style="596"/>
    <col min="2577" max="2577" width="11" style="596" customWidth="1"/>
    <col min="2578" max="2578" width="13.25" style="596" customWidth="1"/>
    <col min="2579" max="2816" width="9" style="596"/>
    <col min="2817" max="2817" width="6.625" style="596" customWidth="1"/>
    <col min="2818" max="2819" width="9" style="596"/>
    <col min="2820" max="2820" width="9.125" style="596" customWidth="1"/>
    <col min="2821" max="2825" width="9" style="596"/>
    <col min="2826" max="2826" width="9.125" style="596" customWidth="1"/>
    <col min="2827" max="2827" width="9" style="596"/>
    <col min="2828" max="2828" width="11.375" style="596" customWidth="1"/>
    <col min="2829" max="2829" width="14.75" style="596" customWidth="1"/>
    <col min="2830" max="2830" width="16.5" style="596" customWidth="1"/>
    <col min="2831" max="2831" width="10.625" style="596" customWidth="1"/>
    <col min="2832" max="2832" width="9" style="596"/>
    <col min="2833" max="2833" width="11" style="596" customWidth="1"/>
    <col min="2834" max="2834" width="13.25" style="596" customWidth="1"/>
    <col min="2835" max="3072" width="9" style="596"/>
    <col min="3073" max="3073" width="6.625" style="596" customWidth="1"/>
    <col min="3074" max="3075" width="9" style="596"/>
    <col min="3076" max="3076" width="9.125" style="596" customWidth="1"/>
    <col min="3077" max="3081" width="9" style="596"/>
    <col min="3082" max="3082" width="9.125" style="596" customWidth="1"/>
    <col min="3083" max="3083" width="9" style="596"/>
    <col min="3084" max="3084" width="11.375" style="596" customWidth="1"/>
    <col min="3085" max="3085" width="14.75" style="596" customWidth="1"/>
    <col min="3086" max="3086" width="16.5" style="596" customWidth="1"/>
    <col min="3087" max="3087" width="10.625" style="596" customWidth="1"/>
    <col min="3088" max="3088" width="9" style="596"/>
    <col min="3089" max="3089" width="11" style="596" customWidth="1"/>
    <col min="3090" max="3090" width="13.25" style="596" customWidth="1"/>
    <col min="3091" max="3328" width="9" style="596"/>
    <col min="3329" max="3329" width="6.625" style="596" customWidth="1"/>
    <col min="3330" max="3331" width="9" style="596"/>
    <col min="3332" max="3332" width="9.125" style="596" customWidth="1"/>
    <col min="3333" max="3337" width="9" style="596"/>
    <col min="3338" max="3338" width="9.125" style="596" customWidth="1"/>
    <col min="3339" max="3339" width="9" style="596"/>
    <col min="3340" max="3340" width="11.375" style="596" customWidth="1"/>
    <col min="3341" max="3341" width="14.75" style="596" customWidth="1"/>
    <col min="3342" max="3342" width="16.5" style="596" customWidth="1"/>
    <col min="3343" max="3343" width="10.625" style="596" customWidth="1"/>
    <col min="3344" max="3344" width="9" style="596"/>
    <col min="3345" max="3345" width="11" style="596" customWidth="1"/>
    <col min="3346" max="3346" width="13.25" style="596" customWidth="1"/>
    <col min="3347" max="3584" width="9" style="596"/>
    <col min="3585" max="3585" width="6.625" style="596" customWidth="1"/>
    <col min="3586" max="3587" width="9" style="596"/>
    <col min="3588" max="3588" width="9.125" style="596" customWidth="1"/>
    <col min="3589" max="3593" width="9" style="596"/>
    <col min="3594" max="3594" width="9.125" style="596" customWidth="1"/>
    <col min="3595" max="3595" width="9" style="596"/>
    <col min="3596" max="3596" width="11.375" style="596" customWidth="1"/>
    <col min="3597" max="3597" width="14.75" style="596" customWidth="1"/>
    <col min="3598" max="3598" width="16.5" style="596" customWidth="1"/>
    <col min="3599" max="3599" width="10.625" style="596" customWidth="1"/>
    <col min="3600" max="3600" width="9" style="596"/>
    <col min="3601" max="3601" width="11" style="596" customWidth="1"/>
    <col min="3602" max="3602" width="13.25" style="596" customWidth="1"/>
    <col min="3603" max="3840" width="9" style="596"/>
    <col min="3841" max="3841" width="6.625" style="596" customWidth="1"/>
    <col min="3842" max="3843" width="9" style="596"/>
    <col min="3844" max="3844" width="9.125" style="596" customWidth="1"/>
    <col min="3845" max="3849" width="9" style="596"/>
    <col min="3850" max="3850" width="9.125" style="596" customWidth="1"/>
    <col min="3851" max="3851" width="9" style="596"/>
    <col min="3852" max="3852" width="11.375" style="596" customWidth="1"/>
    <col min="3853" max="3853" width="14.75" style="596" customWidth="1"/>
    <col min="3854" max="3854" width="16.5" style="596" customWidth="1"/>
    <col min="3855" max="3855" width="10.625" style="596" customWidth="1"/>
    <col min="3856" max="3856" width="9" style="596"/>
    <col min="3857" max="3857" width="11" style="596" customWidth="1"/>
    <col min="3858" max="3858" width="13.25" style="596" customWidth="1"/>
    <col min="3859" max="4096" width="9" style="596"/>
    <col min="4097" max="4097" width="6.625" style="596" customWidth="1"/>
    <col min="4098" max="4099" width="9" style="596"/>
    <col min="4100" max="4100" width="9.125" style="596" customWidth="1"/>
    <col min="4101" max="4105" width="9" style="596"/>
    <col min="4106" max="4106" width="9.125" style="596" customWidth="1"/>
    <col min="4107" max="4107" width="9" style="596"/>
    <col min="4108" max="4108" width="11.375" style="596" customWidth="1"/>
    <col min="4109" max="4109" width="14.75" style="596" customWidth="1"/>
    <col min="4110" max="4110" width="16.5" style="596" customWidth="1"/>
    <col min="4111" max="4111" width="10.625" style="596" customWidth="1"/>
    <col min="4112" max="4112" width="9" style="596"/>
    <col min="4113" max="4113" width="11" style="596" customWidth="1"/>
    <col min="4114" max="4114" width="13.25" style="596" customWidth="1"/>
    <col min="4115" max="4352" width="9" style="596"/>
    <col min="4353" max="4353" width="6.625" style="596" customWidth="1"/>
    <col min="4354" max="4355" width="9" style="596"/>
    <col min="4356" max="4356" width="9.125" style="596" customWidth="1"/>
    <col min="4357" max="4361" width="9" style="596"/>
    <col min="4362" max="4362" width="9.125" style="596" customWidth="1"/>
    <col min="4363" max="4363" width="9" style="596"/>
    <col min="4364" max="4364" width="11.375" style="596" customWidth="1"/>
    <col min="4365" max="4365" width="14.75" style="596" customWidth="1"/>
    <col min="4366" max="4366" width="16.5" style="596" customWidth="1"/>
    <col min="4367" max="4367" width="10.625" style="596" customWidth="1"/>
    <col min="4368" max="4368" width="9" style="596"/>
    <col min="4369" max="4369" width="11" style="596" customWidth="1"/>
    <col min="4370" max="4370" width="13.25" style="596" customWidth="1"/>
    <col min="4371" max="4608" width="9" style="596"/>
    <col min="4609" max="4609" width="6.625" style="596" customWidth="1"/>
    <col min="4610" max="4611" width="9" style="596"/>
    <col min="4612" max="4612" width="9.125" style="596" customWidth="1"/>
    <col min="4613" max="4617" width="9" style="596"/>
    <col min="4618" max="4618" width="9.125" style="596" customWidth="1"/>
    <col min="4619" max="4619" width="9" style="596"/>
    <col min="4620" max="4620" width="11.375" style="596" customWidth="1"/>
    <col min="4621" max="4621" width="14.75" style="596" customWidth="1"/>
    <col min="4622" max="4622" width="16.5" style="596" customWidth="1"/>
    <col min="4623" max="4623" width="10.625" style="596" customWidth="1"/>
    <col min="4624" max="4624" width="9" style="596"/>
    <col min="4625" max="4625" width="11" style="596" customWidth="1"/>
    <col min="4626" max="4626" width="13.25" style="596" customWidth="1"/>
    <col min="4627" max="4864" width="9" style="596"/>
    <col min="4865" max="4865" width="6.625" style="596" customWidth="1"/>
    <col min="4866" max="4867" width="9" style="596"/>
    <col min="4868" max="4868" width="9.125" style="596" customWidth="1"/>
    <col min="4869" max="4873" width="9" style="596"/>
    <col min="4874" max="4874" width="9.125" style="596" customWidth="1"/>
    <col min="4875" max="4875" width="9" style="596"/>
    <col min="4876" max="4876" width="11.375" style="596" customWidth="1"/>
    <col min="4877" max="4877" width="14.75" style="596" customWidth="1"/>
    <col min="4878" max="4878" width="16.5" style="596" customWidth="1"/>
    <col min="4879" max="4879" width="10.625" style="596" customWidth="1"/>
    <col min="4880" max="4880" width="9" style="596"/>
    <col min="4881" max="4881" width="11" style="596" customWidth="1"/>
    <col min="4882" max="4882" width="13.25" style="596" customWidth="1"/>
    <col min="4883" max="5120" width="9" style="596"/>
    <col min="5121" max="5121" width="6.625" style="596" customWidth="1"/>
    <col min="5122" max="5123" width="9" style="596"/>
    <col min="5124" max="5124" width="9.125" style="596" customWidth="1"/>
    <col min="5125" max="5129" width="9" style="596"/>
    <col min="5130" max="5130" width="9.125" style="596" customWidth="1"/>
    <col min="5131" max="5131" width="9" style="596"/>
    <col min="5132" max="5132" width="11.375" style="596" customWidth="1"/>
    <col min="5133" max="5133" width="14.75" style="596" customWidth="1"/>
    <col min="5134" max="5134" width="16.5" style="596" customWidth="1"/>
    <col min="5135" max="5135" width="10.625" style="596" customWidth="1"/>
    <col min="5136" max="5136" width="9" style="596"/>
    <col min="5137" max="5137" width="11" style="596" customWidth="1"/>
    <col min="5138" max="5138" width="13.25" style="596" customWidth="1"/>
    <col min="5139" max="5376" width="9" style="596"/>
    <col min="5377" max="5377" width="6.625" style="596" customWidth="1"/>
    <col min="5378" max="5379" width="9" style="596"/>
    <col min="5380" max="5380" width="9.125" style="596" customWidth="1"/>
    <col min="5381" max="5385" width="9" style="596"/>
    <col min="5386" max="5386" width="9.125" style="596" customWidth="1"/>
    <col min="5387" max="5387" width="9" style="596"/>
    <col min="5388" max="5388" width="11.375" style="596" customWidth="1"/>
    <col min="5389" max="5389" width="14.75" style="596" customWidth="1"/>
    <col min="5390" max="5390" width="16.5" style="596" customWidth="1"/>
    <col min="5391" max="5391" width="10.625" style="596" customWidth="1"/>
    <col min="5392" max="5392" width="9" style="596"/>
    <col min="5393" max="5393" width="11" style="596" customWidth="1"/>
    <col min="5394" max="5394" width="13.25" style="596" customWidth="1"/>
    <col min="5395" max="5632" width="9" style="596"/>
    <col min="5633" max="5633" width="6.625" style="596" customWidth="1"/>
    <col min="5634" max="5635" width="9" style="596"/>
    <col min="5636" max="5636" width="9.125" style="596" customWidth="1"/>
    <col min="5637" max="5641" width="9" style="596"/>
    <col min="5642" max="5642" width="9.125" style="596" customWidth="1"/>
    <col min="5643" max="5643" width="9" style="596"/>
    <col min="5644" max="5644" width="11.375" style="596" customWidth="1"/>
    <col min="5645" max="5645" width="14.75" style="596" customWidth="1"/>
    <col min="5646" max="5646" width="16.5" style="596" customWidth="1"/>
    <col min="5647" max="5647" width="10.625" style="596" customWidth="1"/>
    <col min="5648" max="5648" width="9" style="596"/>
    <col min="5649" max="5649" width="11" style="596" customWidth="1"/>
    <col min="5650" max="5650" width="13.25" style="596" customWidth="1"/>
    <col min="5651" max="5888" width="9" style="596"/>
    <col min="5889" max="5889" width="6.625" style="596" customWidth="1"/>
    <col min="5890" max="5891" width="9" style="596"/>
    <col min="5892" max="5892" width="9.125" style="596" customWidth="1"/>
    <col min="5893" max="5897" width="9" style="596"/>
    <col min="5898" max="5898" width="9.125" style="596" customWidth="1"/>
    <col min="5899" max="5899" width="9" style="596"/>
    <col min="5900" max="5900" width="11.375" style="596" customWidth="1"/>
    <col min="5901" max="5901" width="14.75" style="596" customWidth="1"/>
    <col min="5902" max="5902" width="16.5" style="596" customWidth="1"/>
    <col min="5903" max="5903" width="10.625" style="596" customWidth="1"/>
    <col min="5904" max="5904" width="9" style="596"/>
    <col min="5905" max="5905" width="11" style="596" customWidth="1"/>
    <col min="5906" max="5906" width="13.25" style="596" customWidth="1"/>
    <col min="5907" max="6144" width="9" style="596"/>
    <col min="6145" max="6145" width="6.625" style="596" customWidth="1"/>
    <col min="6146" max="6147" width="9" style="596"/>
    <col min="6148" max="6148" width="9.125" style="596" customWidth="1"/>
    <col min="6149" max="6153" width="9" style="596"/>
    <col min="6154" max="6154" width="9.125" style="596" customWidth="1"/>
    <col min="6155" max="6155" width="9" style="596"/>
    <col min="6156" max="6156" width="11.375" style="596" customWidth="1"/>
    <col min="6157" max="6157" width="14.75" style="596" customWidth="1"/>
    <col min="6158" max="6158" width="16.5" style="596" customWidth="1"/>
    <col min="6159" max="6159" width="10.625" style="596" customWidth="1"/>
    <col min="6160" max="6160" width="9" style="596"/>
    <col min="6161" max="6161" width="11" style="596" customWidth="1"/>
    <col min="6162" max="6162" width="13.25" style="596" customWidth="1"/>
    <col min="6163" max="6400" width="9" style="596"/>
    <col min="6401" max="6401" width="6.625" style="596" customWidth="1"/>
    <col min="6402" max="6403" width="9" style="596"/>
    <col min="6404" max="6404" width="9.125" style="596" customWidth="1"/>
    <col min="6405" max="6409" width="9" style="596"/>
    <col min="6410" max="6410" width="9.125" style="596" customWidth="1"/>
    <col min="6411" max="6411" width="9" style="596"/>
    <col min="6412" max="6412" width="11.375" style="596" customWidth="1"/>
    <col min="6413" max="6413" width="14.75" style="596" customWidth="1"/>
    <col min="6414" max="6414" width="16.5" style="596" customWidth="1"/>
    <col min="6415" max="6415" width="10.625" style="596" customWidth="1"/>
    <col min="6416" max="6416" width="9" style="596"/>
    <col min="6417" max="6417" width="11" style="596" customWidth="1"/>
    <col min="6418" max="6418" width="13.25" style="596" customWidth="1"/>
    <col min="6419" max="6656" width="9" style="596"/>
    <col min="6657" max="6657" width="6.625" style="596" customWidth="1"/>
    <col min="6658" max="6659" width="9" style="596"/>
    <col min="6660" max="6660" width="9.125" style="596" customWidth="1"/>
    <col min="6661" max="6665" width="9" style="596"/>
    <col min="6666" max="6666" width="9.125" style="596" customWidth="1"/>
    <col min="6667" max="6667" width="9" style="596"/>
    <col min="6668" max="6668" width="11.375" style="596" customWidth="1"/>
    <col min="6669" max="6669" width="14.75" style="596" customWidth="1"/>
    <col min="6670" max="6670" width="16.5" style="596" customWidth="1"/>
    <col min="6671" max="6671" width="10.625" style="596" customWidth="1"/>
    <col min="6672" max="6672" width="9" style="596"/>
    <col min="6673" max="6673" width="11" style="596" customWidth="1"/>
    <col min="6674" max="6674" width="13.25" style="596" customWidth="1"/>
    <col min="6675" max="6912" width="9" style="596"/>
    <col min="6913" max="6913" width="6.625" style="596" customWidth="1"/>
    <col min="6914" max="6915" width="9" style="596"/>
    <col min="6916" max="6916" width="9.125" style="596" customWidth="1"/>
    <col min="6917" max="6921" width="9" style="596"/>
    <col min="6922" max="6922" width="9.125" style="596" customWidth="1"/>
    <col min="6923" max="6923" width="9" style="596"/>
    <col min="6924" max="6924" width="11.375" style="596" customWidth="1"/>
    <col min="6925" max="6925" width="14.75" style="596" customWidth="1"/>
    <col min="6926" max="6926" width="16.5" style="596" customWidth="1"/>
    <col min="6927" max="6927" width="10.625" style="596" customWidth="1"/>
    <col min="6928" max="6928" width="9" style="596"/>
    <col min="6929" max="6929" width="11" style="596" customWidth="1"/>
    <col min="6930" max="6930" width="13.25" style="596" customWidth="1"/>
    <col min="6931" max="7168" width="9" style="596"/>
    <col min="7169" max="7169" width="6.625" style="596" customWidth="1"/>
    <col min="7170" max="7171" width="9" style="596"/>
    <col min="7172" max="7172" width="9.125" style="596" customWidth="1"/>
    <col min="7173" max="7177" width="9" style="596"/>
    <col min="7178" max="7178" width="9.125" style="596" customWidth="1"/>
    <col min="7179" max="7179" width="9" style="596"/>
    <col min="7180" max="7180" width="11.375" style="596" customWidth="1"/>
    <col min="7181" max="7181" width="14.75" style="596" customWidth="1"/>
    <col min="7182" max="7182" width="16.5" style="596" customWidth="1"/>
    <col min="7183" max="7183" width="10.625" style="596" customWidth="1"/>
    <col min="7184" max="7184" width="9" style="596"/>
    <col min="7185" max="7185" width="11" style="596" customWidth="1"/>
    <col min="7186" max="7186" width="13.25" style="596" customWidth="1"/>
    <col min="7187" max="7424" width="9" style="596"/>
    <col min="7425" max="7425" width="6.625" style="596" customWidth="1"/>
    <col min="7426" max="7427" width="9" style="596"/>
    <col min="7428" max="7428" width="9.125" style="596" customWidth="1"/>
    <col min="7429" max="7433" width="9" style="596"/>
    <col min="7434" max="7434" width="9.125" style="596" customWidth="1"/>
    <col min="7435" max="7435" width="9" style="596"/>
    <col min="7436" max="7436" width="11.375" style="596" customWidth="1"/>
    <col min="7437" max="7437" width="14.75" style="596" customWidth="1"/>
    <col min="7438" max="7438" width="16.5" style="596" customWidth="1"/>
    <col min="7439" max="7439" width="10.625" style="596" customWidth="1"/>
    <col min="7440" max="7440" width="9" style="596"/>
    <col min="7441" max="7441" width="11" style="596" customWidth="1"/>
    <col min="7442" max="7442" width="13.25" style="596" customWidth="1"/>
    <col min="7443" max="7680" width="9" style="596"/>
    <col min="7681" max="7681" width="6.625" style="596" customWidth="1"/>
    <col min="7682" max="7683" width="9" style="596"/>
    <col min="7684" max="7684" width="9.125" style="596" customWidth="1"/>
    <col min="7685" max="7689" width="9" style="596"/>
    <col min="7690" max="7690" width="9.125" style="596" customWidth="1"/>
    <col min="7691" max="7691" width="9" style="596"/>
    <col min="7692" max="7692" width="11.375" style="596" customWidth="1"/>
    <col min="7693" max="7693" width="14.75" style="596" customWidth="1"/>
    <col min="7694" max="7694" width="16.5" style="596" customWidth="1"/>
    <col min="7695" max="7695" width="10.625" style="596" customWidth="1"/>
    <col min="7696" max="7696" width="9" style="596"/>
    <col min="7697" max="7697" width="11" style="596" customWidth="1"/>
    <col min="7698" max="7698" width="13.25" style="596" customWidth="1"/>
    <col min="7699" max="7936" width="9" style="596"/>
    <col min="7937" max="7937" width="6.625" style="596" customWidth="1"/>
    <col min="7938" max="7939" width="9" style="596"/>
    <col min="7940" max="7940" width="9.125" style="596" customWidth="1"/>
    <col min="7941" max="7945" width="9" style="596"/>
    <col min="7946" max="7946" width="9.125" style="596" customWidth="1"/>
    <col min="7947" max="7947" width="9" style="596"/>
    <col min="7948" max="7948" width="11.375" style="596" customWidth="1"/>
    <col min="7949" max="7949" width="14.75" style="596" customWidth="1"/>
    <col min="7950" max="7950" width="16.5" style="596" customWidth="1"/>
    <col min="7951" max="7951" width="10.625" style="596" customWidth="1"/>
    <col min="7952" max="7952" width="9" style="596"/>
    <col min="7953" max="7953" width="11" style="596" customWidth="1"/>
    <col min="7954" max="7954" width="13.25" style="596" customWidth="1"/>
    <col min="7955" max="8192" width="9" style="596"/>
    <col min="8193" max="8193" width="6.625" style="596" customWidth="1"/>
    <col min="8194" max="8195" width="9" style="596"/>
    <col min="8196" max="8196" width="9.125" style="596" customWidth="1"/>
    <col min="8197" max="8201" width="9" style="596"/>
    <col min="8202" max="8202" width="9.125" style="596" customWidth="1"/>
    <col min="8203" max="8203" width="9" style="596"/>
    <col min="8204" max="8204" width="11.375" style="596" customWidth="1"/>
    <col min="8205" max="8205" width="14.75" style="596" customWidth="1"/>
    <col min="8206" max="8206" width="16.5" style="596" customWidth="1"/>
    <col min="8207" max="8207" width="10.625" style="596" customWidth="1"/>
    <col min="8208" max="8208" width="9" style="596"/>
    <col min="8209" max="8209" width="11" style="596" customWidth="1"/>
    <col min="8210" max="8210" width="13.25" style="596" customWidth="1"/>
    <col min="8211" max="8448" width="9" style="596"/>
    <col min="8449" max="8449" width="6.625" style="596" customWidth="1"/>
    <col min="8450" max="8451" width="9" style="596"/>
    <col min="8452" max="8452" width="9.125" style="596" customWidth="1"/>
    <col min="8453" max="8457" width="9" style="596"/>
    <col min="8458" max="8458" width="9.125" style="596" customWidth="1"/>
    <col min="8459" max="8459" width="9" style="596"/>
    <col min="8460" max="8460" width="11.375" style="596" customWidth="1"/>
    <col min="8461" max="8461" width="14.75" style="596" customWidth="1"/>
    <col min="8462" max="8462" width="16.5" style="596" customWidth="1"/>
    <col min="8463" max="8463" width="10.625" style="596" customWidth="1"/>
    <col min="8464" max="8464" width="9" style="596"/>
    <col min="8465" max="8465" width="11" style="596" customWidth="1"/>
    <col min="8466" max="8466" width="13.25" style="596" customWidth="1"/>
    <col min="8467" max="8704" width="9" style="596"/>
    <col min="8705" max="8705" width="6.625" style="596" customWidth="1"/>
    <col min="8706" max="8707" width="9" style="596"/>
    <col min="8708" max="8708" width="9.125" style="596" customWidth="1"/>
    <col min="8709" max="8713" width="9" style="596"/>
    <col min="8714" max="8714" width="9.125" style="596" customWidth="1"/>
    <col min="8715" max="8715" width="9" style="596"/>
    <col min="8716" max="8716" width="11.375" style="596" customWidth="1"/>
    <col min="8717" max="8717" width="14.75" style="596" customWidth="1"/>
    <col min="8718" max="8718" width="16.5" style="596" customWidth="1"/>
    <col min="8719" max="8719" width="10.625" style="596" customWidth="1"/>
    <col min="8720" max="8720" width="9" style="596"/>
    <col min="8721" max="8721" width="11" style="596" customWidth="1"/>
    <col min="8722" max="8722" width="13.25" style="596" customWidth="1"/>
    <col min="8723" max="8960" width="9" style="596"/>
    <col min="8961" max="8961" width="6.625" style="596" customWidth="1"/>
    <col min="8962" max="8963" width="9" style="596"/>
    <col min="8964" max="8964" width="9.125" style="596" customWidth="1"/>
    <col min="8965" max="8969" width="9" style="596"/>
    <col min="8970" max="8970" width="9.125" style="596" customWidth="1"/>
    <col min="8971" max="8971" width="9" style="596"/>
    <col min="8972" max="8972" width="11.375" style="596" customWidth="1"/>
    <col min="8973" max="8973" width="14.75" style="596" customWidth="1"/>
    <col min="8974" max="8974" width="16.5" style="596" customWidth="1"/>
    <col min="8975" max="8975" width="10.625" style="596" customWidth="1"/>
    <col min="8976" max="8976" width="9" style="596"/>
    <col min="8977" max="8977" width="11" style="596" customWidth="1"/>
    <col min="8978" max="8978" width="13.25" style="596" customWidth="1"/>
    <col min="8979" max="9216" width="9" style="596"/>
    <col min="9217" max="9217" width="6.625" style="596" customWidth="1"/>
    <col min="9218" max="9219" width="9" style="596"/>
    <col min="9220" max="9220" width="9.125" style="596" customWidth="1"/>
    <col min="9221" max="9225" width="9" style="596"/>
    <col min="9226" max="9226" width="9.125" style="596" customWidth="1"/>
    <col min="9227" max="9227" width="9" style="596"/>
    <col min="9228" max="9228" width="11.375" style="596" customWidth="1"/>
    <col min="9229" max="9229" width="14.75" style="596" customWidth="1"/>
    <col min="9230" max="9230" width="16.5" style="596" customWidth="1"/>
    <col min="9231" max="9231" width="10.625" style="596" customWidth="1"/>
    <col min="9232" max="9232" width="9" style="596"/>
    <col min="9233" max="9233" width="11" style="596" customWidth="1"/>
    <col min="9234" max="9234" width="13.25" style="596" customWidth="1"/>
    <col min="9235" max="9472" width="9" style="596"/>
    <col min="9473" max="9473" width="6.625" style="596" customWidth="1"/>
    <col min="9474" max="9475" width="9" style="596"/>
    <col min="9476" max="9476" width="9.125" style="596" customWidth="1"/>
    <col min="9477" max="9481" width="9" style="596"/>
    <col min="9482" max="9482" width="9.125" style="596" customWidth="1"/>
    <col min="9483" max="9483" width="9" style="596"/>
    <col min="9484" max="9484" width="11.375" style="596" customWidth="1"/>
    <col min="9485" max="9485" width="14.75" style="596" customWidth="1"/>
    <col min="9486" max="9486" width="16.5" style="596" customWidth="1"/>
    <col min="9487" max="9487" width="10.625" style="596" customWidth="1"/>
    <col min="9488" max="9488" width="9" style="596"/>
    <col min="9489" max="9489" width="11" style="596" customWidth="1"/>
    <col min="9490" max="9490" width="13.25" style="596" customWidth="1"/>
    <col min="9491" max="9728" width="9" style="596"/>
    <col min="9729" max="9729" width="6.625" style="596" customWidth="1"/>
    <col min="9730" max="9731" width="9" style="596"/>
    <col min="9732" max="9732" width="9.125" style="596" customWidth="1"/>
    <col min="9733" max="9737" width="9" style="596"/>
    <col min="9738" max="9738" width="9.125" style="596" customWidth="1"/>
    <col min="9739" max="9739" width="9" style="596"/>
    <col min="9740" max="9740" width="11.375" style="596" customWidth="1"/>
    <col min="9741" max="9741" width="14.75" style="596" customWidth="1"/>
    <col min="9742" max="9742" width="16.5" style="596" customWidth="1"/>
    <col min="9743" max="9743" width="10.625" style="596" customWidth="1"/>
    <col min="9744" max="9744" width="9" style="596"/>
    <col min="9745" max="9745" width="11" style="596" customWidth="1"/>
    <col min="9746" max="9746" width="13.25" style="596" customWidth="1"/>
    <col min="9747" max="9984" width="9" style="596"/>
    <col min="9985" max="9985" width="6.625" style="596" customWidth="1"/>
    <col min="9986" max="9987" width="9" style="596"/>
    <col min="9988" max="9988" width="9.125" style="596" customWidth="1"/>
    <col min="9989" max="9993" width="9" style="596"/>
    <col min="9994" max="9994" width="9.125" style="596" customWidth="1"/>
    <col min="9995" max="9995" width="9" style="596"/>
    <col min="9996" max="9996" width="11.375" style="596" customWidth="1"/>
    <col min="9997" max="9997" width="14.75" style="596" customWidth="1"/>
    <col min="9998" max="9998" width="16.5" style="596" customWidth="1"/>
    <col min="9999" max="9999" width="10.625" style="596" customWidth="1"/>
    <col min="10000" max="10000" width="9" style="596"/>
    <col min="10001" max="10001" width="11" style="596" customWidth="1"/>
    <col min="10002" max="10002" width="13.25" style="596" customWidth="1"/>
    <col min="10003" max="10240" width="9" style="596"/>
    <col min="10241" max="10241" width="6.625" style="596" customWidth="1"/>
    <col min="10242" max="10243" width="9" style="596"/>
    <col min="10244" max="10244" width="9.125" style="596" customWidth="1"/>
    <col min="10245" max="10249" width="9" style="596"/>
    <col min="10250" max="10250" width="9.125" style="596" customWidth="1"/>
    <col min="10251" max="10251" width="9" style="596"/>
    <col min="10252" max="10252" width="11.375" style="596" customWidth="1"/>
    <col min="10253" max="10253" width="14.75" style="596" customWidth="1"/>
    <col min="10254" max="10254" width="16.5" style="596" customWidth="1"/>
    <col min="10255" max="10255" width="10.625" style="596" customWidth="1"/>
    <col min="10256" max="10256" width="9" style="596"/>
    <col min="10257" max="10257" width="11" style="596" customWidth="1"/>
    <col min="10258" max="10258" width="13.25" style="596" customWidth="1"/>
    <col min="10259" max="10496" width="9" style="596"/>
    <col min="10497" max="10497" width="6.625" style="596" customWidth="1"/>
    <col min="10498" max="10499" width="9" style="596"/>
    <col min="10500" max="10500" width="9.125" style="596" customWidth="1"/>
    <col min="10501" max="10505" width="9" style="596"/>
    <col min="10506" max="10506" width="9.125" style="596" customWidth="1"/>
    <col min="10507" max="10507" width="9" style="596"/>
    <col min="10508" max="10508" width="11.375" style="596" customWidth="1"/>
    <col min="10509" max="10509" width="14.75" style="596" customWidth="1"/>
    <col min="10510" max="10510" width="16.5" style="596" customWidth="1"/>
    <col min="10511" max="10511" width="10.625" style="596" customWidth="1"/>
    <col min="10512" max="10512" width="9" style="596"/>
    <col min="10513" max="10513" width="11" style="596" customWidth="1"/>
    <col min="10514" max="10514" width="13.25" style="596" customWidth="1"/>
    <col min="10515" max="10752" width="9" style="596"/>
    <col min="10753" max="10753" width="6.625" style="596" customWidth="1"/>
    <col min="10754" max="10755" width="9" style="596"/>
    <col min="10756" max="10756" width="9.125" style="596" customWidth="1"/>
    <col min="10757" max="10761" width="9" style="596"/>
    <col min="10762" max="10762" width="9.125" style="596" customWidth="1"/>
    <col min="10763" max="10763" width="9" style="596"/>
    <col min="10764" max="10764" width="11.375" style="596" customWidth="1"/>
    <col min="10765" max="10765" width="14.75" style="596" customWidth="1"/>
    <col min="10766" max="10766" width="16.5" style="596" customWidth="1"/>
    <col min="10767" max="10767" width="10.625" style="596" customWidth="1"/>
    <col min="10768" max="10768" width="9" style="596"/>
    <col min="10769" max="10769" width="11" style="596" customWidth="1"/>
    <col min="10770" max="10770" width="13.25" style="596" customWidth="1"/>
    <col min="10771" max="11008" width="9" style="596"/>
    <col min="11009" max="11009" width="6.625" style="596" customWidth="1"/>
    <col min="11010" max="11011" width="9" style="596"/>
    <col min="11012" max="11012" width="9.125" style="596" customWidth="1"/>
    <col min="11013" max="11017" width="9" style="596"/>
    <col min="11018" max="11018" width="9.125" style="596" customWidth="1"/>
    <col min="11019" max="11019" width="9" style="596"/>
    <col min="11020" max="11020" width="11.375" style="596" customWidth="1"/>
    <col min="11021" max="11021" width="14.75" style="596" customWidth="1"/>
    <col min="11022" max="11022" width="16.5" style="596" customWidth="1"/>
    <col min="11023" max="11023" width="10.625" style="596" customWidth="1"/>
    <col min="11024" max="11024" width="9" style="596"/>
    <col min="11025" max="11025" width="11" style="596" customWidth="1"/>
    <col min="11026" max="11026" width="13.25" style="596" customWidth="1"/>
    <col min="11027" max="11264" width="9" style="596"/>
    <col min="11265" max="11265" width="6.625" style="596" customWidth="1"/>
    <col min="11266" max="11267" width="9" style="596"/>
    <col min="11268" max="11268" width="9.125" style="596" customWidth="1"/>
    <col min="11269" max="11273" width="9" style="596"/>
    <col min="11274" max="11274" width="9.125" style="596" customWidth="1"/>
    <col min="11275" max="11275" width="9" style="596"/>
    <col min="11276" max="11276" width="11.375" style="596" customWidth="1"/>
    <col min="11277" max="11277" width="14.75" style="596" customWidth="1"/>
    <col min="11278" max="11278" width="16.5" style="596" customWidth="1"/>
    <col min="11279" max="11279" width="10.625" style="596" customWidth="1"/>
    <col min="11280" max="11280" width="9" style="596"/>
    <col min="11281" max="11281" width="11" style="596" customWidth="1"/>
    <col min="11282" max="11282" width="13.25" style="596" customWidth="1"/>
    <col min="11283" max="11520" width="9" style="596"/>
    <col min="11521" max="11521" width="6.625" style="596" customWidth="1"/>
    <col min="11522" max="11523" width="9" style="596"/>
    <col min="11524" max="11524" width="9.125" style="596" customWidth="1"/>
    <col min="11525" max="11529" width="9" style="596"/>
    <col min="11530" max="11530" width="9.125" style="596" customWidth="1"/>
    <col min="11531" max="11531" width="9" style="596"/>
    <col min="11532" max="11532" width="11.375" style="596" customWidth="1"/>
    <col min="11533" max="11533" width="14.75" style="596" customWidth="1"/>
    <col min="11534" max="11534" width="16.5" style="596" customWidth="1"/>
    <col min="11535" max="11535" width="10.625" style="596" customWidth="1"/>
    <col min="11536" max="11536" width="9" style="596"/>
    <col min="11537" max="11537" width="11" style="596" customWidth="1"/>
    <col min="11538" max="11538" width="13.25" style="596" customWidth="1"/>
    <col min="11539" max="11776" width="9" style="596"/>
    <col min="11777" max="11777" width="6.625" style="596" customWidth="1"/>
    <col min="11778" max="11779" width="9" style="596"/>
    <col min="11780" max="11780" width="9.125" style="596" customWidth="1"/>
    <col min="11781" max="11785" width="9" style="596"/>
    <col min="11786" max="11786" width="9.125" style="596" customWidth="1"/>
    <col min="11787" max="11787" width="9" style="596"/>
    <col min="11788" max="11788" width="11.375" style="596" customWidth="1"/>
    <col min="11789" max="11789" width="14.75" style="596" customWidth="1"/>
    <col min="11790" max="11790" width="16.5" style="596" customWidth="1"/>
    <col min="11791" max="11791" width="10.625" style="596" customWidth="1"/>
    <col min="11792" max="11792" width="9" style="596"/>
    <col min="11793" max="11793" width="11" style="596" customWidth="1"/>
    <col min="11794" max="11794" width="13.25" style="596" customWidth="1"/>
    <col min="11795" max="12032" width="9" style="596"/>
    <col min="12033" max="12033" width="6.625" style="596" customWidth="1"/>
    <col min="12034" max="12035" width="9" style="596"/>
    <col min="12036" max="12036" width="9.125" style="596" customWidth="1"/>
    <col min="12037" max="12041" width="9" style="596"/>
    <col min="12042" max="12042" width="9.125" style="596" customWidth="1"/>
    <col min="12043" max="12043" width="9" style="596"/>
    <col min="12044" max="12044" width="11.375" style="596" customWidth="1"/>
    <col min="12045" max="12045" width="14.75" style="596" customWidth="1"/>
    <col min="12046" max="12046" width="16.5" style="596" customWidth="1"/>
    <col min="12047" max="12047" width="10.625" style="596" customWidth="1"/>
    <col min="12048" max="12048" width="9" style="596"/>
    <col min="12049" max="12049" width="11" style="596" customWidth="1"/>
    <col min="12050" max="12050" width="13.25" style="596" customWidth="1"/>
    <col min="12051" max="12288" width="9" style="596"/>
    <col min="12289" max="12289" width="6.625" style="596" customWidth="1"/>
    <col min="12290" max="12291" width="9" style="596"/>
    <col min="12292" max="12292" width="9.125" style="596" customWidth="1"/>
    <col min="12293" max="12297" width="9" style="596"/>
    <col min="12298" max="12298" width="9.125" style="596" customWidth="1"/>
    <col min="12299" max="12299" width="9" style="596"/>
    <col min="12300" max="12300" width="11.375" style="596" customWidth="1"/>
    <col min="12301" max="12301" width="14.75" style="596" customWidth="1"/>
    <col min="12302" max="12302" width="16.5" style="596" customWidth="1"/>
    <col min="12303" max="12303" width="10.625" style="596" customWidth="1"/>
    <col min="12304" max="12304" width="9" style="596"/>
    <col min="12305" max="12305" width="11" style="596" customWidth="1"/>
    <col min="12306" max="12306" width="13.25" style="596" customWidth="1"/>
    <col min="12307" max="12544" width="9" style="596"/>
    <col min="12545" max="12545" width="6.625" style="596" customWidth="1"/>
    <col min="12546" max="12547" width="9" style="596"/>
    <col min="12548" max="12548" width="9.125" style="596" customWidth="1"/>
    <col min="12549" max="12553" width="9" style="596"/>
    <col min="12554" max="12554" width="9.125" style="596" customWidth="1"/>
    <col min="12555" max="12555" width="9" style="596"/>
    <col min="12556" max="12556" width="11.375" style="596" customWidth="1"/>
    <col min="12557" max="12557" width="14.75" style="596" customWidth="1"/>
    <col min="12558" max="12558" width="16.5" style="596" customWidth="1"/>
    <col min="12559" max="12559" width="10.625" style="596" customWidth="1"/>
    <col min="12560" max="12560" width="9" style="596"/>
    <col min="12561" max="12561" width="11" style="596" customWidth="1"/>
    <col min="12562" max="12562" width="13.25" style="596" customWidth="1"/>
    <col min="12563" max="12800" width="9" style="596"/>
    <col min="12801" max="12801" width="6.625" style="596" customWidth="1"/>
    <col min="12802" max="12803" width="9" style="596"/>
    <col min="12804" max="12804" width="9.125" style="596" customWidth="1"/>
    <col min="12805" max="12809" width="9" style="596"/>
    <col min="12810" max="12810" width="9.125" style="596" customWidth="1"/>
    <col min="12811" max="12811" width="9" style="596"/>
    <col min="12812" max="12812" width="11.375" style="596" customWidth="1"/>
    <col min="12813" max="12813" width="14.75" style="596" customWidth="1"/>
    <col min="12814" max="12814" width="16.5" style="596" customWidth="1"/>
    <col min="12815" max="12815" width="10.625" style="596" customWidth="1"/>
    <col min="12816" max="12816" width="9" style="596"/>
    <col min="12817" max="12817" width="11" style="596" customWidth="1"/>
    <col min="12818" max="12818" width="13.25" style="596" customWidth="1"/>
    <col min="12819" max="13056" width="9" style="596"/>
    <col min="13057" max="13057" width="6.625" style="596" customWidth="1"/>
    <col min="13058" max="13059" width="9" style="596"/>
    <col min="13060" max="13060" width="9.125" style="596" customWidth="1"/>
    <col min="13061" max="13065" width="9" style="596"/>
    <col min="13066" max="13066" width="9.125" style="596" customWidth="1"/>
    <col min="13067" max="13067" width="9" style="596"/>
    <col min="13068" max="13068" width="11.375" style="596" customWidth="1"/>
    <col min="13069" max="13069" width="14.75" style="596" customWidth="1"/>
    <col min="13070" max="13070" width="16.5" style="596" customWidth="1"/>
    <col min="13071" max="13071" width="10.625" style="596" customWidth="1"/>
    <col min="13072" max="13072" width="9" style="596"/>
    <col min="13073" max="13073" width="11" style="596" customWidth="1"/>
    <col min="13074" max="13074" width="13.25" style="596" customWidth="1"/>
    <col min="13075" max="13312" width="9" style="596"/>
    <col min="13313" max="13313" width="6.625" style="596" customWidth="1"/>
    <col min="13314" max="13315" width="9" style="596"/>
    <col min="13316" max="13316" width="9.125" style="596" customWidth="1"/>
    <col min="13317" max="13321" width="9" style="596"/>
    <col min="13322" max="13322" width="9.125" style="596" customWidth="1"/>
    <col min="13323" max="13323" width="9" style="596"/>
    <col min="13324" max="13324" width="11.375" style="596" customWidth="1"/>
    <col min="13325" max="13325" width="14.75" style="596" customWidth="1"/>
    <col min="13326" max="13326" width="16.5" style="596" customWidth="1"/>
    <col min="13327" max="13327" width="10.625" style="596" customWidth="1"/>
    <col min="13328" max="13328" width="9" style="596"/>
    <col min="13329" max="13329" width="11" style="596" customWidth="1"/>
    <col min="13330" max="13330" width="13.25" style="596" customWidth="1"/>
    <col min="13331" max="13568" width="9" style="596"/>
    <col min="13569" max="13569" width="6.625" style="596" customWidth="1"/>
    <col min="13570" max="13571" width="9" style="596"/>
    <col min="13572" max="13572" width="9.125" style="596" customWidth="1"/>
    <col min="13573" max="13577" width="9" style="596"/>
    <col min="13578" max="13578" width="9.125" style="596" customWidth="1"/>
    <col min="13579" max="13579" width="9" style="596"/>
    <col min="13580" max="13580" width="11.375" style="596" customWidth="1"/>
    <col min="13581" max="13581" width="14.75" style="596" customWidth="1"/>
    <col min="13582" max="13582" width="16.5" style="596" customWidth="1"/>
    <col min="13583" max="13583" width="10.625" style="596" customWidth="1"/>
    <col min="13584" max="13584" width="9" style="596"/>
    <col min="13585" max="13585" width="11" style="596" customWidth="1"/>
    <col min="13586" max="13586" width="13.25" style="596" customWidth="1"/>
    <col min="13587" max="13824" width="9" style="596"/>
    <col min="13825" max="13825" width="6.625" style="596" customWidth="1"/>
    <col min="13826" max="13827" width="9" style="596"/>
    <col min="13828" max="13828" width="9.125" style="596" customWidth="1"/>
    <col min="13829" max="13833" width="9" style="596"/>
    <col min="13834" max="13834" width="9.125" style="596" customWidth="1"/>
    <col min="13835" max="13835" width="9" style="596"/>
    <col min="13836" max="13836" width="11.375" style="596" customWidth="1"/>
    <col min="13837" max="13837" width="14.75" style="596" customWidth="1"/>
    <col min="13838" max="13838" width="16.5" style="596" customWidth="1"/>
    <col min="13839" max="13839" width="10.625" style="596" customWidth="1"/>
    <col min="13840" max="13840" width="9" style="596"/>
    <col min="13841" max="13841" width="11" style="596" customWidth="1"/>
    <col min="13842" max="13842" width="13.25" style="596" customWidth="1"/>
    <col min="13843" max="14080" width="9" style="596"/>
    <col min="14081" max="14081" width="6.625" style="596" customWidth="1"/>
    <col min="14082" max="14083" width="9" style="596"/>
    <col min="14084" max="14084" width="9.125" style="596" customWidth="1"/>
    <col min="14085" max="14089" width="9" style="596"/>
    <col min="14090" max="14090" width="9.125" style="596" customWidth="1"/>
    <col min="14091" max="14091" width="9" style="596"/>
    <col min="14092" max="14092" width="11.375" style="596" customWidth="1"/>
    <col min="14093" max="14093" width="14.75" style="596" customWidth="1"/>
    <col min="14094" max="14094" width="16.5" style="596" customWidth="1"/>
    <col min="14095" max="14095" width="10.625" style="596" customWidth="1"/>
    <col min="14096" max="14096" width="9" style="596"/>
    <col min="14097" max="14097" width="11" style="596" customWidth="1"/>
    <col min="14098" max="14098" width="13.25" style="596" customWidth="1"/>
    <col min="14099" max="14336" width="9" style="596"/>
    <col min="14337" max="14337" width="6.625" style="596" customWidth="1"/>
    <col min="14338" max="14339" width="9" style="596"/>
    <col min="14340" max="14340" width="9.125" style="596" customWidth="1"/>
    <col min="14341" max="14345" width="9" style="596"/>
    <col min="14346" max="14346" width="9.125" style="596" customWidth="1"/>
    <col min="14347" max="14347" width="9" style="596"/>
    <col min="14348" max="14348" width="11.375" style="596" customWidth="1"/>
    <col min="14349" max="14349" width="14.75" style="596" customWidth="1"/>
    <col min="14350" max="14350" width="16.5" style="596" customWidth="1"/>
    <col min="14351" max="14351" width="10.625" style="596" customWidth="1"/>
    <col min="14352" max="14352" width="9" style="596"/>
    <col min="14353" max="14353" width="11" style="596" customWidth="1"/>
    <col min="14354" max="14354" width="13.25" style="596" customWidth="1"/>
    <col min="14355" max="14592" width="9" style="596"/>
    <col min="14593" max="14593" width="6.625" style="596" customWidth="1"/>
    <col min="14594" max="14595" width="9" style="596"/>
    <col min="14596" max="14596" width="9.125" style="596" customWidth="1"/>
    <col min="14597" max="14601" width="9" style="596"/>
    <col min="14602" max="14602" width="9.125" style="596" customWidth="1"/>
    <col min="14603" max="14603" width="9" style="596"/>
    <col min="14604" max="14604" width="11.375" style="596" customWidth="1"/>
    <col min="14605" max="14605" width="14.75" style="596" customWidth="1"/>
    <col min="14606" max="14606" width="16.5" style="596" customWidth="1"/>
    <col min="14607" max="14607" width="10.625" style="596" customWidth="1"/>
    <col min="14608" max="14608" width="9" style="596"/>
    <col min="14609" max="14609" width="11" style="596" customWidth="1"/>
    <col min="14610" max="14610" width="13.25" style="596" customWidth="1"/>
    <col min="14611" max="14848" width="9" style="596"/>
    <col min="14849" max="14849" width="6.625" style="596" customWidth="1"/>
    <col min="14850" max="14851" width="9" style="596"/>
    <col min="14852" max="14852" width="9.125" style="596" customWidth="1"/>
    <col min="14853" max="14857" width="9" style="596"/>
    <col min="14858" max="14858" width="9.125" style="596" customWidth="1"/>
    <col min="14859" max="14859" width="9" style="596"/>
    <col min="14860" max="14860" width="11.375" style="596" customWidth="1"/>
    <col min="14861" max="14861" width="14.75" style="596" customWidth="1"/>
    <col min="14862" max="14862" width="16.5" style="596" customWidth="1"/>
    <col min="14863" max="14863" width="10.625" style="596" customWidth="1"/>
    <col min="14864" max="14864" width="9" style="596"/>
    <col min="14865" max="14865" width="11" style="596" customWidth="1"/>
    <col min="14866" max="14866" width="13.25" style="596" customWidth="1"/>
    <col min="14867" max="15104" width="9" style="596"/>
    <col min="15105" max="15105" width="6.625" style="596" customWidth="1"/>
    <col min="15106" max="15107" width="9" style="596"/>
    <col min="15108" max="15108" width="9.125" style="596" customWidth="1"/>
    <col min="15109" max="15113" width="9" style="596"/>
    <col min="15114" max="15114" width="9.125" style="596" customWidth="1"/>
    <col min="15115" max="15115" width="9" style="596"/>
    <col min="15116" max="15116" width="11.375" style="596" customWidth="1"/>
    <col min="15117" max="15117" width="14.75" style="596" customWidth="1"/>
    <col min="15118" max="15118" width="16.5" style="596" customWidth="1"/>
    <col min="15119" max="15119" width="10.625" style="596" customWidth="1"/>
    <col min="15120" max="15120" width="9" style="596"/>
    <col min="15121" max="15121" width="11" style="596" customWidth="1"/>
    <col min="15122" max="15122" width="13.25" style="596" customWidth="1"/>
    <col min="15123" max="15360" width="9" style="596"/>
    <col min="15361" max="15361" width="6.625" style="596" customWidth="1"/>
    <col min="15362" max="15363" width="9" style="596"/>
    <col min="15364" max="15364" width="9.125" style="596" customWidth="1"/>
    <col min="15365" max="15369" width="9" style="596"/>
    <col min="15370" max="15370" width="9.125" style="596" customWidth="1"/>
    <col min="15371" max="15371" width="9" style="596"/>
    <col min="15372" max="15372" width="11.375" style="596" customWidth="1"/>
    <col min="15373" max="15373" width="14.75" style="596" customWidth="1"/>
    <col min="15374" max="15374" width="16.5" style="596" customWidth="1"/>
    <col min="15375" max="15375" width="10.625" style="596" customWidth="1"/>
    <col min="15376" max="15376" width="9" style="596"/>
    <col min="15377" max="15377" width="11" style="596" customWidth="1"/>
    <col min="15378" max="15378" width="13.25" style="596" customWidth="1"/>
    <col min="15379" max="15616" width="9" style="596"/>
    <col min="15617" max="15617" width="6.625" style="596" customWidth="1"/>
    <col min="15618" max="15619" width="9" style="596"/>
    <col min="15620" max="15620" width="9.125" style="596" customWidth="1"/>
    <col min="15621" max="15625" width="9" style="596"/>
    <col min="15626" max="15626" width="9.125" style="596" customWidth="1"/>
    <col min="15627" max="15627" width="9" style="596"/>
    <col min="15628" max="15628" width="11.375" style="596" customWidth="1"/>
    <col min="15629" max="15629" width="14.75" style="596" customWidth="1"/>
    <col min="15630" max="15630" width="16.5" style="596" customWidth="1"/>
    <col min="15631" max="15631" width="10.625" style="596" customWidth="1"/>
    <col min="15632" max="15632" width="9" style="596"/>
    <col min="15633" max="15633" width="11" style="596" customWidth="1"/>
    <col min="15634" max="15634" width="13.25" style="596" customWidth="1"/>
    <col min="15635" max="15872" width="9" style="596"/>
    <col min="15873" max="15873" width="6.625" style="596" customWidth="1"/>
    <col min="15874" max="15875" width="9" style="596"/>
    <col min="15876" max="15876" width="9.125" style="596" customWidth="1"/>
    <col min="15877" max="15881" width="9" style="596"/>
    <col min="15882" max="15882" width="9.125" style="596" customWidth="1"/>
    <col min="15883" max="15883" width="9" style="596"/>
    <col min="15884" max="15884" width="11.375" style="596" customWidth="1"/>
    <col min="15885" max="15885" width="14.75" style="596" customWidth="1"/>
    <col min="15886" max="15886" width="16.5" style="596" customWidth="1"/>
    <col min="15887" max="15887" width="10.625" style="596" customWidth="1"/>
    <col min="15888" max="15888" width="9" style="596"/>
    <col min="15889" max="15889" width="11" style="596" customWidth="1"/>
    <col min="15890" max="15890" width="13.25" style="596" customWidth="1"/>
    <col min="15891" max="16128" width="9" style="596"/>
    <col min="16129" max="16129" width="6.625" style="596" customWidth="1"/>
    <col min="16130" max="16131" width="9" style="596"/>
    <col min="16132" max="16132" width="9.125" style="596" customWidth="1"/>
    <col min="16133" max="16137" width="9" style="596"/>
    <col min="16138" max="16138" width="9.125" style="596" customWidth="1"/>
    <col min="16139" max="16139" width="9" style="596"/>
    <col min="16140" max="16140" width="11.375" style="596" customWidth="1"/>
    <col min="16141" max="16141" width="14.75" style="596" customWidth="1"/>
    <col min="16142" max="16142" width="16.5" style="596" customWidth="1"/>
    <col min="16143" max="16143" width="10.625" style="596" customWidth="1"/>
    <col min="16144" max="16144" width="9" style="596"/>
    <col min="16145" max="16145" width="11" style="596" customWidth="1"/>
    <col min="16146" max="16146" width="13.25" style="596" customWidth="1"/>
    <col min="16147" max="16384" width="9" style="596"/>
  </cols>
  <sheetData>
    <row r="1" ht="17.25" customHeight="1" spans="1:21">
      <c r="A1" s="598"/>
      <c r="B1" s="599"/>
      <c r="C1" s="600" t="s">
        <v>125</v>
      </c>
      <c r="D1" s="600"/>
      <c r="E1" s="600"/>
      <c r="F1" s="600"/>
      <c r="G1" s="600"/>
      <c r="H1" s="601" t="s">
        <v>123</v>
      </c>
      <c r="I1" s="601" t="str">
        <f>目录!H10</f>
        <v>祝腾威</v>
      </c>
      <c r="K1" s="619"/>
      <c r="L1" s="619"/>
      <c r="M1" s="620"/>
      <c r="N1" s="620"/>
      <c r="O1" s="620"/>
      <c r="P1" s="620"/>
      <c r="Q1" s="620"/>
      <c r="R1" s="620"/>
      <c r="S1" s="619"/>
      <c r="T1" s="619"/>
      <c r="U1" s="619"/>
    </row>
    <row r="2" ht="15" customHeight="1" spans="1:21">
      <c r="A2" s="602"/>
      <c r="B2" s="603"/>
      <c r="C2" s="600"/>
      <c r="D2" s="600"/>
      <c r="E2" s="600"/>
      <c r="F2" s="600"/>
      <c r="G2" s="600"/>
      <c r="H2" s="601" t="s">
        <v>65</v>
      </c>
      <c r="I2" s="601" t="str">
        <f>目录!H12</f>
        <v>张X </v>
      </c>
      <c r="K2" s="619"/>
      <c r="L2" s="619"/>
      <c r="M2" s="620"/>
      <c r="N2" s="620"/>
      <c r="O2" s="620"/>
      <c r="P2" s="620"/>
      <c r="Q2" s="620"/>
      <c r="R2" s="620"/>
      <c r="S2" s="619"/>
      <c r="T2" s="619"/>
      <c r="U2" s="619"/>
    </row>
    <row r="3" spans="1:21">
      <c r="A3" s="604" t="s">
        <v>501</v>
      </c>
      <c r="B3" s="605"/>
      <c r="C3" s="604" t="s">
        <v>502</v>
      </c>
      <c r="D3" s="606"/>
      <c r="E3" s="606"/>
      <c r="F3" s="606"/>
      <c r="G3" s="606"/>
      <c r="H3" s="606"/>
      <c r="I3" s="605"/>
      <c r="K3" s="619"/>
      <c r="L3" s="619"/>
      <c r="M3" s="620"/>
      <c r="N3" s="620"/>
      <c r="O3" s="620"/>
      <c r="P3" s="620"/>
      <c r="Q3" s="620"/>
      <c r="R3" s="620"/>
      <c r="S3" s="619"/>
      <c r="T3" s="619"/>
      <c r="U3" s="619"/>
    </row>
    <row r="4" ht="31.5" customHeight="1" spans="1:21">
      <c r="A4" s="607" t="s">
        <v>179</v>
      </c>
      <c r="B4" s="607" t="s">
        <v>503</v>
      </c>
      <c r="C4" s="607"/>
      <c r="D4" s="607" t="s">
        <v>504</v>
      </c>
      <c r="E4" s="607" t="s">
        <v>505</v>
      </c>
      <c r="F4" s="607" t="s">
        <v>506</v>
      </c>
      <c r="G4" s="608" t="s">
        <v>507</v>
      </c>
      <c r="H4" s="607" t="s">
        <v>254</v>
      </c>
      <c r="I4" s="607"/>
      <c r="K4" s="619"/>
      <c r="L4" s="619"/>
      <c r="M4" s="621" t="s">
        <v>508</v>
      </c>
      <c r="N4" s="620" t="s">
        <v>509</v>
      </c>
      <c r="O4" s="620" t="s">
        <v>510</v>
      </c>
      <c r="P4" s="620" t="s">
        <v>511</v>
      </c>
      <c r="Q4" s="620" t="s">
        <v>512</v>
      </c>
      <c r="R4" s="620" t="s">
        <v>513</v>
      </c>
      <c r="S4" s="619" t="s">
        <v>509</v>
      </c>
      <c r="T4" s="619" t="s">
        <v>514</v>
      </c>
      <c r="U4" s="619"/>
    </row>
    <row r="5" spans="1:21">
      <c r="A5" s="607">
        <v>1</v>
      </c>
      <c r="B5" s="609"/>
      <c r="C5" s="609"/>
      <c r="D5" s="609"/>
      <c r="E5" s="609"/>
      <c r="F5" s="609"/>
      <c r="G5" s="610"/>
      <c r="H5" s="607" t="str">
        <f>IF(D5&lt;2*G5,"OK","NG")</f>
        <v>NG</v>
      </c>
      <c r="I5" s="607"/>
      <c r="K5" s="620" t="s">
        <v>515</v>
      </c>
      <c r="L5" s="619"/>
      <c r="M5" s="621" t="s">
        <v>516</v>
      </c>
      <c r="N5" s="620" t="s">
        <v>515</v>
      </c>
      <c r="O5" s="620">
        <v>450</v>
      </c>
      <c r="P5" s="620">
        <v>675</v>
      </c>
      <c r="Q5" s="620">
        <v>420</v>
      </c>
      <c r="R5" s="620">
        <v>675</v>
      </c>
      <c r="S5" s="619" t="s">
        <v>517</v>
      </c>
      <c r="T5" s="619">
        <v>3</v>
      </c>
      <c r="U5" s="619"/>
    </row>
    <row r="6" ht="17.25" customHeight="1" spans="1:21">
      <c r="A6" s="607">
        <v>2</v>
      </c>
      <c r="B6" s="609"/>
      <c r="C6" s="609"/>
      <c r="D6" s="609"/>
      <c r="E6" s="609"/>
      <c r="F6" s="609"/>
      <c r="G6" s="610"/>
      <c r="H6" s="607" t="str">
        <f t="shared" ref="H5:H19" si="0">IF(D6&lt;2*G6,"OK","NG")</f>
        <v>NG</v>
      </c>
      <c r="I6" s="607"/>
      <c r="K6" s="620" t="s">
        <v>518</v>
      </c>
      <c r="L6" s="619"/>
      <c r="M6" s="621" t="s">
        <v>519</v>
      </c>
      <c r="N6" s="620" t="s">
        <v>518</v>
      </c>
      <c r="O6" s="620">
        <v>600</v>
      </c>
      <c r="P6" s="620">
        <v>1035</v>
      </c>
      <c r="Q6" s="620">
        <v>650</v>
      </c>
      <c r="R6" s="620">
        <v>1035</v>
      </c>
      <c r="S6" s="619" t="s">
        <v>520</v>
      </c>
      <c r="T6" s="619">
        <v>5</v>
      </c>
      <c r="U6" s="619"/>
    </row>
    <row r="7" ht="17.25" customHeight="1" spans="1:21">
      <c r="A7" s="607">
        <v>3</v>
      </c>
      <c r="B7" s="609"/>
      <c r="C7" s="609"/>
      <c r="D7" s="609"/>
      <c r="E7" s="609"/>
      <c r="F7" s="609"/>
      <c r="G7" s="610"/>
      <c r="H7" s="607" t="str">
        <f t="shared" si="0"/>
        <v>NG</v>
      </c>
      <c r="I7" s="607"/>
      <c r="K7" s="620" t="s">
        <v>521</v>
      </c>
      <c r="L7" s="619"/>
      <c r="M7" s="621" t="s">
        <v>522</v>
      </c>
      <c r="N7" s="620" t="s">
        <v>521</v>
      </c>
      <c r="O7" s="620">
        <v>1000</v>
      </c>
      <c r="P7" s="620">
        <v>1440</v>
      </c>
      <c r="Q7" s="620">
        <v>1040</v>
      </c>
      <c r="R7" s="620">
        <v>1440</v>
      </c>
      <c r="S7" s="619" t="s">
        <v>523</v>
      </c>
      <c r="T7" s="619">
        <v>7</v>
      </c>
      <c r="U7" s="619"/>
    </row>
    <row r="8" ht="17.25" customHeight="1" spans="1:21">
      <c r="A8" s="607">
        <v>4</v>
      </c>
      <c r="B8" s="609"/>
      <c r="C8" s="609"/>
      <c r="D8" s="609"/>
      <c r="E8" s="609"/>
      <c r="F8" s="609"/>
      <c r="G8" s="610"/>
      <c r="H8" s="607" t="str">
        <f t="shared" si="0"/>
        <v>NG</v>
      </c>
      <c r="I8" s="607"/>
      <c r="K8" s="620" t="s">
        <v>524</v>
      </c>
      <c r="L8" s="619"/>
      <c r="M8" s="621" t="s">
        <v>525</v>
      </c>
      <c r="N8" s="620" t="s">
        <v>524</v>
      </c>
      <c r="O8" s="620">
        <v>1700</v>
      </c>
      <c r="P8" s="620">
        <v>2025</v>
      </c>
      <c r="Q8" s="620">
        <v>1460</v>
      </c>
      <c r="R8" s="620">
        <v>2025</v>
      </c>
      <c r="S8" s="619" t="s">
        <v>526</v>
      </c>
      <c r="T8" s="619">
        <v>10</v>
      </c>
      <c r="U8" s="619"/>
    </row>
    <row r="9" ht="17.25" customHeight="1" spans="1:21">
      <c r="A9" s="607">
        <v>5</v>
      </c>
      <c r="B9" s="609"/>
      <c r="C9" s="609"/>
      <c r="D9" s="609"/>
      <c r="E9" s="609"/>
      <c r="F9" s="609"/>
      <c r="G9" s="610"/>
      <c r="H9" s="607" t="str">
        <f t="shared" si="0"/>
        <v>NG</v>
      </c>
      <c r="I9" s="607"/>
      <c r="K9" s="620" t="s">
        <v>527</v>
      </c>
      <c r="L9" s="619"/>
      <c r="M9" s="621" t="s">
        <v>528</v>
      </c>
      <c r="N9" s="620" t="s">
        <v>527</v>
      </c>
      <c r="O9" s="620">
        <v>2300</v>
      </c>
      <c r="P9" s="620">
        <v>3150</v>
      </c>
      <c r="Q9" s="620">
        <v>2275</v>
      </c>
      <c r="R9" s="620">
        <v>3150</v>
      </c>
      <c r="S9" s="619" t="s">
        <v>529</v>
      </c>
      <c r="T9" s="619">
        <v>15</v>
      </c>
      <c r="U9" s="619"/>
    </row>
    <row r="10" ht="17.25" customHeight="1" spans="1:21">
      <c r="A10" s="607">
        <v>6</v>
      </c>
      <c r="B10" s="609"/>
      <c r="C10" s="609"/>
      <c r="D10" s="609"/>
      <c r="E10" s="609"/>
      <c r="F10" s="609"/>
      <c r="G10" s="610"/>
      <c r="H10" s="607" t="str">
        <f t="shared" si="0"/>
        <v>NG</v>
      </c>
      <c r="I10" s="607"/>
      <c r="K10" s="620" t="s">
        <v>530</v>
      </c>
      <c r="L10" s="619"/>
      <c r="M10" s="621" t="s">
        <v>531</v>
      </c>
      <c r="N10" s="620" t="s">
        <v>530</v>
      </c>
      <c r="O10" s="620">
        <v>3300</v>
      </c>
      <c r="P10" s="620">
        <v>4050</v>
      </c>
      <c r="Q10" s="620">
        <v>2925</v>
      </c>
      <c r="R10" s="620">
        <v>4050</v>
      </c>
      <c r="S10" s="619"/>
      <c r="T10" s="619"/>
      <c r="U10" s="619"/>
    </row>
    <row r="11" ht="17.25" customHeight="1" spans="1:21">
      <c r="A11" s="607">
        <v>7</v>
      </c>
      <c r="B11" s="609"/>
      <c r="C11" s="609"/>
      <c r="D11" s="609"/>
      <c r="E11" s="609"/>
      <c r="F11" s="609"/>
      <c r="G11" s="610"/>
      <c r="H11" s="607" t="str">
        <f t="shared" si="0"/>
        <v>NG</v>
      </c>
      <c r="I11" s="607"/>
      <c r="K11" s="620" t="s">
        <v>532</v>
      </c>
      <c r="L11" s="619"/>
      <c r="M11" s="621" t="s">
        <v>533</v>
      </c>
      <c r="N11" s="620" t="s">
        <v>532</v>
      </c>
      <c r="O11" s="620">
        <v>4500</v>
      </c>
      <c r="P11" s="620">
        <v>5400</v>
      </c>
      <c r="Q11" s="620">
        <v>3900</v>
      </c>
      <c r="R11" s="620">
        <v>5400</v>
      </c>
      <c r="S11" s="619"/>
      <c r="T11" s="619"/>
      <c r="U11" s="619"/>
    </row>
    <row r="12" ht="17.25" customHeight="1" spans="1:21">
      <c r="A12" s="607">
        <v>8</v>
      </c>
      <c r="B12" s="609"/>
      <c r="C12" s="609"/>
      <c r="D12" s="609"/>
      <c r="E12" s="609"/>
      <c r="F12" s="609"/>
      <c r="G12" s="610"/>
      <c r="H12" s="607" t="str">
        <f t="shared" si="0"/>
        <v>NG</v>
      </c>
      <c r="I12" s="607"/>
      <c r="K12" s="619" t="s">
        <v>517</v>
      </c>
      <c r="L12" s="619"/>
      <c r="M12" s="621" t="s">
        <v>534</v>
      </c>
      <c r="N12" s="620"/>
      <c r="O12" s="620"/>
      <c r="P12" s="620"/>
      <c r="Q12" s="620"/>
      <c r="R12" s="620"/>
      <c r="S12" s="619"/>
      <c r="T12" s="619"/>
      <c r="U12" s="619"/>
    </row>
    <row r="13" ht="17.25" customHeight="1" spans="1:21">
      <c r="A13" s="607">
        <v>9</v>
      </c>
      <c r="B13" s="609"/>
      <c r="C13" s="609"/>
      <c r="D13" s="609"/>
      <c r="E13" s="609"/>
      <c r="F13" s="609"/>
      <c r="G13" s="610"/>
      <c r="H13" s="607" t="str">
        <f t="shared" si="0"/>
        <v>NG</v>
      </c>
      <c r="I13" s="607"/>
      <c r="K13" s="619" t="s">
        <v>520</v>
      </c>
      <c r="L13" s="619"/>
      <c r="M13" s="621" t="s">
        <v>535</v>
      </c>
      <c r="N13" s="620"/>
      <c r="O13" s="620"/>
      <c r="P13" s="620"/>
      <c r="Q13" s="620"/>
      <c r="R13" s="620"/>
      <c r="S13" s="619"/>
      <c r="T13" s="619"/>
      <c r="U13" s="619"/>
    </row>
    <row r="14" ht="17.25" customHeight="1" spans="1:21">
      <c r="A14" s="607">
        <v>10</v>
      </c>
      <c r="B14" s="609"/>
      <c r="C14" s="609"/>
      <c r="D14" s="609"/>
      <c r="E14" s="609"/>
      <c r="F14" s="609"/>
      <c r="G14" s="610"/>
      <c r="H14" s="607" t="str">
        <f t="shared" si="0"/>
        <v>NG</v>
      </c>
      <c r="I14" s="607"/>
      <c r="K14" s="619" t="s">
        <v>523</v>
      </c>
      <c r="L14" s="619"/>
      <c r="M14" s="620" t="s">
        <v>536</v>
      </c>
      <c r="N14" s="620"/>
      <c r="O14" s="620"/>
      <c r="P14" s="620"/>
      <c r="Q14" s="620"/>
      <c r="R14" s="620"/>
      <c r="S14" s="619"/>
      <c r="T14" s="619"/>
      <c r="U14" s="619"/>
    </row>
    <row r="15" ht="17.25" customHeight="1" spans="1:21">
      <c r="A15" s="607">
        <v>11</v>
      </c>
      <c r="B15" s="609"/>
      <c r="C15" s="609"/>
      <c r="D15" s="609"/>
      <c r="E15" s="609"/>
      <c r="F15" s="609"/>
      <c r="G15" s="610"/>
      <c r="H15" s="607"/>
      <c r="I15" s="607"/>
      <c r="K15" s="619" t="s">
        <v>526</v>
      </c>
      <c r="L15" s="619"/>
      <c r="M15" s="620" t="s">
        <v>537</v>
      </c>
      <c r="N15" s="620"/>
      <c r="O15" s="620"/>
      <c r="P15" s="620"/>
      <c r="Q15" s="620"/>
      <c r="R15" s="620"/>
      <c r="S15" s="619"/>
      <c r="T15" s="619"/>
      <c r="U15" s="619"/>
    </row>
    <row r="16" ht="17.25" customHeight="1" spans="1:21">
      <c r="A16" s="607">
        <v>12</v>
      </c>
      <c r="B16" s="609"/>
      <c r="C16" s="609"/>
      <c r="D16" s="609"/>
      <c r="E16" s="609"/>
      <c r="F16" s="609"/>
      <c r="G16" s="610"/>
      <c r="H16" s="607" t="str">
        <f t="shared" si="0"/>
        <v>NG</v>
      </c>
      <c r="I16" s="607"/>
      <c r="K16" s="619" t="s">
        <v>529</v>
      </c>
      <c r="L16" s="619"/>
      <c r="M16" s="620" t="s">
        <v>538</v>
      </c>
      <c r="N16" s="620"/>
      <c r="O16" s="620"/>
      <c r="P16" s="620"/>
      <c r="Q16" s="620"/>
      <c r="R16" s="620"/>
      <c r="S16" s="619"/>
      <c r="T16" s="619"/>
      <c r="U16" s="619"/>
    </row>
    <row r="17" ht="17.25" customHeight="1" spans="1:21">
      <c r="A17" s="607">
        <v>13</v>
      </c>
      <c r="B17" s="609"/>
      <c r="C17" s="609"/>
      <c r="D17" s="609"/>
      <c r="E17" s="609"/>
      <c r="F17" s="609"/>
      <c r="G17" s="610"/>
      <c r="H17" s="607" t="str">
        <f t="shared" si="0"/>
        <v>NG</v>
      </c>
      <c r="I17" s="607"/>
      <c r="K17" s="619"/>
      <c r="L17" s="619"/>
      <c r="M17" s="620"/>
      <c r="N17" s="620"/>
      <c r="O17" s="620"/>
      <c r="P17" s="620"/>
      <c r="Q17" s="620"/>
      <c r="R17" s="620"/>
      <c r="S17" s="619"/>
      <c r="T17" s="619"/>
      <c r="U17" s="619"/>
    </row>
    <row r="18" ht="17.25" customHeight="1" spans="1:21">
      <c r="A18" s="607">
        <v>14</v>
      </c>
      <c r="B18" s="609"/>
      <c r="C18" s="609"/>
      <c r="D18" s="609"/>
      <c r="E18" s="609"/>
      <c r="F18" s="609"/>
      <c r="G18" s="610"/>
      <c r="H18" s="607" t="str">
        <f t="shared" si="0"/>
        <v>NG</v>
      </c>
      <c r="I18" s="607"/>
      <c r="K18" s="619"/>
      <c r="L18" s="619"/>
      <c r="M18" s="622" t="s">
        <v>505</v>
      </c>
      <c r="N18" s="620"/>
      <c r="O18" s="620"/>
      <c r="P18" s="620"/>
      <c r="Q18" s="620"/>
      <c r="R18" s="620"/>
      <c r="S18" s="619"/>
      <c r="T18" s="619"/>
      <c r="U18" s="619"/>
    </row>
    <row r="19" ht="17.25" customHeight="1" spans="1:21">
      <c r="A19" s="607">
        <v>15</v>
      </c>
      <c r="B19" s="609"/>
      <c r="C19" s="609"/>
      <c r="D19" s="609"/>
      <c r="E19" s="609"/>
      <c r="F19" s="609"/>
      <c r="G19" s="610"/>
      <c r="H19" s="607" t="str">
        <f t="shared" si="0"/>
        <v>NG</v>
      </c>
      <c r="I19" s="607"/>
      <c r="K19" s="619" t="s">
        <v>81</v>
      </c>
      <c r="L19" s="619"/>
      <c r="M19" s="622" t="s">
        <v>539</v>
      </c>
      <c r="N19" s="620"/>
      <c r="O19" s="620"/>
      <c r="P19" s="620"/>
      <c r="Q19" s="620"/>
      <c r="R19" s="620"/>
      <c r="S19" s="619"/>
      <c r="T19" s="619"/>
      <c r="U19" s="619"/>
    </row>
    <row r="20" ht="16.5" customHeight="1" spans="1:21">
      <c r="A20" s="604" t="s">
        <v>540</v>
      </c>
      <c r="B20" s="605"/>
      <c r="C20" s="604" t="s">
        <v>541</v>
      </c>
      <c r="D20" s="606"/>
      <c r="E20" s="606"/>
      <c r="F20" s="606"/>
      <c r="G20" s="606"/>
      <c r="H20" s="606"/>
      <c r="I20" s="605"/>
      <c r="K20" s="619" t="s">
        <v>75</v>
      </c>
      <c r="L20" s="619"/>
      <c r="M20" s="622" t="s">
        <v>542</v>
      </c>
      <c r="N20" s="620"/>
      <c r="O20" s="620"/>
      <c r="P20" s="620"/>
      <c r="Q20" s="620"/>
      <c r="R20" s="620"/>
      <c r="S20" s="619"/>
      <c r="T20" s="619"/>
      <c r="U20" s="619"/>
    </row>
    <row r="21" spans="1:21">
      <c r="A21" s="611"/>
      <c r="B21" s="612"/>
      <c r="C21" s="611" t="s">
        <v>543</v>
      </c>
      <c r="D21" s="613"/>
      <c r="E21" s="613"/>
      <c r="F21" s="613"/>
      <c r="G21" s="612"/>
      <c r="H21" s="607" t="s">
        <v>254</v>
      </c>
      <c r="I21" s="607" t="s">
        <v>247</v>
      </c>
      <c r="K21" s="619" t="s">
        <v>202</v>
      </c>
      <c r="L21" s="619"/>
      <c r="M21" s="622" t="s">
        <v>544</v>
      </c>
      <c r="N21" s="620"/>
      <c r="O21" s="620"/>
      <c r="P21" s="620"/>
      <c r="Q21" s="620"/>
      <c r="R21" s="620"/>
      <c r="S21" s="619"/>
      <c r="T21" s="619"/>
      <c r="U21" s="619"/>
    </row>
    <row r="22" spans="1:9">
      <c r="A22" s="614"/>
      <c r="B22" s="615"/>
      <c r="C22" s="614"/>
      <c r="D22" s="616"/>
      <c r="E22" s="616"/>
      <c r="F22" s="616"/>
      <c r="G22" s="615"/>
      <c r="H22" s="607"/>
      <c r="I22" s="607"/>
    </row>
    <row r="23" spans="1:9">
      <c r="A23" s="611" t="s">
        <v>545</v>
      </c>
      <c r="B23" s="612"/>
      <c r="C23" s="611"/>
      <c r="D23" s="613"/>
      <c r="E23" s="613"/>
      <c r="F23" s="613"/>
      <c r="G23" s="612"/>
      <c r="H23" s="607"/>
      <c r="I23" s="607"/>
    </row>
    <row r="24" spans="1:9">
      <c r="A24" s="617"/>
      <c r="B24" s="618"/>
      <c r="C24" s="617"/>
      <c r="G24" s="618"/>
      <c r="H24" s="607"/>
      <c r="I24" s="607"/>
    </row>
    <row r="25" spans="1:9">
      <c r="A25" s="617"/>
      <c r="B25" s="618"/>
      <c r="C25" s="617"/>
      <c r="G25" s="618"/>
      <c r="H25" s="607"/>
      <c r="I25" s="607"/>
    </row>
    <row r="26" spans="1:9">
      <c r="A26" s="617"/>
      <c r="B26" s="618"/>
      <c r="C26" s="617"/>
      <c r="G26" s="618"/>
      <c r="H26" s="607"/>
      <c r="I26" s="607"/>
    </row>
    <row r="27" spans="1:9">
      <c r="A27" s="617"/>
      <c r="B27" s="618"/>
      <c r="C27" s="617"/>
      <c r="G27" s="618"/>
      <c r="H27" s="607"/>
      <c r="I27" s="607"/>
    </row>
    <row r="28" spans="1:9">
      <c r="A28" s="617"/>
      <c r="B28" s="618"/>
      <c r="C28" s="617"/>
      <c r="G28" s="618"/>
      <c r="H28" s="607"/>
      <c r="I28" s="607"/>
    </row>
    <row r="29" spans="1:9">
      <c r="A29" s="617"/>
      <c r="B29" s="618"/>
      <c r="C29" s="617"/>
      <c r="G29" s="618"/>
      <c r="H29" s="607"/>
      <c r="I29" s="607"/>
    </row>
    <row r="30" spans="1:9">
      <c r="A30" s="617"/>
      <c r="B30" s="618"/>
      <c r="C30" s="617"/>
      <c r="G30" s="618"/>
      <c r="H30" s="607"/>
      <c r="I30" s="607"/>
    </row>
    <row r="31" spans="1:9">
      <c r="A31" s="617"/>
      <c r="B31" s="618"/>
      <c r="C31" s="617"/>
      <c r="G31" s="618"/>
      <c r="H31" s="607"/>
      <c r="I31" s="607"/>
    </row>
    <row r="32" spans="1:9">
      <c r="A32" s="617"/>
      <c r="B32" s="618"/>
      <c r="C32" s="617"/>
      <c r="G32" s="618"/>
      <c r="H32" s="607"/>
      <c r="I32" s="607"/>
    </row>
    <row r="33" ht="18" customHeight="1" spans="1:12">
      <c r="A33" s="614"/>
      <c r="B33" s="615"/>
      <c r="C33" s="614"/>
      <c r="D33" s="616"/>
      <c r="E33" s="616"/>
      <c r="F33" s="616"/>
      <c r="G33" s="615"/>
      <c r="H33" s="607"/>
      <c r="I33" s="607"/>
      <c r="K33" s="623" t="s">
        <v>248</v>
      </c>
      <c r="L33" s="623"/>
    </row>
    <row r="34" spans="1:9">
      <c r="A34" s="607" t="s">
        <v>546</v>
      </c>
      <c r="B34" s="607"/>
      <c r="C34" s="607"/>
      <c r="D34" s="607"/>
      <c r="E34" s="607"/>
      <c r="F34" s="607"/>
      <c r="G34" s="607"/>
      <c r="H34" s="607"/>
      <c r="I34" s="607"/>
    </row>
    <row r="35" spans="1:9">
      <c r="A35" s="607"/>
      <c r="B35" s="607"/>
      <c r="C35" s="607"/>
      <c r="D35" s="607"/>
      <c r="E35" s="607"/>
      <c r="F35" s="607"/>
      <c r="G35" s="607"/>
      <c r="H35" s="607"/>
      <c r="I35" s="607"/>
    </row>
    <row r="36" spans="1:9">
      <c r="A36" s="607"/>
      <c r="B36" s="607"/>
      <c r="C36" s="607"/>
      <c r="D36" s="607"/>
      <c r="E36" s="607"/>
      <c r="F36" s="607"/>
      <c r="G36" s="607"/>
      <c r="H36" s="607"/>
      <c r="I36" s="607"/>
    </row>
    <row r="37" spans="1:9">
      <c r="A37" s="607"/>
      <c r="B37" s="607"/>
      <c r="C37" s="607"/>
      <c r="D37" s="607"/>
      <c r="E37" s="607"/>
      <c r="F37" s="607"/>
      <c r="G37" s="607"/>
      <c r="H37" s="607"/>
      <c r="I37" s="607"/>
    </row>
    <row r="38" spans="1:9">
      <c r="A38" s="607"/>
      <c r="B38" s="607"/>
      <c r="C38" s="607"/>
      <c r="D38" s="607"/>
      <c r="E38" s="607"/>
      <c r="F38" s="607"/>
      <c r="G38" s="607"/>
      <c r="H38" s="607"/>
      <c r="I38" s="607"/>
    </row>
    <row r="39" spans="1:9">
      <c r="A39" s="607"/>
      <c r="B39" s="607"/>
      <c r="C39" s="607"/>
      <c r="D39" s="607"/>
      <c r="E39" s="607"/>
      <c r="F39" s="607"/>
      <c r="G39" s="607"/>
      <c r="H39" s="607"/>
      <c r="I39" s="607"/>
    </row>
    <row r="40" spans="1:9">
      <c r="A40" s="607"/>
      <c r="B40" s="607"/>
      <c r="C40" s="607"/>
      <c r="D40" s="607"/>
      <c r="E40" s="607"/>
      <c r="F40" s="607"/>
      <c r="G40" s="607"/>
      <c r="H40" s="607"/>
      <c r="I40" s="607"/>
    </row>
    <row r="41" spans="1:9">
      <c r="A41" s="607"/>
      <c r="B41" s="607"/>
      <c r="C41" s="607"/>
      <c r="D41" s="607"/>
      <c r="E41" s="607"/>
      <c r="F41" s="607"/>
      <c r="G41" s="607"/>
      <c r="H41" s="607"/>
      <c r="I41" s="607"/>
    </row>
    <row r="42" spans="1:9">
      <c r="A42" s="607"/>
      <c r="B42" s="607"/>
      <c r="C42" s="607"/>
      <c r="D42" s="607"/>
      <c r="E42" s="607"/>
      <c r="F42" s="607"/>
      <c r="G42" s="607"/>
      <c r="H42" s="607"/>
      <c r="I42" s="607"/>
    </row>
    <row r="43" spans="1:9">
      <c r="A43" s="607"/>
      <c r="B43" s="607"/>
      <c r="C43" s="607"/>
      <c r="D43" s="607"/>
      <c r="E43" s="607"/>
      <c r="F43" s="607"/>
      <c r="G43" s="607"/>
      <c r="H43" s="607"/>
      <c r="I43" s="607"/>
    </row>
    <row r="44" spans="1:9">
      <c r="A44" s="607"/>
      <c r="B44" s="607"/>
      <c r="C44" s="607"/>
      <c r="D44" s="607"/>
      <c r="E44" s="607"/>
      <c r="F44" s="607"/>
      <c r="G44" s="607"/>
      <c r="H44" s="607"/>
      <c r="I44" s="607"/>
    </row>
  </sheetData>
  <mergeCells count="51">
    <mergeCell ref="A3:B3"/>
    <mergeCell ref="C3:I3"/>
    <mergeCell ref="B4:C4"/>
    <mergeCell ref="H4:I4"/>
    <mergeCell ref="B5:C5"/>
    <mergeCell ref="H5:I5"/>
    <mergeCell ref="B6:C6"/>
    <mergeCell ref="H6:I6"/>
    <mergeCell ref="B7:C7"/>
    <mergeCell ref="H7:I7"/>
    <mergeCell ref="B8:C8"/>
    <mergeCell ref="H8:I8"/>
    <mergeCell ref="B9:C9"/>
    <mergeCell ref="H9:I9"/>
    <mergeCell ref="B10:C10"/>
    <mergeCell ref="H10:I10"/>
    <mergeCell ref="B11:C11"/>
    <mergeCell ref="H11:I11"/>
    <mergeCell ref="B12:C12"/>
    <mergeCell ref="H12:I12"/>
    <mergeCell ref="B13:C13"/>
    <mergeCell ref="H13:I13"/>
    <mergeCell ref="B14:C14"/>
    <mergeCell ref="H14:I14"/>
    <mergeCell ref="B15:C15"/>
    <mergeCell ref="H15:I15"/>
    <mergeCell ref="B16:C16"/>
    <mergeCell ref="H16:I16"/>
    <mergeCell ref="B17:C17"/>
    <mergeCell ref="H17:I17"/>
    <mergeCell ref="B18:C18"/>
    <mergeCell ref="H18:I18"/>
    <mergeCell ref="B19:C19"/>
    <mergeCell ref="H19:I19"/>
    <mergeCell ref="A20:B20"/>
    <mergeCell ref="C20:I20"/>
    <mergeCell ref="K33:L33"/>
    <mergeCell ref="H21:H22"/>
    <mergeCell ref="H23:H33"/>
    <mergeCell ref="H34:H44"/>
    <mergeCell ref="I21:I22"/>
    <mergeCell ref="I23:I33"/>
    <mergeCell ref="I34:I44"/>
    <mergeCell ref="A1:B2"/>
    <mergeCell ref="A21:B22"/>
    <mergeCell ref="C21:G22"/>
    <mergeCell ref="A23:B33"/>
    <mergeCell ref="C23:G33"/>
    <mergeCell ref="A34:B44"/>
    <mergeCell ref="C34:G44"/>
    <mergeCell ref="C1:G2"/>
  </mergeCells>
  <conditionalFormatting sqref="F4">
    <cfRule type="dataBar" priority="10">
      <dataBar>
        <cfvo type="min"/>
        <cfvo type="max"/>
        <color rgb="FF638EC6"/>
      </dataBar>
      <extLst>
        <ext xmlns:x14="http://schemas.microsoft.com/office/spreadsheetml/2009/9/main" uri="{B025F937-C7B1-47D3-B67F-A62EFF666E3E}">
          <x14:id>{f41e0b38-1868-4d30-b71f-b5e415be408a}</x14:id>
        </ext>
      </extLst>
    </cfRule>
  </conditionalFormatting>
  <conditionalFormatting sqref="H5:I5">
    <cfRule type="expression" dxfId="5" priority="39" stopIfTrue="1">
      <formula>$D$5&gt;2*$G$5</formula>
    </cfRule>
    <cfRule type="expression" dxfId="6" priority="40" stopIfTrue="1">
      <formula>$D$5&lt;2*$G$5</formula>
    </cfRule>
  </conditionalFormatting>
  <conditionalFormatting sqref="H6:I6">
    <cfRule type="expression" dxfId="5" priority="37" stopIfTrue="1">
      <formula>$D$6&gt;2*$G$6</formula>
    </cfRule>
    <cfRule type="expression" dxfId="6" priority="38" stopIfTrue="1">
      <formula>$D$6&lt;2*$G$6</formula>
    </cfRule>
  </conditionalFormatting>
  <conditionalFormatting sqref="H7:I7">
    <cfRule type="expression" dxfId="5" priority="35" stopIfTrue="1">
      <formula>$D$7&gt;2*$G$7</formula>
    </cfRule>
    <cfRule type="expression" dxfId="6" priority="36" stopIfTrue="1">
      <formula>$D$7&lt;2*$G$7</formula>
    </cfRule>
  </conditionalFormatting>
  <conditionalFormatting sqref="H8">
    <cfRule type="expression" dxfId="5" priority="33" stopIfTrue="1">
      <formula>$D$8&gt;2*$G$8</formula>
    </cfRule>
    <cfRule type="expression" dxfId="6" priority="34" stopIfTrue="1">
      <formula>$D$8&lt;2*$G$8</formula>
    </cfRule>
  </conditionalFormatting>
  <conditionalFormatting sqref="H9">
    <cfRule type="expression" dxfId="5" priority="31" stopIfTrue="1">
      <formula>$D$9&gt;2*$G$9</formula>
    </cfRule>
    <cfRule type="expression" dxfId="6" priority="32" stopIfTrue="1">
      <formula>$D$9&lt;2*$G$9</formula>
    </cfRule>
  </conditionalFormatting>
  <conditionalFormatting sqref="H10">
    <cfRule type="expression" dxfId="5" priority="29" stopIfTrue="1">
      <formula>$D$10&gt;2*$G$10</formula>
    </cfRule>
    <cfRule type="expression" dxfId="6" priority="30" stopIfTrue="1">
      <formula>$D$10&lt;2*$G$10</formula>
    </cfRule>
  </conditionalFormatting>
  <conditionalFormatting sqref="H11">
    <cfRule type="expression" dxfId="5" priority="27" stopIfTrue="1">
      <formula>$D$11&gt;2*$G$11</formula>
    </cfRule>
    <cfRule type="expression" dxfId="6" priority="28" stopIfTrue="1">
      <formula>$D$11&lt;2*$G$11</formula>
    </cfRule>
  </conditionalFormatting>
  <conditionalFormatting sqref="H12">
    <cfRule type="expression" dxfId="5" priority="25" stopIfTrue="1">
      <formula>$D$12&gt;2*$G$12</formula>
    </cfRule>
    <cfRule type="expression" dxfId="6" priority="26" stopIfTrue="1">
      <formula>$D$12&lt;2*$G$12</formula>
    </cfRule>
  </conditionalFormatting>
  <conditionalFormatting sqref="H13">
    <cfRule type="expression" dxfId="5" priority="23" stopIfTrue="1">
      <formula>$D$13&gt;2*$G$13</formula>
    </cfRule>
    <cfRule type="expression" dxfId="6" priority="24" stopIfTrue="1">
      <formula>$D$13&lt;2*$G$13</formula>
    </cfRule>
  </conditionalFormatting>
  <conditionalFormatting sqref="H14">
    <cfRule type="expression" dxfId="5" priority="21" stopIfTrue="1">
      <formula>$D$14&gt;2*$G$14</formula>
    </cfRule>
    <cfRule type="expression" dxfId="6" priority="22" stopIfTrue="1">
      <formula>$D$14&lt;2*$G$14</formula>
    </cfRule>
  </conditionalFormatting>
  <conditionalFormatting sqref="H15">
    <cfRule type="expression" dxfId="5" priority="19" stopIfTrue="1">
      <formula>$D$15&gt;2*$G$15</formula>
    </cfRule>
    <cfRule type="expression" dxfId="6" priority="20" stopIfTrue="1">
      <formula>$D$15&lt;2*$G$15</formula>
    </cfRule>
  </conditionalFormatting>
  <conditionalFormatting sqref="H16">
    <cfRule type="expression" dxfId="5" priority="17" stopIfTrue="1">
      <formula>$D$16&gt;2*$G$16</formula>
    </cfRule>
    <cfRule type="expression" dxfId="6" priority="18" stopIfTrue="1">
      <formula>$D$16&lt;2*$G$16</formula>
    </cfRule>
  </conditionalFormatting>
  <conditionalFormatting sqref="H17">
    <cfRule type="expression" dxfId="5" priority="15" stopIfTrue="1">
      <formula>$D$17&gt;2*$G$17</formula>
    </cfRule>
    <cfRule type="expression" dxfId="6" priority="16" stopIfTrue="1">
      <formula>$D$17&lt;2*$G$17</formula>
    </cfRule>
  </conditionalFormatting>
  <conditionalFormatting sqref="H18">
    <cfRule type="expression" dxfId="5" priority="13" stopIfTrue="1">
      <formula>$D$18&gt;2*$G$18</formula>
    </cfRule>
    <cfRule type="expression" dxfId="6" priority="14" stopIfTrue="1">
      <formula>$D$18&lt;2*$G$18</formula>
    </cfRule>
  </conditionalFormatting>
  <conditionalFormatting sqref="H19">
    <cfRule type="expression" dxfId="5" priority="11" stopIfTrue="1">
      <formula>$D$19&gt;2*$G$19</formula>
    </cfRule>
    <cfRule type="expression" dxfId="6" priority="12" stopIfTrue="1">
      <formula>$D$19&lt;2*$G$19</formula>
    </cfRule>
  </conditionalFormatting>
  <conditionalFormatting sqref="H23:I23">
    <cfRule type="cellIs" dxfId="2" priority="4" operator="equal">
      <formula>"/"</formula>
    </cfRule>
    <cfRule type="cellIs" dxfId="0" priority="5" operator="equal">
      <formula>"NG"</formula>
    </cfRule>
    <cfRule type="cellIs" dxfId="1" priority="6" operator="equal">
      <formula>"OK"</formula>
    </cfRule>
  </conditionalFormatting>
  <conditionalFormatting sqref="H34:I34">
    <cfRule type="cellIs" dxfId="2" priority="1" operator="equal">
      <formula>"/"</formula>
    </cfRule>
    <cfRule type="cellIs" dxfId="0" priority="2" operator="equal">
      <formula>"NG"</formula>
    </cfRule>
    <cfRule type="cellIs" dxfId="1" priority="3" operator="equal">
      <formula>"OK"</formula>
    </cfRule>
  </conditionalFormatting>
  <dataValidations count="6">
    <dataValidation type="list" allowBlank="1" showInputMessage="1" showErrorMessage="1" sqref="E5:E19 E65518:E65532 E65538:E65555 E131054:E131068 E131074:E131091 E196590:E196604 E196610:E196627 E262126:E262140 E262146:E262163 E327662:E327676 E327682:E327699 E393198:E393212 E393218:E393235 E458734:E458748 E458754:E458771 E524270:E524284 E524290:E524307 E589806:E589820 E589826:E589843 E655342:E655356 E655362:E655379 E720878:E720892 E720898:E720915 E786414:E786428 E786434:E786451 E851950:E851964 E851970:E851987 E917486:E917500 E917506:E917523 E983022:E983036 E983042:E983059 JA5:JA19 JA65518:JA65532 JA65538:JA65555 JA131054:JA131068 JA131074:JA131091 JA196590:JA196604 JA196610:JA196627 JA262126:JA262140 JA262146:JA262163 JA327662:JA327676 JA327682:JA327699 JA393198:JA393212 JA393218:JA393235 JA458734:JA458748 JA458754:JA458771 JA524270:JA524284 JA524290:JA524307 JA589806:JA589820 JA589826:JA589843 JA655342:JA655356 JA655362:JA655379 JA720878:JA720892 JA720898:JA720915 JA786414:JA786428 JA786434:JA786451 JA851950:JA851964 JA851970:JA851987 JA917486:JA917500 JA917506:JA917523 JA983022:JA983036 JA983042:JA983059 SW5:SW19 SW65518:SW65532 SW65538:SW65555 SW131054:SW131068 SW131074:SW131091 SW196590:SW196604 SW196610:SW196627 SW262126:SW262140 SW262146:SW262163 SW327662:SW327676 SW327682:SW327699 SW393198:SW393212 SW393218:SW393235 SW458734:SW458748 SW458754:SW458771 SW524270:SW524284 SW524290:SW524307 SW589806:SW589820 SW589826:SW589843 SW655342:SW655356 SW655362:SW655379 SW720878:SW720892 SW720898:SW720915 SW786414:SW786428 SW786434:SW786451 SW851950:SW851964 SW851970:SW851987 SW917486:SW917500 SW917506:SW917523 SW983022:SW983036 SW983042:SW983059 ACS5:ACS19 ACS65518:ACS65532 ACS65538:ACS65555 ACS131054:ACS131068 ACS131074:ACS131091 ACS196590:ACS196604 ACS196610:ACS196627 ACS262126:ACS262140 ACS262146:ACS262163 ACS327662:ACS327676 ACS327682:ACS327699 ACS393198:ACS393212 ACS393218:ACS393235 ACS458734:ACS458748 ACS458754:ACS458771 ACS524270:ACS524284 ACS524290:ACS524307 ACS589806:ACS589820 ACS589826:ACS589843 ACS655342:ACS655356 ACS655362:ACS655379 ACS720878:ACS720892 ACS720898:ACS720915 ACS786414:ACS786428 ACS786434:ACS786451 ACS851950:ACS851964 ACS851970:ACS851987 ACS917486:ACS917500 ACS917506:ACS917523 ACS983022:ACS983036 ACS983042:ACS983059 AMO5:AMO19 AMO65518:AMO65532 AMO65538:AMO65555 AMO131054:AMO131068 AMO131074:AMO131091 AMO196590:AMO196604 AMO196610:AMO196627 AMO262126:AMO262140 AMO262146:AMO262163 AMO327662:AMO327676 AMO327682:AMO327699 AMO393198:AMO393212 AMO393218:AMO393235 AMO458734:AMO458748 AMO458754:AMO458771 AMO524270:AMO524284 AMO524290:AMO524307 AMO589806:AMO589820 AMO589826:AMO589843 AMO655342:AMO655356 AMO655362:AMO655379 AMO720878:AMO720892 AMO720898:AMO720915 AMO786414:AMO786428 AMO786434:AMO786451 AMO851950:AMO851964 AMO851970:AMO851987 AMO917486:AMO917500 AMO917506:AMO917523 AMO983022:AMO983036 AMO983042:AMO983059 AWK5:AWK19 AWK65518:AWK65532 AWK65538:AWK65555 AWK131054:AWK131068 AWK131074:AWK131091 AWK196590:AWK196604 AWK196610:AWK196627 AWK262126:AWK262140 AWK262146:AWK262163 AWK327662:AWK327676 AWK327682:AWK327699 AWK393198:AWK393212 AWK393218:AWK393235 AWK458734:AWK458748 AWK458754:AWK458771 AWK524270:AWK524284 AWK524290:AWK524307 AWK589806:AWK589820 AWK589826:AWK589843 AWK655342:AWK655356 AWK655362:AWK655379 AWK720878:AWK720892 AWK720898:AWK720915 AWK786414:AWK786428 AWK786434:AWK786451 AWK851950:AWK851964 AWK851970:AWK851987 AWK917486:AWK917500 AWK917506:AWK917523 AWK983022:AWK983036 AWK983042:AWK983059 BGG5:BGG19 BGG65518:BGG65532 BGG65538:BGG65555 BGG131054:BGG131068 BGG131074:BGG131091 BGG196590:BGG196604 BGG196610:BGG196627 BGG262126:BGG262140 BGG262146:BGG262163 BGG327662:BGG327676 BGG327682:BGG327699 BGG393198:BGG393212 BGG393218:BGG393235 BGG458734:BGG458748 BGG458754:BGG458771 BGG524270:BGG524284 BGG524290:BGG524307 BGG589806:BGG589820 BGG589826:BGG589843 BGG655342:BGG655356 BGG655362:BGG655379 BGG720878:BGG720892 BGG720898:BGG720915 BGG786414:BGG786428 BGG786434:BGG786451 BGG851950:BGG851964 BGG851970:BGG851987 BGG917486:BGG917500 BGG917506:BGG917523 BGG983022:BGG983036 BGG983042:BGG983059 BQC5:BQC19 BQC65518:BQC65532 BQC65538:BQC65555 BQC131054:BQC131068 BQC131074:BQC131091 BQC196590:BQC196604 BQC196610:BQC196627 BQC262126:BQC262140 BQC262146:BQC262163 BQC327662:BQC327676 BQC327682:BQC327699 BQC393198:BQC393212 BQC393218:BQC393235 BQC458734:BQC458748 BQC458754:BQC458771 BQC524270:BQC524284 BQC524290:BQC524307 BQC589806:BQC589820 BQC589826:BQC589843 BQC655342:BQC655356 BQC655362:BQC655379 BQC720878:BQC720892 BQC720898:BQC720915 BQC786414:BQC786428 BQC786434:BQC786451 BQC851950:BQC851964 BQC851970:BQC851987 BQC917486:BQC917500 BQC917506:BQC917523 BQC983022:BQC983036 BQC983042:BQC983059 BZY5:BZY19 BZY65518:BZY65532 BZY65538:BZY65555 BZY131054:BZY131068 BZY131074:BZY131091 BZY196590:BZY196604 BZY196610:BZY196627 BZY262126:BZY262140 BZY262146:BZY262163 BZY327662:BZY327676 BZY327682:BZY327699 BZY393198:BZY393212 BZY393218:BZY393235 BZY458734:BZY458748 BZY458754:BZY458771 BZY524270:BZY524284 BZY524290:BZY524307 BZY589806:BZY589820 BZY589826:BZY589843 BZY655342:BZY655356 BZY655362:BZY655379 BZY720878:BZY720892 BZY720898:BZY720915 BZY786414:BZY786428 BZY786434:BZY786451 BZY851950:BZY851964 BZY851970:BZY851987 BZY917486:BZY917500 BZY917506:BZY917523 BZY983022:BZY983036 BZY983042:BZY983059 CJU5:CJU19 CJU65518:CJU65532 CJU65538:CJU65555 CJU131054:CJU131068 CJU131074:CJU131091 CJU196590:CJU196604 CJU196610:CJU196627 CJU262126:CJU262140 CJU262146:CJU262163 CJU327662:CJU327676 CJU327682:CJU327699 CJU393198:CJU393212 CJU393218:CJU393235 CJU458734:CJU458748 CJU458754:CJU458771 CJU524270:CJU524284 CJU524290:CJU524307 CJU589806:CJU589820 CJU589826:CJU589843 CJU655342:CJU655356 CJU655362:CJU655379 CJU720878:CJU720892 CJU720898:CJU720915 CJU786414:CJU786428 CJU786434:CJU786451 CJU851950:CJU851964 CJU851970:CJU851987 CJU917486:CJU917500 CJU917506:CJU917523 CJU983022:CJU983036 CJU983042:CJU983059 CTQ5:CTQ19 CTQ65518:CTQ65532 CTQ65538:CTQ65555 CTQ131054:CTQ131068 CTQ131074:CTQ131091 CTQ196590:CTQ196604 CTQ196610:CTQ196627 CTQ262126:CTQ262140 CTQ262146:CTQ262163 CTQ327662:CTQ327676 CTQ327682:CTQ327699 CTQ393198:CTQ393212 CTQ393218:CTQ393235 CTQ458734:CTQ458748 CTQ458754:CTQ458771 CTQ524270:CTQ524284 CTQ524290:CTQ524307 CTQ589806:CTQ589820 CTQ589826:CTQ589843 CTQ655342:CTQ655356 CTQ655362:CTQ655379 CTQ720878:CTQ720892 CTQ720898:CTQ720915 CTQ786414:CTQ786428 CTQ786434:CTQ786451 CTQ851950:CTQ851964 CTQ851970:CTQ851987 CTQ917486:CTQ917500 CTQ917506:CTQ917523 CTQ983022:CTQ983036 CTQ983042:CTQ983059 DDM5:DDM19 DDM65518:DDM65532 DDM65538:DDM65555 DDM131054:DDM131068 DDM131074:DDM131091 DDM196590:DDM196604 DDM196610:DDM196627 DDM262126:DDM262140 DDM262146:DDM262163 DDM327662:DDM327676 DDM327682:DDM327699 DDM393198:DDM393212 DDM393218:DDM393235 DDM458734:DDM458748 DDM458754:DDM458771 DDM524270:DDM524284 DDM524290:DDM524307 DDM589806:DDM589820 DDM589826:DDM589843 DDM655342:DDM655356 DDM655362:DDM655379 DDM720878:DDM720892 DDM720898:DDM720915 DDM786414:DDM786428 DDM786434:DDM786451 DDM851950:DDM851964 DDM851970:DDM851987 DDM917486:DDM917500 DDM917506:DDM917523 DDM983022:DDM983036 DDM983042:DDM983059 DNI5:DNI19 DNI65518:DNI65532 DNI65538:DNI65555 DNI131054:DNI131068 DNI131074:DNI131091 DNI196590:DNI196604 DNI196610:DNI196627 DNI262126:DNI262140 DNI262146:DNI262163 DNI327662:DNI327676 DNI327682:DNI327699 DNI393198:DNI393212 DNI393218:DNI393235 DNI458734:DNI458748 DNI458754:DNI458771 DNI524270:DNI524284 DNI524290:DNI524307 DNI589806:DNI589820 DNI589826:DNI589843 DNI655342:DNI655356 DNI655362:DNI655379 DNI720878:DNI720892 DNI720898:DNI720915 DNI786414:DNI786428 DNI786434:DNI786451 DNI851950:DNI851964 DNI851970:DNI851987 DNI917486:DNI917500 DNI917506:DNI917523 DNI983022:DNI983036 DNI983042:DNI983059 DXE5:DXE19 DXE65518:DXE65532 DXE65538:DXE65555 DXE131054:DXE131068 DXE131074:DXE131091 DXE196590:DXE196604 DXE196610:DXE196627 DXE262126:DXE262140 DXE262146:DXE262163 DXE327662:DXE327676 DXE327682:DXE327699 DXE393198:DXE393212 DXE393218:DXE393235 DXE458734:DXE458748 DXE458754:DXE458771 DXE524270:DXE524284 DXE524290:DXE524307 DXE589806:DXE589820 DXE589826:DXE589843 DXE655342:DXE655356 DXE655362:DXE655379 DXE720878:DXE720892 DXE720898:DXE720915 DXE786414:DXE786428 DXE786434:DXE786451 DXE851950:DXE851964 DXE851970:DXE851987 DXE917486:DXE917500 DXE917506:DXE917523 DXE983022:DXE983036 DXE983042:DXE983059 EHA5:EHA19 EHA65518:EHA65532 EHA65538:EHA65555 EHA131054:EHA131068 EHA131074:EHA131091 EHA196590:EHA196604 EHA196610:EHA196627 EHA262126:EHA262140 EHA262146:EHA262163 EHA327662:EHA327676 EHA327682:EHA327699 EHA393198:EHA393212 EHA393218:EHA393235 EHA458734:EHA458748 EHA458754:EHA458771 EHA524270:EHA524284 EHA524290:EHA524307 EHA589806:EHA589820 EHA589826:EHA589843 EHA655342:EHA655356 EHA655362:EHA655379 EHA720878:EHA720892 EHA720898:EHA720915 EHA786414:EHA786428 EHA786434:EHA786451 EHA851950:EHA851964 EHA851970:EHA851987 EHA917486:EHA917500 EHA917506:EHA917523 EHA983022:EHA983036 EHA983042:EHA983059 EQW5:EQW19 EQW65518:EQW65532 EQW65538:EQW65555 EQW131054:EQW131068 EQW131074:EQW131091 EQW196590:EQW196604 EQW196610:EQW196627 EQW262126:EQW262140 EQW262146:EQW262163 EQW327662:EQW327676 EQW327682:EQW327699 EQW393198:EQW393212 EQW393218:EQW393235 EQW458734:EQW458748 EQW458754:EQW458771 EQW524270:EQW524284 EQW524290:EQW524307 EQW589806:EQW589820 EQW589826:EQW589843 EQW655342:EQW655356 EQW655362:EQW655379 EQW720878:EQW720892 EQW720898:EQW720915 EQW786414:EQW786428 EQW786434:EQW786451 EQW851950:EQW851964 EQW851970:EQW851987 EQW917486:EQW917500 EQW917506:EQW917523 EQW983022:EQW983036 EQW983042:EQW983059 FAS5:FAS19 FAS65518:FAS65532 FAS65538:FAS65555 FAS131054:FAS131068 FAS131074:FAS131091 FAS196590:FAS196604 FAS196610:FAS196627 FAS262126:FAS262140 FAS262146:FAS262163 FAS327662:FAS327676 FAS327682:FAS327699 FAS393198:FAS393212 FAS393218:FAS393235 FAS458734:FAS458748 FAS458754:FAS458771 FAS524270:FAS524284 FAS524290:FAS524307 FAS589806:FAS589820 FAS589826:FAS589843 FAS655342:FAS655356 FAS655362:FAS655379 FAS720878:FAS720892 FAS720898:FAS720915 FAS786414:FAS786428 FAS786434:FAS786451 FAS851950:FAS851964 FAS851970:FAS851987 FAS917486:FAS917500 FAS917506:FAS917523 FAS983022:FAS983036 FAS983042:FAS983059 FKO5:FKO19 FKO65518:FKO65532 FKO65538:FKO65555 FKO131054:FKO131068 FKO131074:FKO131091 FKO196590:FKO196604 FKO196610:FKO196627 FKO262126:FKO262140 FKO262146:FKO262163 FKO327662:FKO327676 FKO327682:FKO327699 FKO393198:FKO393212 FKO393218:FKO393235 FKO458734:FKO458748 FKO458754:FKO458771 FKO524270:FKO524284 FKO524290:FKO524307 FKO589806:FKO589820 FKO589826:FKO589843 FKO655342:FKO655356 FKO655362:FKO655379 FKO720878:FKO720892 FKO720898:FKO720915 FKO786414:FKO786428 FKO786434:FKO786451 FKO851950:FKO851964 FKO851970:FKO851987 FKO917486:FKO917500 FKO917506:FKO917523 FKO983022:FKO983036 FKO983042:FKO983059 FUK5:FUK19 FUK65518:FUK65532 FUK65538:FUK65555 FUK131054:FUK131068 FUK131074:FUK131091 FUK196590:FUK196604 FUK196610:FUK196627 FUK262126:FUK262140 FUK262146:FUK262163 FUK327662:FUK327676 FUK327682:FUK327699 FUK393198:FUK393212 FUK393218:FUK393235 FUK458734:FUK458748 FUK458754:FUK458771 FUK524270:FUK524284 FUK524290:FUK524307 FUK589806:FUK589820 FUK589826:FUK589843 FUK655342:FUK655356 FUK655362:FUK655379 FUK720878:FUK720892 FUK720898:FUK720915 FUK786414:FUK786428 FUK786434:FUK786451 FUK851950:FUK851964 FUK851970:FUK851987 FUK917486:FUK917500 FUK917506:FUK917523 FUK983022:FUK983036 FUK983042:FUK983059 GEG5:GEG19 GEG65518:GEG65532 GEG65538:GEG65555 GEG131054:GEG131068 GEG131074:GEG131091 GEG196590:GEG196604 GEG196610:GEG196627 GEG262126:GEG262140 GEG262146:GEG262163 GEG327662:GEG327676 GEG327682:GEG327699 GEG393198:GEG393212 GEG393218:GEG393235 GEG458734:GEG458748 GEG458754:GEG458771 GEG524270:GEG524284 GEG524290:GEG524307 GEG589806:GEG589820 GEG589826:GEG589843 GEG655342:GEG655356 GEG655362:GEG655379 GEG720878:GEG720892 GEG720898:GEG720915 GEG786414:GEG786428 GEG786434:GEG786451 GEG851950:GEG851964 GEG851970:GEG851987 GEG917486:GEG917500 GEG917506:GEG917523 GEG983022:GEG983036 GEG983042:GEG983059 GOC5:GOC19 GOC65518:GOC65532 GOC65538:GOC65555 GOC131054:GOC131068 GOC131074:GOC131091 GOC196590:GOC196604 GOC196610:GOC196627 GOC262126:GOC262140 GOC262146:GOC262163 GOC327662:GOC327676 GOC327682:GOC327699 GOC393198:GOC393212 GOC393218:GOC393235 GOC458734:GOC458748 GOC458754:GOC458771 GOC524270:GOC524284 GOC524290:GOC524307 GOC589806:GOC589820 GOC589826:GOC589843 GOC655342:GOC655356 GOC655362:GOC655379 GOC720878:GOC720892 GOC720898:GOC720915 GOC786414:GOC786428 GOC786434:GOC786451 GOC851950:GOC851964 GOC851970:GOC851987 GOC917486:GOC917500 GOC917506:GOC917523 GOC983022:GOC983036 GOC983042:GOC983059 GXY5:GXY19 GXY65518:GXY65532 GXY65538:GXY65555 GXY131054:GXY131068 GXY131074:GXY131091 GXY196590:GXY196604 GXY196610:GXY196627 GXY262126:GXY262140 GXY262146:GXY262163 GXY327662:GXY327676 GXY327682:GXY327699 GXY393198:GXY393212 GXY393218:GXY393235 GXY458734:GXY458748 GXY458754:GXY458771 GXY524270:GXY524284 GXY524290:GXY524307 GXY589806:GXY589820 GXY589826:GXY589843 GXY655342:GXY655356 GXY655362:GXY655379 GXY720878:GXY720892 GXY720898:GXY720915 GXY786414:GXY786428 GXY786434:GXY786451 GXY851950:GXY851964 GXY851970:GXY851987 GXY917486:GXY917500 GXY917506:GXY917523 GXY983022:GXY983036 GXY983042:GXY983059 HHU5:HHU19 HHU65518:HHU65532 HHU65538:HHU65555 HHU131054:HHU131068 HHU131074:HHU131091 HHU196590:HHU196604 HHU196610:HHU196627 HHU262126:HHU262140 HHU262146:HHU262163 HHU327662:HHU327676 HHU327682:HHU327699 HHU393198:HHU393212 HHU393218:HHU393235 HHU458734:HHU458748 HHU458754:HHU458771 HHU524270:HHU524284 HHU524290:HHU524307 HHU589806:HHU589820 HHU589826:HHU589843 HHU655342:HHU655356 HHU655362:HHU655379 HHU720878:HHU720892 HHU720898:HHU720915 HHU786414:HHU786428 HHU786434:HHU786451 HHU851950:HHU851964 HHU851970:HHU851987 HHU917486:HHU917500 HHU917506:HHU917523 HHU983022:HHU983036 HHU983042:HHU983059 HRQ5:HRQ19 HRQ65518:HRQ65532 HRQ65538:HRQ65555 HRQ131054:HRQ131068 HRQ131074:HRQ131091 HRQ196590:HRQ196604 HRQ196610:HRQ196627 HRQ262126:HRQ262140 HRQ262146:HRQ262163 HRQ327662:HRQ327676 HRQ327682:HRQ327699 HRQ393198:HRQ393212 HRQ393218:HRQ393235 HRQ458734:HRQ458748 HRQ458754:HRQ458771 HRQ524270:HRQ524284 HRQ524290:HRQ524307 HRQ589806:HRQ589820 HRQ589826:HRQ589843 HRQ655342:HRQ655356 HRQ655362:HRQ655379 HRQ720878:HRQ720892 HRQ720898:HRQ720915 HRQ786414:HRQ786428 HRQ786434:HRQ786451 HRQ851950:HRQ851964 HRQ851970:HRQ851987 HRQ917486:HRQ917500 HRQ917506:HRQ917523 HRQ983022:HRQ983036 HRQ983042:HRQ983059 IBM5:IBM19 IBM65518:IBM65532 IBM65538:IBM65555 IBM131054:IBM131068 IBM131074:IBM131091 IBM196590:IBM196604 IBM196610:IBM196627 IBM262126:IBM262140 IBM262146:IBM262163 IBM327662:IBM327676 IBM327682:IBM327699 IBM393198:IBM393212 IBM393218:IBM393235 IBM458734:IBM458748 IBM458754:IBM458771 IBM524270:IBM524284 IBM524290:IBM524307 IBM589806:IBM589820 IBM589826:IBM589843 IBM655342:IBM655356 IBM655362:IBM655379 IBM720878:IBM720892 IBM720898:IBM720915 IBM786414:IBM786428 IBM786434:IBM786451 IBM851950:IBM851964 IBM851970:IBM851987 IBM917486:IBM917500 IBM917506:IBM917523 IBM983022:IBM983036 IBM983042:IBM983059 ILI5:ILI19 ILI65518:ILI65532 ILI65538:ILI65555 ILI131054:ILI131068 ILI131074:ILI131091 ILI196590:ILI196604 ILI196610:ILI196627 ILI262126:ILI262140 ILI262146:ILI262163 ILI327662:ILI327676 ILI327682:ILI327699 ILI393198:ILI393212 ILI393218:ILI393235 ILI458734:ILI458748 ILI458754:ILI458771 ILI524270:ILI524284 ILI524290:ILI524307 ILI589806:ILI589820 ILI589826:ILI589843 ILI655342:ILI655356 ILI655362:ILI655379 ILI720878:ILI720892 ILI720898:ILI720915 ILI786414:ILI786428 ILI786434:ILI786451 ILI851950:ILI851964 ILI851970:ILI851987 ILI917486:ILI917500 ILI917506:ILI917523 ILI983022:ILI983036 ILI983042:ILI983059 IVE5:IVE19 IVE65518:IVE65532 IVE65538:IVE65555 IVE131054:IVE131068 IVE131074:IVE131091 IVE196590:IVE196604 IVE196610:IVE196627 IVE262126:IVE262140 IVE262146:IVE262163 IVE327662:IVE327676 IVE327682:IVE327699 IVE393198:IVE393212 IVE393218:IVE393235 IVE458734:IVE458748 IVE458754:IVE458771 IVE524270:IVE524284 IVE524290:IVE524307 IVE589806:IVE589820 IVE589826:IVE589843 IVE655342:IVE655356 IVE655362:IVE655379 IVE720878:IVE720892 IVE720898:IVE720915 IVE786414:IVE786428 IVE786434:IVE786451 IVE851950:IVE851964 IVE851970:IVE851987 IVE917486:IVE917500 IVE917506:IVE917523 IVE983022:IVE983036 IVE983042:IVE983059 JFA5:JFA19 JFA65518:JFA65532 JFA65538:JFA65555 JFA131054:JFA131068 JFA131074:JFA131091 JFA196590:JFA196604 JFA196610:JFA196627 JFA262126:JFA262140 JFA262146:JFA262163 JFA327662:JFA327676 JFA327682:JFA327699 JFA393198:JFA393212 JFA393218:JFA393235 JFA458734:JFA458748 JFA458754:JFA458771 JFA524270:JFA524284 JFA524290:JFA524307 JFA589806:JFA589820 JFA589826:JFA589843 JFA655342:JFA655356 JFA655362:JFA655379 JFA720878:JFA720892 JFA720898:JFA720915 JFA786414:JFA786428 JFA786434:JFA786451 JFA851950:JFA851964 JFA851970:JFA851987 JFA917486:JFA917500 JFA917506:JFA917523 JFA983022:JFA983036 JFA983042:JFA983059 JOW5:JOW19 JOW65518:JOW65532 JOW65538:JOW65555 JOW131054:JOW131068 JOW131074:JOW131091 JOW196590:JOW196604 JOW196610:JOW196627 JOW262126:JOW262140 JOW262146:JOW262163 JOW327662:JOW327676 JOW327682:JOW327699 JOW393198:JOW393212 JOW393218:JOW393235 JOW458734:JOW458748 JOW458754:JOW458771 JOW524270:JOW524284 JOW524290:JOW524307 JOW589806:JOW589820 JOW589826:JOW589843 JOW655342:JOW655356 JOW655362:JOW655379 JOW720878:JOW720892 JOW720898:JOW720915 JOW786414:JOW786428 JOW786434:JOW786451 JOW851950:JOW851964 JOW851970:JOW851987 JOW917486:JOW917500 JOW917506:JOW917523 JOW983022:JOW983036 JOW983042:JOW983059 JYS5:JYS19 JYS65518:JYS65532 JYS65538:JYS65555 JYS131054:JYS131068 JYS131074:JYS131091 JYS196590:JYS196604 JYS196610:JYS196627 JYS262126:JYS262140 JYS262146:JYS262163 JYS327662:JYS327676 JYS327682:JYS327699 JYS393198:JYS393212 JYS393218:JYS393235 JYS458734:JYS458748 JYS458754:JYS458771 JYS524270:JYS524284 JYS524290:JYS524307 JYS589806:JYS589820 JYS589826:JYS589843 JYS655342:JYS655356 JYS655362:JYS655379 JYS720878:JYS720892 JYS720898:JYS720915 JYS786414:JYS786428 JYS786434:JYS786451 JYS851950:JYS851964 JYS851970:JYS851987 JYS917486:JYS917500 JYS917506:JYS917523 JYS983022:JYS983036 JYS983042:JYS983059 KIO5:KIO19 KIO65518:KIO65532 KIO65538:KIO65555 KIO131054:KIO131068 KIO131074:KIO131091 KIO196590:KIO196604 KIO196610:KIO196627 KIO262126:KIO262140 KIO262146:KIO262163 KIO327662:KIO327676 KIO327682:KIO327699 KIO393198:KIO393212 KIO393218:KIO393235 KIO458734:KIO458748 KIO458754:KIO458771 KIO524270:KIO524284 KIO524290:KIO524307 KIO589806:KIO589820 KIO589826:KIO589843 KIO655342:KIO655356 KIO655362:KIO655379 KIO720878:KIO720892 KIO720898:KIO720915 KIO786414:KIO786428 KIO786434:KIO786451 KIO851950:KIO851964 KIO851970:KIO851987 KIO917486:KIO917500 KIO917506:KIO917523 KIO983022:KIO983036 KIO983042:KIO983059 KSK5:KSK19 KSK65518:KSK65532 KSK65538:KSK65555 KSK131054:KSK131068 KSK131074:KSK131091 KSK196590:KSK196604 KSK196610:KSK196627 KSK262126:KSK262140 KSK262146:KSK262163 KSK327662:KSK327676 KSK327682:KSK327699 KSK393198:KSK393212 KSK393218:KSK393235 KSK458734:KSK458748 KSK458754:KSK458771 KSK524270:KSK524284 KSK524290:KSK524307 KSK589806:KSK589820 KSK589826:KSK589843 KSK655342:KSK655356 KSK655362:KSK655379 KSK720878:KSK720892 KSK720898:KSK720915 KSK786414:KSK786428 KSK786434:KSK786451 KSK851950:KSK851964 KSK851970:KSK851987 KSK917486:KSK917500 KSK917506:KSK917523 KSK983022:KSK983036 KSK983042:KSK983059 LCG5:LCG19 LCG65518:LCG65532 LCG65538:LCG65555 LCG131054:LCG131068 LCG131074:LCG131091 LCG196590:LCG196604 LCG196610:LCG196627 LCG262126:LCG262140 LCG262146:LCG262163 LCG327662:LCG327676 LCG327682:LCG327699 LCG393198:LCG393212 LCG393218:LCG393235 LCG458734:LCG458748 LCG458754:LCG458771 LCG524270:LCG524284 LCG524290:LCG524307 LCG589806:LCG589820 LCG589826:LCG589843 LCG655342:LCG655356 LCG655362:LCG655379 LCG720878:LCG720892 LCG720898:LCG720915 LCG786414:LCG786428 LCG786434:LCG786451 LCG851950:LCG851964 LCG851970:LCG851987 LCG917486:LCG917500 LCG917506:LCG917523 LCG983022:LCG983036 LCG983042:LCG983059 LMC5:LMC19 LMC65518:LMC65532 LMC65538:LMC65555 LMC131054:LMC131068 LMC131074:LMC131091 LMC196590:LMC196604 LMC196610:LMC196627 LMC262126:LMC262140 LMC262146:LMC262163 LMC327662:LMC327676 LMC327682:LMC327699 LMC393198:LMC393212 LMC393218:LMC393235 LMC458734:LMC458748 LMC458754:LMC458771 LMC524270:LMC524284 LMC524290:LMC524307 LMC589806:LMC589820 LMC589826:LMC589843 LMC655342:LMC655356 LMC655362:LMC655379 LMC720878:LMC720892 LMC720898:LMC720915 LMC786414:LMC786428 LMC786434:LMC786451 LMC851950:LMC851964 LMC851970:LMC851987 LMC917486:LMC917500 LMC917506:LMC917523 LMC983022:LMC983036 LMC983042:LMC983059 LVY5:LVY19 LVY65518:LVY65532 LVY65538:LVY65555 LVY131054:LVY131068 LVY131074:LVY131091 LVY196590:LVY196604 LVY196610:LVY196627 LVY262126:LVY262140 LVY262146:LVY262163 LVY327662:LVY327676 LVY327682:LVY327699 LVY393198:LVY393212 LVY393218:LVY393235 LVY458734:LVY458748 LVY458754:LVY458771 LVY524270:LVY524284 LVY524290:LVY524307 LVY589806:LVY589820 LVY589826:LVY589843 LVY655342:LVY655356 LVY655362:LVY655379 LVY720878:LVY720892 LVY720898:LVY720915 LVY786414:LVY786428 LVY786434:LVY786451 LVY851950:LVY851964 LVY851970:LVY851987 LVY917486:LVY917500 LVY917506:LVY917523 LVY983022:LVY983036 LVY983042:LVY983059 MFU5:MFU19 MFU65518:MFU65532 MFU65538:MFU65555 MFU131054:MFU131068 MFU131074:MFU131091 MFU196590:MFU196604 MFU196610:MFU196627 MFU262126:MFU262140 MFU262146:MFU262163 MFU327662:MFU327676 MFU327682:MFU327699 MFU393198:MFU393212 MFU393218:MFU393235 MFU458734:MFU458748 MFU458754:MFU458771 MFU524270:MFU524284 MFU524290:MFU524307 MFU589806:MFU589820 MFU589826:MFU589843 MFU655342:MFU655356 MFU655362:MFU655379 MFU720878:MFU720892 MFU720898:MFU720915 MFU786414:MFU786428 MFU786434:MFU786451 MFU851950:MFU851964 MFU851970:MFU851987 MFU917486:MFU917500 MFU917506:MFU917523 MFU983022:MFU983036 MFU983042:MFU983059 MPQ5:MPQ19 MPQ65518:MPQ65532 MPQ65538:MPQ65555 MPQ131054:MPQ131068 MPQ131074:MPQ131091 MPQ196590:MPQ196604 MPQ196610:MPQ196627 MPQ262126:MPQ262140 MPQ262146:MPQ262163 MPQ327662:MPQ327676 MPQ327682:MPQ327699 MPQ393198:MPQ393212 MPQ393218:MPQ393235 MPQ458734:MPQ458748 MPQ458754:MPQ458771 MPQ524270:MPQ524284 MPQ524290:MPQ524307 MPQ589806:MPQ589820 MPQ589826:MPQ589843 MPQ655342:MPQ655356 MPQ655362:MPQ655379 MPQ720878:MPQ720892 MPQ720898:MPQ720915 MPQ786414:MPQ786428 MPQ786434:MPQ786451 MPQ851950:MPQ851964 MPQ851970:MPQ851987 MPQ917486:MPQ917500 MPQ917506:MPQ917523 MPQ983022:MPQ983036 MPQ983042:MPQ983059 MZM5:MZM19 MZM65518:MZM65532 MZM65538:MZM65555 MZM131054:MZM131068 MZM131074:MZM131091 MZM196590:MZM196604 MZM196610:MZM196627 MZM262126:MZM262140 MZM262146:MZM262163 MZM327662:MZM327676 MZM327682:MZM327699 MZM393198:MZM393212 MZM393218:MZM393235 MZM458734:MZM458748 MZM458754:MZM458771 MZM524270:MZM524284 MZM524290:MZM524307 MZM589806:MZM589820 MZM589826:MZM589843 MZM655342:MZM655356 MZM655362:MZM655379 MZM720878:MZM720892 MZM720898:MZM720915 MZM786414:MZM786428 MZM786434:MZM786451 MZM851950:MZM851964 MZM851970:MZM851987 MZM917486:MZM917500 MZM917506:MZM917523 MZM983022:MZM983036 MZM983042:MZM983059 NJI5:NJI19 NJI65518:NJI65532 NJI65538:NJI65555 NJI131054:NJI131068 NJI131074:NJI131091 NJI196590:NJI196604 NJI196610:NJI196627 NJI262126:NJI262140 NJI262146:NJI262163 NJI327662:NJI327676 NJI327682:NJI327699 NJI393198:NJI393212 NJI393218:NJI393235 NJI458734:NJI458748 NJI458754:NJI458771 NJI524270:NJI524284 NJI524290:NJI524307 NJI589806:NJI589820 NJI589826:NJI589843 NJI655342:NJI655356 NJI655362:NJI655379 NJI720878:NJI720892 NJI720898:NJI720915 NJI786414:NJI786428 NJI786434:NJI786451 NJI851950:NJI851964 NJI851970:NJI851987 NJI917486:NJI917500 NJI917506:NJI917523 NJI983022:NJI983036 NJI983042:NJI983059 NTE5:NTE19 NTE65518:NTE65532 NTE65538:NTE65555 NTE131054:NTE131068 NTE131074:NTE131091 NTE196590:NTE196604 NTE196610:NTE196627 NTE262126:NTE262140 NTE262146:NTE262163 NTE327662:NTE327676 NTE327682:NTE327699 NTE393198:NTE393212 NTE393218:NTE393235 NTE458734:NTE458748 NTE458754:NTE458771 NTE524270:NTE524284 NTE524290:NTE524307 NTE589806:NTE589820 NTE589826:NTE589843 NTE655342:NTE655356 NTE655362:NTE655379 NTE720878:NTE720892 NTE720898:NTE720915 NTE786414:NTE786428 NTE786434:NTE786451 NTE851950:NTE851964 NTE851970:NTE851987 NTE917486:NTE917500 NTE917506:NTE917523 NTE983022:NTE983036 NTE983042:NTE983059 ODA5:ODA19 ODA65518:ODA65532 ODA65538:ODA65555 ODA131054:ODA131068 ODA131074:ODA131091 ODA196590:ODA196604 ODA196610:ODA196627 ODA262126:ODA262140 ODA262146:ODA262163 ODA327662:ODA327676 ODA327682:ODA327699 ODA393198:ODA393212 ODA393218:ODA393235 ODA458734:ODA458748 ODA458754:ODA458771 ODA524270:ODA524284 ODA524290:ODA524307 ODA589806:ODA589820 ODA589826:ODA589843 ODA655342:ODA655356 ODA655362:ODA655379 ODA720878:ODA720892 ODA720898:ODA720915 ODA786414:ODA786428 ODA786434:ODA786451 ODA851950:ODA851964 ODA851970:ODA851987 ODA917486:ODA917500 ODA917506:ODA917523 ODA983022:ODA983036 ODA983042:ODA983059 OMW5:OMW19 OMW65518:OMW65532 OMW65538:OMW65555 OMW131054:OMW131068 OMW131074:OMW131091 OMW196590:OMW196604 OMW196610:OMW196627 OMW262126:OMW262140 OMW262146:OMW262163 OMW327662:OMW327676 OMW327682:OMW327699 OMW393198:OMW393212 OMW393218:OMW393235 OMW458734:OMW458748 OMW458754:OMW458771 OMW524270:OMW524284 OMW524290:OMW524307 OMW589806:OMW589820 OMW589826:OMW589843 OMW655342:OMW655356 OMW655362:OMW655379 OMW720878:OMW720892 OMW720898:OMW720915 OMW786414:OMW786428 OMW786434:OMW786451 OMW851950:OMW851964 OMW851970:OMW851987 OMW917486:OMW917500 OMW917506:OMW917523 OMW983022:OMW983036 OMW983042:OMW983059 OWS5:OWS19 OWS65518:OWS65532 OWS65538:OWS65555 OWS131054:OWS131068 OWS131074:OWS131091 OWS196590:OWS196604 OWS196610:OWS196627 OWS262126:OWS262140 OWS262146:OWS262163 OWS327662:OWS327676 OWS327682:OWS327699 OWS393198:OWS393212 OWS393218:OWS393235 OWS458734:OWS458748 OWS458754:OWS458771 OWS524270:OWS524284 OWS524290:OWS524307 OWS589806:OWS589820 OWS589826:OWS589843 OWS655342:OWS655356 OWS655362:OWS655379 OWS720878:OWS720892 OWS720898:OWS720915 OWS786414:OWS786428 OWS786434:OWS786451 OWS851950:OWS851964 OWS851970:OWS851987 OWS917486:OWS917500 OWS917506:OWS917523 OWS983022:OWS983036 OWS983042:OWS983059 PGO5:PGO19 PGO65518:PGO65532 PGO65538:PGO65555 PGO131054:PGO131068 PGO131074:PGO131091 PGO196590:PGO196604 PGO196610:PGO196627 PGO262126:PGO262140 PGO262146:PGO262163 PGO327662:PGO327676 PGO327682:PGO327699 PGO393198:PGO393212 PGO393218:PGO393235 PGO458734:PGO458748 PGO458754:PGO458771 PGO524270:PGO524284 PGO524290:PGO524307 PGO589806:PGO589820 PGO589826:PGO589843 PGO655342:PGO655356 PGO655362:PGO655379 PGO720878:PGO720892 PGO720898:PGO720915 PGO786414:PGO786428 PGO786434:PGO786451 PGO851950:PGO851964 PGO851970:PGO851987 PGO917486:PGO917500 PGO917506:PGO917523 PGO983022:PGO983036 PGO983042:PGO983059 PQK5:PQK19 PQK65518:PQK65532 PQK65538:PQK65555 PQK131054:PQK131068 PQK131074:PQK131091 PQK196590:PQK196604 PQK196610:PQK196627 PQK262126:PQK262140 PQK262146:PQK262163 PQK327662:PQK327676 PQK327682:PQK327699 PQK393198:PQK393212 PQK393218:PQK393235 PQK458734:PQK458748 PQK458754:PQK458771 PQK524270:PQK524284 PQK524290:PQK524307 PQK589806:PQK589820 PQK589826:PQK589843 PQK655342:PQK655356 PQK655362:PQK655379 PQK720878:PQK720892 PQK720898:PQK720915 PQK786414:PQK786428 PQK786434:PQK786451 PQK851950:PQK851964 PQK851970:PQK851987 PQK917486:PQK917500 PQK917506:PQK917523 PQK983022:PQK983036 PQK983042:PQK983059 QAG5:QAG19 QAG65518:QAG65532 QAG65538:QAG65555 QAG131054:QAG131068 QAG131074:QAG131091 QAG196590:QAG196604 QAG196610:QAG196627 QAG262126:QAG262140 QAG262146:QAG262163 QAG327662:QAG327676 QAG327682:QAG327699 QAG393198:QAG393212 QAG393218:QAG393235 QAG458734:QAG458748 QAG458754:QAG458771 QAG524270:QAG524284 QAG524290:QAG524307 QAG589806:QAG589820 QAG589826:QAG589843 QAG655342:QAG655356 QAG655362:QAG655379 QAG720878:QAG720892 QAG720898:QAG720915 QAG786414:QAG786428 QAG786434:QAG786451 QAG851950:QAG851964 QAG851970:QAG851987 QAG917486:QAG917500 QAG917506:QAG917523 QAG983022:QAG983036 QAG983042:QAG983059 QKC5:QKC19 QKC65518:QKC65532 QKC65538:QKC65555 QKC131054:QKC131068 QKC131074:QKC131091 QKC196590:QKC196604 QKC196610:QKC196627 QKC262126:QKC262140 QKC262146:QKC262163 QKC327662:QKC327676 QKC327682:QKC327699 QKC393198:QKC393212 QKC393218:QKC393235 QKC458734:QKC458748 QKC458754:QKC458771 QKC524270:QKC524284 QKC524290:QKC524307 QKC589806:QKC589820 QKC589826:QKC589843 QKC655342:QKC655356 QKC655362:QKC655379 QKC720878:QKC720892 QKC720898:QKC720915 QKC786414:QKC786428 QKC786434:QKC786451 QKC851950:QKC851964 QKC851970:QKC851987 QKC917486:QKC917500 QKC917506:QKC917523 QKC983022:QKC983036 QKC983042:QKC983059 QTY5:QTY19 QTY65518:QTY65532 QTY65538:QTY65555 QTY131054:QTY131068 QTY131074:QTY131091 QTY196590:QTY196604 QTY196610:QTY196627 QTY262126:QTY262140 QTY262146:QTY262163 QTY327662:QTY327676 QTY327682:QTY327699 QTY393198:QTY393212 QTY393218:QTY393235 QTY458734:QTY458748 QTY458754:QTY458771 QTY524270:QTY524284 QTY524290:QTY524307 QTY589806:QTY589820 QTY589826:QTY589843 QTY655342:QTY655356 QTY655362:QTY655379 QTY720878:QTY720892 QTY720898:QTY720915 QTY786414:QTY786428 QTY786434:QTY786451 QTY851950:QTY851964 QTY851970:QTY851987 QTY917486:QTY917500 QTY917506:QTY917523 QTY983022:QTY983036 QTY983042:QTY983059 RDU5:RDU19 RDU65518:RDU65532 RDU65538:RDU65555 RDU131054:RDU131068 RDU131074:RDU131091 RDU196590:RDU196604 RDU196610:RDU196627 RDU262126:RDU262140 RDU262146:RDU262163 RDU327662:RDU327676 RDU327682:RDU327699 RDU393198:RDU393212 RDU393218:RDU393235 RDU458734:RDU458748 RDU458754:RDU458771 RDU524270:RDU524284 RDU524290:RDU524307 RDU589806:RDU589820 RDU589826:RDU589843 RDU655342:RDU655356 RDU655362:RDU655379 RDU720878:RDU720892 RDU720898:RDU720915 RDU786414:RDU786428 RDU786434:RDU786451 RDU851950:RDU851964 RDU851970:RDU851987 RDU917486:RDU917500 RDU917506:RDU917523 RDU983022:RDU983036 RDU983042:RDU983059 RNQ5:RNQ19 RNQ65518:RNQ65532 RNQ65538:RNQ65555 RNQ131054:RNQ131068 RNQ131074:RNQ131091 RNQ196590:RNQ196604 RNQ196610:RNQ196627 RNQ262126:RNQ262140 RNQ262146:RNQ262163 RNQ327662:RNQ327676 RNQ327682:RNQ327699 RNQ393198:RNQ393212 RNQ393218:RNQ393235 RNQ458734:RNQ458748 RNQ458754:RNQ458771 RNQ524270:RNQ524284 RNQ524290:RNQ524307 RNQ589806:RNQ589820 RNQ589826:RNQ589843 RNQ655342:RNQ655356 RNQ655362:RNQ655379 RNQ720878:RNQ720892 RNQ720898:RNQ720915 RNQ786414:RNQ786428 RNQ786434:RNQ786451 RNQ851950:RNQ851964 RNQ851970:RNQ851987 RNQ917486:RNQ917500 RNQ917506:RNQ917523 RNQ983022:RNQ983036 RNQ983042:RNQ983059 RXM5:RXM19 RXM65518:RXM65532 RXM65538:RXM65555 RXM131054:RXM131068 RXM131074:RXM131091 RXM196590:RXM196604 RXM196610:RXM196627 RXM262126:RXM262140 RXM262146:RXM262163 RXM327662:RXM327676 RXM327682:RXM327699 RXM393198:RXM393212 RXM393218:RXM393235 RXM458734:RXM458748 RXM458754:RXM458771 RXM524270:RXM524284 RXM524290:RXM524307 RXM589806:RXM589820 RXM589826:RXM589843 RXM655342:RXM655356 RXM655362:RXM655379 RXM720878:RXM720892 RXM720898:RXM720915 RXM786414:RXM786428 RXM786434:RXM786451 RXM851950:RXM851964 RXM851970:RXM851987 RXM917486:RXM917500 RXM917506:RXM917523 RXM983022:RXM983036 RXM983042:RXM983059 SHI5:SHI19 SHI65518:SHI65532 SHI65538:SHI65555 SHI131054:SHI131068 SHI131074:SHI131091 SHI196590:SHI196604 SHI196610:SHI196627 SHI262126:SHI262140 SHI262146:SHI262163 SHI327662:SHI327676 SHI327682:SHI327699 SHI393198:SHI393212 SHI393218:SHI393235 SHI458734:SHI458748 SHI458754:SHI458771 SHI524270:SHI524284 SHI524290:SHI524307 SHI589806:SHI589820 SHI589826:SHI589843 SHI655342:SHI655356 SHI655362:SHI655379 SHI720878:SHI720892 SHI720898:SHI720915 SHI786414:SHI786428 SHI786434:SHI786451 SHI851950:SHI851964 SHI851970:SHI851987 SHI917486:SHI917500 SHI917506:SHI917523 SHI983022:SHI983036 SHI983042:SHI983059 SRE5:SRE19 SRE65518:SRE65532 SRE65538:SRE65555 SRE131054:SRE131068 SRE131074:SRE131091 SRE196590:SRE196604 SRE196610:SRE196627 SRE262126:SRE262140 SRE262146:SRE262163 SRE327662:SRE327676 SRE327682:SRE327699 SRE393198:SRE393212 SRE393218:SRE393235 SRE458734:SRE458748 SRE458754:SRE458771 SRE524270:SRE524284 SRE524290:SRE524307 SRE589806:SRE589820 SRE589826:SRE589843 SRE655342:SRE655356 SRE655362:SRE655379 SRE720878:SRE720892 SRE720898:SRE720915 SRE786414:SRE786428 SRE786434:SRE786451 SRE851950:SRE851964 SRE851970:SRE851987 SRE917486:SRE917500 SRE917506:SRE917523 SRE983022:SRE983036 SRE983042:SRE983059 TBA5:TBA19 TBA65518:TBA65532 TBA65538:TBA65555 TBA131054:TBA131068 TBA131074:TBA131091 TBA196590:TBA196604 TBA196610:TBA196627 TBA262126:TBA262140 TBA262146:TBA262163 TBA327662:TBA327676 TBA327682:TBA327699 TBA393198:TBA393212 TBA393218:TBA393235 TBA458734:TBA458748 TBA458754:TBA458771 TBA524270:TBA524284 TBA524290:TBA524307 TBA589806:TBA589820 TBA589826:TBA589843 TBA655342:TBA655356 TBA655362:TBA655379 TBA720878:TBA720892 TBA720898:TBA720915 TBA786414:TBA786428 TBA786434:TBA786451 TBA851950:TBA851964 TBA851970:TBA851987 TBA917486:TBA917500 TBA917506:TBA917523 TBA983022:TBA983036 TBA983042:TBA983059 TKW5:TKW19 TKW65518:TKW65532 TKW65538:TKW65555 TKW131054:TKW131068 TKW131074:TKW131091 TKW196590:TKW196604 TKW196610:TKW196627 TKW262126:TKW262140 TKW262146:TKW262163 TKW327662:TKW327676 TKW327682:TKW327699 TKW393198:TKW393212 TKW393218:TKW393235 TKW458734:TKW458748 TKW458754:TKW458771 TKW524270:TKW524284 TKW524290:TKW524307 TKW589806:TKW589820 TKW589826:TKW589843 TKW655342:TKW655356 TKW655362:TKW655379 TKW720878:TKW720892 TKW720898:TKW720915 TKW786414:TKW786428 TKW786434:TKW786451 TKW851950:TKW851964 TKW851970:TKW851987 TKW917486:TKW917500 TKW917506:TKW917523 TKW983022:TKW983036 TKW983042:TKW983059 TUS5:TUS19 TUS65518:TUS65532 TUS65538:TUS65555 TUS131054:TUS131068 TUS131074:TUS131091 TUS196590:TUS196604 TUS196610:TUS196627 TUS262126:TUS262140 TUS262146:TUS262163 TUS327662:TUS327676 TUS327682:TUS327699 TUS393198:TUS393212 TUS393218:TUS393235 TUS458734:TUS458748 TUS458754:TUS458771 TUS524270:TUS524284 TUS524290:TUS524307 TUS589806:TUS589820 TUS589826:TUS589843 TUS655342:TUS655356 TUS655362:TUS655379 TUS720878:TUS720892 TUS720898:TUS720915 TUS786414:TUS786428 TUS786434:TUS786451 TUS851950:TUS851964 TUS851970:TUS851987 TUS917486:TUS917500 TUS917506:TUS917523 TUS983022:TUS983036 TUS983042:TUS983059 UEO5:UEO19 UEO65518:UEO65532 UEO65538:UEO65555 UEO131054:UEO131068 UEO131074:UEO131091 UEO196590:UEO196604 UEO196610:UEO196627 UEO262126:UEO262140 UEO262146:UEO262163 UEO327662:UEO327676 UEO327682:UEO327699 UEO393198:UEO393212 UEO393218:UEO393235 UEO458734:UEO458748 UEO458754:UEO458771 UEO524270:UEO524284 UEO524290:UEO524307 UEO589806:UEO589820 UEO589826:UEO589843 UEO655342:UEO655356 UEO655362:UEO655379 UEO720878:UEO720892 UEO720898:UEO720915 UEO786414:UEO786428 UEO786434:UEO786451 UEO851950:UEO851964 UEO851970:UEO851987 UEO917486:UEO917500 UEO917506:UEO917523 UEO983022:UEO983036 UEO983042:UEO983059 UOK5:UOK19 UOK65518:UOK65532 UOK65538:UOK65555 UOK131054:UOK131068 UOK131074:UOK131091 UOK196590:UOK196604 UOK196610:UOK196627 UOK262126:UOK262140 UOK262146:UOK262163 UOK327662:UOK327676 UOK327682:UOK327699 UOK393198:UOK393212 UOK393218:UOK393235 UOK458734:UOK458748 UOK458754:UOK458771 UOK524270:UOK524284 UOK524290:UOK524307 UOK589806:UOK589820 UOK589826:UOK589843 UOK655342:UOK655356 UOK655362:UOK655379 UOK720878:UOK720892 UOK720898:UOK720915 UOK786414:UOK786428 UOK786434:UOK786451 UOK851950:UOK851964 UOK851970:UOK851987 UOK917486:UOK917500 UOK917506:UOK917523 UOK983022:UOK983036 UOK983042:UOK983059 UYG5:UYG19 UYG65518:UYG65532 UYG65538:UYG65555 UYG131054:UYG131068 UYG131074:UYG131091 UYG196590:UYG196604 UYG196610:UYG196627 UYG262126:UYG262140 UYG262146:UYG262163 UYG327662:UYG327676 UYG327682:UYG327699 UYG393198:UYG393212 UYG393218:UYG393235 UYG458734:UYG458748 UYG458754:UYG458771 UYG524270:UYG524284 UYG524290:UYG524307 UYG589806:UYG589820 UYG589826:UYG589843 UYG655342:UYG655356 UYG655362:UYG655379 UYG720878:UYG720892 UYG720898:UYG720915 UYG786414:UYG786428 UYG786434:UYG786451 UYG851950:UYG851964 UYG851970:UYG851987 UYG917486:UYG917500 UYG917506:UYG917523 UYG983022:UYG983036 UYG983042:UYG983059 VIC5:VIC19 VIC65518:VIC65532 VIC65538:VIC65555 VIC131054:VIC131068 VIC131074:VIC131091 VIC196590:VIC196604 VIC196610:VIC196627 VIC262126:VIC262140 VIC262146:VIC262163 VIC327662:VIC327676 VIC327682:VIC327699 VIC393198:VIC393212 VIC393218:VIC393235 VIC458734:VIC458748 VIC458754:VIC458771 VIC524270:VIC524284 VIC524290:VIC524307 VIC589806:VIC589820 VIC589826:VIC589843 VIC655342:VIC655356 VIC655362:VIC655379 VIC720878:VIC720892 VIC720898:VIC720915 VIC786414:VIC786428 VIC786434:VIC786451 VIC851950:VIC851964 VIC851970:VIC851987 VIC917486:VIC917500 VIC917506:VIC917523 VIC983022:VIC983036 VIC983042:VIC983059 VRY5:VRY19 VRY65518:VRY65532 VRY65538:VRY65555 VRY131054:VRY131068 VRY131074:VRY131091 VRY196590:VRY196604 VRY196610:VRY196627 VRY262126:VRY262140 VRY262146:VRY262163 VRY327662:VRY327676 VRY327682:VRY327699 VRY393198:VRY393212 VRY393218:VRY393235 VRY458734:VRY458748 VRY458754:VRY458771 VRY524270:VRY524284 VRY524290:VRY524307 VRY589806:VRY589820 VRY589826:VRY589843 VRY655342:VRY655356 VRY655362:VRY655379 VRY720878:VRY720892 VRY720898:VRY720915 VRY786414:VRY786428 VRY786434:VRY786451 VRY851950:VRY851964 VRY851970:VRY851987 VRY917486:VRY917500 VRY917506:VRY917523 VRY983022:VRY983036 VRY983042:VRY983059 WBU5:WBU19 WBU65518:WBU65532 WBU65538:WBU65555 WBU131054:WBU131068 WBU131074:WBU131091 WBU196590:WBU196604 WBU196610:WBU196627 WBU262126:WBU262140 WBU262146:WBU262163 WBU327662:WBU327676 WBU327682:WBU327699 WBU393198:WBU393212 WBU393218:WBU393235 WBU458734:WBU458748 WBU458754:WBU458771 WBU524270:WBU524284 WBU524290:WBU524307 WBU589806:WBU589820 WBU589826:WBU589843 WBU655342:WBU655356 WBU655362:WBU655379 WBU720878:WBU720892 WBU720898:WBU720915 WBU786414:WBU786428 WBU786434:WBU786451 WBU851950:WBU851964 WBU851970:WBU851987 WBU917486:WBU917500 WBU917506:WBU917523 WBU983022:WBU983036 WBU983042:WBU983059 WLQ5:WLQ19 WLQ65518:WLQ65532 WLQ65538:WLQ65555 WLQ131054:WLQ131068 WLQ131074:WLQ131091 WLQ196590:WLQ196604 WLQ196610:WLQ196627 WLQ262126:WLQ262140 WLQ262146:WLQ262163 WLQ327662:WLQ327676 WLQ327682:WLQ327699 WLQ393198:WLQ393212 WLQ393218:WLQ393235 WLQ458734:WLQ458748 WLQ458754:WLQ458771 WLQ524270:WLQ524284 WLQ524290:WLQ524307 WLQ589806:WLQ589820 WLQ589826:WLQ589843 WLQ655342:WLQ655356 WLQ655362:WLQ655379 WLQ720878:WLQ720892 WLQ720898:WLQ720915 WLQ786414:WLQ786428 WLQ786434:WLQ786451 WLQ851950:WLQ851964 WLQ851970:WLQ851987 WLQ917486:WLQ917500 WLQ917506:WLQ917523 WLQ983022:WLQ983036 WLQ983042:WLQ983059 WVM5:WVM19 WVM65518:WVM65532 WVM65538:WVM65555 WVM131054:WVM131068 WVM131074:WVM131091 WVM196590:WVM196604 WVM196610:WVM196627 WVM262126:WVM262140 WVM262146:WVM262163 WVM327662:WVM327676 WVM327682:WVM327699 WVM393198:WVM393212 WVM393218:WVM393235 WVM458734:WVM458748 WVM458754:WVM458771 WVM524270:WVM524284 WVM524290:WVM524307 WVM589806:WVM589820 WVM589826:WVM589843 WVM655342:WVM655356 WVM655362:WVM655379 WVM720878:WVM720892 WVM720898:WVM720915 WVM786414:WVM786428 WVM786434:WVM786451 WVM851950:WVM851964 WVM851970:WVM851987 WVM917486:WVM917500 WVM917506:WVM917523 WVM983022:WVM983036 WVM983042:WVM983059">
      <formula1>$M$19:$M$21</formula1>
    </dataValidation>
    <dataValidation type="list" allowBlank="1" showInputMessage="1" showErrorMessage="1" sqref="F5:F19 F65518:F65532 F65538:F65555 F131054:F131068 F131074:F131091 F196590:F196604 F196610:F196627 F262126:F262140 F262146:F262163 F327662:F327676 F327682:F327699 F393198:F393212 F393218:F393235 F458734:F458748 F458754:F458771 F524270:F524284 F524290:F524307 F589806:F589820 F589826:F589843 F655342:F655356 F655362:F655379 F720878:F720892 F720898:F720915 F786414:F786428 F786434:F786451 F851950:F851964 F851970:F851987 F917486:F917500 F917506:F917523 F983022:F983036 F983042:F983059 JB5:JB19 JB65518:JB65532 JB65538:JB65555 JB131054:JB131068 JB131074:JB131091 JB196590:JB196604 JB196610:JB196627 JB262126:JB262140 JB262146:JB262163 JB327662:JB327676 JB327682:JB327699 JB393198:JB393212 JB393218:JB393235 JB458734:JB458748 JB458754:JB458771 JB524270:JB524284 JB524290:JB524307 JB589806:JB589820 JB589826:JB589843 JB655342:JB655356 JB655362:JB655379 JB720878:JB720892 JB720898:JB720915 JB786414:JB786428 JB786434:JB786451 JB851950:JB851964 JB851970:JB851987 JB917486:JB917500 JB917506:JB917523 JB983022:JB983036 JB983042:JB983059 SX5:SX19 SX65518:SX65532 SX65538:SX65555 SX131054:SX131068 SX131074:SX131091 SX196590:SX196604 SX196610:SX196627 SX262126:SX262140 SX262146:SX262163 SX327662:SX327676 SX327682:SX327699 SX393198:SX393212 SX393218:SX393235 SX458734:SX458748 SX458754:SX458771 SX524270:SX524284 SX524290:SX524307 SX589806:SX589820 SX589826:SX589843 SX655342:SX655356 SX655362:SX655379 SX720878:SX720892 SX720898:SX720915 SX786414:SX786428 SX786434:SX786451 SX851950:SX851964 SX851970:SX851987 SX917486:SX917500 SX917506:SX917523 SX983022:SX983036 SX983042:SX983059 ACT5:ACT19 ACT65518:ACT65532 ACT65538:ACT65555 ACT131054:ACT131068 ACT131074:ACT131091 ACT196590:ACT196604 ACT196610:ACT196627 ACT262126:ACT262140 ACT262146:ACT262163 ACT327662:ACT327676 ACT327682:ACT327699 ACT393198:ACT393212 ACT393218:ACT393235 ACT458734:ACT458748 ACT458754:ACT458771 ACT524270:ACT524284 ACT524290:ACT524307 ACT589806:ACT589820 ACT589826:ACT589843 ACT655342:ACT655356 ACT655362:ACT655379 ACT720878:ACT720892 ACT720898:ACT720915 ACT786414:ACT786428 ACT786434:ACT786451 ACT851950:ACT851964 ACT851970:ACT851987 ACT917486:ACT917500 ACT917506:ACT917523 ACT983022:ACT983036 ACT983042:ACT983059 AMP5:AMP19 AMP65518:AMP65532 AMP65538:AMP65555 AMP131054:AMP131068 AMP131074:AMP131091 AMP196590:AMP196604 AMP196610:AMP196627 AMP262126:AMP262140 AMP262146:AMP262163 AMP327662:AMP327676 AMP327682:AMP327699 AMP393198:AMP393212 AMP393218:AMP393235 AMP458734:AMP458748 AMP458754:AMP458771 AMP524270:AMP524284 AMP524290:AMP524307 AMP589806:AMP589820 AMP589826:AMP589843 AMP655342:AMP655356 AMP655362:AMP655379 AMP720878:AMP720892 AMP720898:AMP720915 AMP786414:AMP786428 AMP786434:AMP786451 AMP851950:AMP851964 AMP851970:AMP851987 AMP917486:AMP917500 AMP917506:AMP917523 AMP983022:AMP983036 AMP983042:AMP983059 AWL5:AWL19 AWL65518:AWL65532 AWL65538:AWL65555 AWL131054:AWL131068 AWL131074:AWL131091 AWL196590:AWL196604 AWL196610:AWL196627 AWL262126:AWL262140 AWL262146:AWL262163 AWL327662:AWL327676 AWL327682:AWL327699 AWL393198:AWL393212 AWL393218:AWL393235 AWL458734:AWL458748 AWL458754:AWL458771 AWL524270:AWL524284 AWL524290:AWL524307 AWL589806:AWL589820 AWL589826:AWL589843 AWL655342:AWL655356 AWL655362:AWL655379 AWL720878:AWL720892 AWL720898:AWL720915 AWL786414:AWL786428 AWL786434:AWL786451 AWL851950:AWL851964 AWL851970:AWL851987 AWL917486:AWL917500 AWL917506:AWL917523 AWL983022:AWL983036 AWL983042:AWL983059 BGH5:BGH19 BGH65518:BGH65532 BGH65538:BGH65555 BGH131054:BGH131068 BGH131074:BGH131091 BGH196590:BGH196604 BGH196610:BGH196627 BGH262126:BGH262140 BGH262146:BGH262163 BGH327662:BGH327676 BGH327682:BGH327699 BGH393198:BGH393212 BGH393218:BGH393235 BGH458734:BGH458748 BGH458754:BGH458771 BGH524270:BGH524284 BGH524290:BGH524307 BGH589806:BGH589820 BGH589826:BGH589843 BGH655342:BGH655356 BGH655362:BGH655379 BGH720878:BGH720892 BGH720898:BGH720915 BGH786414:BGH786428 BGH786434:BGH786451 BGH851950:BGH851964 BGH851970:BGH851987 BGH917486:BGH917500 BGH917506:BGH917523 BGH983022:BGH983036 BGH983042:BGH983059 BQD5:BQD19 BQD65518:BQD65532 BQD65538:BQD65555 BQD131054:BQD131068 BQD131074:BQD131091 BQD196590:BQD196604 BQD196610:BQD196627 BQD262126:BQD262140 BQD262146:BQD262163 BQD327662:BQD327676 BQD327682:BQD327699 BQD393198:BQD393212 BQD393218:BQD393235 BQD458734:BQD458748 BQD458754:BQD458771 BQD524270:BQD524284 BQD524290:BQD524307 BQD589806:BQD589820 BQD589826:BQD589843 BQD655342:BQD655356 BQD655362:BQD655379 BQD720878:BQD720892 BQD720898:BQD720915 BQD786414:BQD786428 BQD786434:BQD786451 BQD851950:BQD851964 BQD851970:BQD851987 BQD917486:BQD917500 BQD917506:BQD917523 BQD983022:BQD983036 BQD983042:BQD983059 BZZ5:BZZ19 BZZ65518:BZZ65532 BZZ65538:BZZ65555 BZZ131054:BZZ131068 BZZ131074:BZZ131091 BZZ196590:BZZ196604 BZZ196610:BZZ196627 BZZ262126:BZZ262140 BZZ262146:BZZ262163 BZZ327662:BZZ327676 BZZ327682:BZZ327699 BZZ393198:BZZ393212 BZZ393218:BZZ393235 BZZ458734:BZZ458748 BZZ458754:BZZ458771 BZZ524270:BZZ524284 BZZ524290:BZZ524307 BZZ589806:BZZ589820 BZZ589826:BZZ589843 BZZ655342:BZZ655356 BZZ655362:BZZ655379 BZZ720878:BZZ720892 BZZ720898:BZZ720915 BZZ786414:BZZ786428 BZZ786434:BZZ786451 BZZ851950:BZZ851964 BZZ851970:BZZ851987 BZZ917486:BZZ917500 BZZ917506:BZZ917523 BZZ983022:BZZ983036 BZZ983042:BZZ983059 CJV5:CJV19 CJV65518:CJV65532 CJV65538:CJV65555 CJV131054:CJV131068 CJV131074:CJV131091 CJV196590:CJV196604 CJV196610:CJV196627 CJV262126:CJV262140 CJV262146:CJV262163 CJV327662:CJV327676 CJV327682:CJV327699 CJV393198:CJV393212 CJV393218:CJV393235 CJV458734:CJV458748 CJV458754:CJV458771 CJV524270:CJV524284 CJV524290:CJV524307 CJV589806:CJV589820 CJV589826:CJV589843 CJV655342:CJV655356 CJV655362:CJV655379 CJV720878:CJV720892 CJV720898:CJV720915 CJV786414:CJV786428 CJV786434:CJV786451 CJV851950:CJV851964 CJV851970:CJV851987 CJV917486:CJV917500 CJV917506:CJV917523 CJV983022:CJV983036 CJV983042:CJV983059 CTR5:CTR19 CTR65518:CTR65532 CTR65538:CTR65555 CTR131054:CTR131068 CTR131074:CTR131091 CTR196590:CTR196604 CTR196610:CTR196627 CTR262126:CTR262140 CTR262146:CTR262163 CTR327662:CTR327676 CTR327682:CTR327699 CTR393198:CTR393212 CTR393218:CTR393235 CTR458734:CTR458748 CTR458754:CTR458771 CTR524270:CTR524284 CTR524290:CTR524307 CTR589806:CTR589820 CTR589826:CTR589843 CTR655342:CTR655356 CTR655362:CTR655379 CTR720878:CTR720892 CTR720898:CTR720915 CTR786414:CTR786428 CTR786434:CTR786451 CTR851950:CTR851964 CTR851970:CTR851987 CTR917486:CTR917500 CTR917506:CTR917523 CTR983022:CTR983036 CTR983042:CTR983059 DDN5:DDN19 DDN65518:DDN65532 DDN65538:DDN65555 DDN131054:DDN131068 DDN131074:DDN131091 DDN196590:DDN196604 DDN196610:DDN196627 DDN262126:DDN262140 DDN262146:DDN262163 DDN327662:DDN327676 DDN327682:DDN327699 DDN393198:DDN393212 DDN393218:DDN393235 DDN458734:DDN458748 DDN458754:DDN458771 DDN524270:DDN524284 DDN524290:DDN524307 DDN589806:DDN589820 DDN589826:DDN589843 DDN655342:DDN655356 DDN655362:DDN655379 DDN720878:DDN720892 DDN720898:DDN720915 DDN786414:DDN786428 DDN786434:DDN786451 DDN851950:DDN851964 DDN851970:DDN851987 DDN917486:DDN917500 DDN917506:DDN917523 DDN983022:DDN983036 DDN983042:DDN983059 DNJ5:DNJ19 DNJ65518:DNJ65532 DNJ65538:DNJ65555 DNJ131054:DNJ131068 DNJ131074:DNJ131091 DNJ196590:DNJ196604 DNJ196610:DNJ196627 DNJ262126:DNJ262140 DNJ262146:DNJ262163 DNJ327662:DNJ327676 DNJ327682:DNJ327699 DNJ393198:DNJ393212 DNJ393218:DNJ393235 DNJ458734:DNJ458748 DNJ458754:DNJ458771 DNJ524270:DNJ524284 DNJ524290:DNJ524307 DNJ589806:DNJ589820 DNJ589826:DNJ589843 DNJ655342:DNJ655356 DNJ655362:DNJ655379 DNJ720878:DNJ720892 DNJ720898:DNJ720915 DNJ786414:DNJ786428 DNJ786434:DNJ786451 DNJ851950:DNJ851964 DNJ851970:DNJ851987 DNJ917486:DNJ917500 DNJ917506:DNJ917523 DNJ983022:DNJ983036 DNJ983042:DNJ983059 DXF5:DXF19 DXF65518:DXF65532 DXF65538:DXF65555 DXF131054:DXF131068 DXF131074:DXF131091 DXF196590:DXF196604 DXF196610:DXF196627 DXF262126:DXF262140 DXF262146:DXF262163 DXF327662:DXF327676 DXF327682:DXF327699 DXF393198:DXF393212 DXF393218:DXF393235 DXF458734:DXF458748 DXF458754:DXF458771 DXF524270:DXF524284 DXF524290:DXF524307 DXF589806:DXF589820 DXF589826:DXF589843 DXF655342:DXF655356 DXF655362:DXF655379 DXF720878:DXF720892 DXF720898:DXF720915 DXF786414:DXF786428 DXF786434:DXF786451 DXF851950:DXF851964 DXF851970:DXF851987 DXF917486:DXF917500 DXF917506:DXF917523 DXF983022:DXF983036 DXF983042:DXF983059 EHB5:EHB19 EHB65518:EHB65532 EHB65538:EHB65555 EHB131054:EHB131068 EHB131074:EHB131091 EHB196590:EHB196604 EHB196610:EHB196627 EHB262126:EHB262140 EHB262146:EHB262163 EHB327662:EHB327676 EHB327682:EHB327699 EHB393198:EHB393212 EHB393218:EHB393235 EHB458734:EHB458748 EHB458754:EHB458771 EHB524270:EHB524284 EHB524290:EHB524307 EHB589806:EHB589820 EHB589826:EHB589843 EHB655342:EHB655356 EHB655362:EHB655379 EHB720878:EHB720892 EHB720898:EHB720915 EHB786414:EHB786428 EHB786434:EHB786451 EHB851950:EHB851964 EHB851970:EHB851987 EHB917486:EHB917500 EHB917506:EHB917523 EHB983022:EHB983036 EHB983042:EHB983059 EQX5:EQX19 EQX65518:EQX65532 EQX65538:EQX65555 EQX131054:EQX131068 EQX131074:EQX131091 EQX196590:EQX196604 EQX196610:EQX196627 EQX262126:EQX262140 EQX262146:EQX262163 EQX327662:EQX327676 EQX327682:EQX327699 EQX393198:EQX393212 EQX393218:EQX393235 EQX458734:EQX458748 EQX458754:EQX458771 EQX524270:EQX524284 EQX524290:EQX524307 EQX589806:EQX589820 EQX589826:EQX589843 EQX655342:EQX655356 EQX655362:EQX655379 EQX720878:EQX720892 EQX720898:EQX720915 EQX786414:EQX786428 EQX786434:EQX786451 EQX851950:EQX851964 EQX851970:EQX851987 EQX917486:EQX917500 EQX917506:EQX917523 EQX983022:EQX983036 EQX983042:EQX983059 FAT5:FAT19 FAT65518:FAT65532 FAT65538:FAT65555 FAT131054:FAT131068 FAT131074:FAT131091 FAT196590:FAT196604 FAT196610:FAT196627 FAT262126:FAT262140 FAT262146:FAT262163 FAT327662:FAT327676 FAT327682:FAT327699 FAT393198:FAT393212 FAT393218:FAT393235 FAT458734:FAT458748 FAT458754:FAT458771 FAT524270:FAT524284 FAT524290:FAT524307 FAT589806:FAT589820 FAT589826:FAT589843 FAT655342:FAT655356 FAT655362:FAT655379 FAT720878:FAT720892 FAT720898:FAT720915 FAT786414:FAT786428 FAT786434:FAT786451 FAT851950:FAT851964 FAT851970:FAT851987 FAT917486:FAT917500 FAT917506:FAT917523 FAT983022:FAT983036 FAT983042:FAT983059 FKP5:FKP19 FKP65518:FKP65532 FKP65538:FKP65555 FKP131054:FKP131068 FKP131074:FKP131091 FKP196590:FKP196604 FKP196610:FKP196627 FKP262126:FKP262140 FKP262146:FKP262163 FKP327662:FKP327676 FKP327682:FKP327699 FKP393198:FKP393212 FKP393218:FKP393235 FKP458734:FKP458748 FKP458754:FKP458771 FKP524270:FKP524284 FKP524290:FKP524307 FKP589806:FKP589820 FKP589826:FKP589843 FKP655342:FKP655356 FKP655362:FKP655379 FKP720878:FKP720892 FKP720898:FKP720915 FKP786414:FKP786428 FKP786434:FKP786451 FKP851950:FKP851964 FKP851970:FKP851987 FKP917486:FKP917500 FKP917506:FKP917523 FKP983022:FKP983036 FKP983042:FKP983059 FUL5:FUL19 FUL65518:FUL65532 FUL65538:FUL65555 FUL131054:FUL131068 FUL131074:FUL131091 FUL196590:FUL196604 FUL196610:FUL196627 FUL262126:FUL262140 FUL262146:FUL262163 FUL327662:FUL327676 FUL327682:FUL327699 FUL393198:FUL393212 FUL393218:FUL393235 FUL458734:FUL458748 FUL458754:FUL458771 FUL524270:FUL524284 FUL524290:FUL524307 FUL589806:FUL589820 FUL589826:FUL589843 FUL655342:FUL655356 FUL655362:FUL655379 FUL720878:FUL720892 FUL720898:FUL720915 FUL786414:FUL786428 FUL786434:FUL786451 FUL851950:FUL851964 FUL851970:FUL851987 FUL917486:FUL917500 FUL917506:FUL917523 FUL983022:FUL983036 FUL983042:FUL983059 GEH5:GEH19 GEH65518:GEH65532 GEH65538:GEH65555 GEH131054:GEH131068 GEH131074:GEH131091 GEH196590:GEH196604 GEH196610:GEH196627 GEH262126:GEH262140 GEH262146:GEH262163 GEH327662:GEH327676 GEH327682:GEH327699 GEH393198:GEH393212 GEH393218:GEH393235 GEH458734:GEH458748 GEH458754:GEH458771 GEH524270:GEH524284 GEH524290:GEH524307 GEH589806:GEH589820 GEH589826:GEH589843 GEH655342:GEH655356 GEH655362:GEH655379 GEH720878:GEH720892 GEH720898:GEH720915 GEH786414:GEH786428 GEH786434:GEH786451 GEH851950:GEH851964 GEH851970:GEH851987 GEH917486:GEH917500 GEH917506:GEH917523 GEH983022:GEH983036 GEH983042:GEH983059 GOD5:GOD19 GOD65518:GOD65532 GOD65538:GOD65555 GOD131054:GOD131068 GOD131074:GOD131091 GOD196590:GOD196604 GOD196610:GOD196627 GOD262126:GOD262140 GOD262146:GOD262163 GOD327662:GOD327676 GOD327682:GOD327699 GOD393198:GOD393212 GOD393218:GOD393235 GOD458734:GOD458748 GOD458754:GOD458771 GOD524270:GOD524284 GOD524290:GOD524307 GOD589806:GOD589820 GOD589826:GOD589843 GOD655342:GOD655356 GOD655362:GOD655379 GOD720878:GOD720892 GOD720898:GOD720915 GOD786414:GOD786428 GOD786434:GOD786451 GOD851950:GOD851964 GOD851970:GOD851987 GOD917486:GOD917500 GOD917506:GOD917523 GOD983022:GOD983036 GOD983042:GOD983059 GXZ5:GXZ19 GXZ65518:GXZ65532 GXZ65538:GXZ65555 GXZ131054:GXZ131068 GXZ131074:GXZ131091 GXZ196590:GXZ196604 GXZ196610:GXZ196627 GXZ262126:GXZ262140 GXZ262146:GXZ262163 GXZ327662:GXZ327676 GXZ327682:GXZ327699 GXZ393198:GXZ393212 GXZ393218:GXZ393235 GXZ458734:GXZ458748 GXZ458754:GXZ458771 GXZ524270:GXZ524284 GXZ524290:GXZ524307 GXZ589806:GXZ589820 GXZ589826:GXZ589843 GXZ655342:GXZ655356 GXZ655362:GXZ655379 GXZ720878:GXZ720892 GXZ720898:GXZ720915 GXZ786414:GXZ786428 GXZ786434:GXZ786451 GXZ851950:GXZ851964 GXZ851970:GXZ851987 GXZ917486:GXZ917500 GXZ917506:GXZ917523 GXZ983022:GXZ983036 GXZ983042:GXZ983059 HHV5:HHV19 HHV65518:HHV65532 HHV65538:HHV65555 HHV131054:HHV131068 HHV131074:HHV131091 HHV196590:HHV196604 HHV196610:HHV196627 HHV262126:HHV262140 HHV262146:HHV262163 HHV327662:HHV327676 HHV327682:HHV327699 HHV393198:HHV393212 HHV393218:HHV393235 HHV458734:HHV458748 HHV458754:HHV458771 HHV524270:HHV524284 HHV524290:HHV524307 HHV589806:HHV589820 HHV589826:HHV589843 HHV655342:HHV655356 HHV655362:HHV655379 HHV720878:HHV720892 HHV720898:HHV720915 HHV786414:HHV786428 HHV786434:HHV786451 HHV851950:HHV851964 HHV851970:HHV851987 HHV917486:HHV917500 HHV917506:HHV917523 HHV983022:HHV983036 HHV983042:HHV983059 HRR5:HRR19 HRR65518:HRR65532 HRR65538:HRR65555 HRR131054:HRR131068 HRR131074:HRR131091 HRR196590:HRR196604 HRR196610:HRR196627 HRR262126:HRR262140 HRR262146:HRR262163 HRR327662:HRR327676 HRR327682:HRR327699 HRR393198:HRR393212 HRR393218:HRR393235 HRR458734:HRR458748 HRR458754:HRR458771 HRR524270:HRR524284 HRR524290:HRR524307 HRR589806:HRR589820 HRR589826:HRR589843 HRR655342:HRR655356 HRR655362:HRR655379 HRR720878:HRR720892 HRR720898:HRR720915 HRR786414:HRR786428 HRR786434:HRR786451 HRR851950:HRR851964 HRR851970:HRR851987 HRR917486:HRR917500 HRR917506:HRR917523 HRR983022:HRR983036 HRR983042:HRR983059 IBN5:IBN19 IBN65518:IBN65532 IBN65538:IBN65555 IBN131054:IBN131068 IBN131074:IBN131091 IBN196590:IBN196604 IBN196610:IBN196627 IBN262126:IBN262140 IBN262146:IBN262163 IBN327662:IBN327676 IBN327682:IBN327699 IBN393198:IBN393212 IBN393218:IBN393235 IBN458734:IBN458748 IBN458754:IBN458771 IBN524270:IBN524284 IBN524290:IBN524307 IBN589806:IBN589820 IBN589826:IBN589843 IBN655342:IBN655356 IBN655362:IBN655379 IBN720878:IBN720892 IBN720898:IBN720915 IBN786414:IBN786428 IBN786434:IBN786451 IBN851950:IBN851964 IBN851970:IBN851987 IBN917486:IBN917500 IBN917506:IBN917523 IBN983022:IBN983036 IBN983042:IBN983059 ILJ5:ILJ19 ILJ65518:ILJ65532 ILJ65538:ILJ65555 ILJ131054:ILJ131068 ILJ131074:ILJ131091 ILJ196590:ILJ196604 ILJ196610:ILJ196627 ILJ262126:ILJ262140 ILJ262146:ILJ262163 ILJ327662:ILJ327676 ILJ327682:ILJ327699 ILJ393198:ILJ393212 ILJ393218:ILJ393235 ILJ458734:ILJ458748 ILJ458754:ILJ458771 ILJ524270:ILJ524284 ILJ524290:ILJ524307 ILJ589806:ILJ589820 ILJ589826:ILJ589843 ILJ655342:ILJ655356 ILJ655362:ILJ655379 ILJ720878:ILJ720892 ILJ720898:ILJ720915 ILJ786414:ILJ786428 ILJ786434:ILJ786451 ILJ851950:ILJ851964 ILJ851970:ILJ851987 ILJ917486:ILJ917500 ILJ917506:ILJ917523 ILJ983022:ILJ983036 ILJ983042:ILJ983059 IVF5:IVF19 IVF65518:IVF65532 IVF65538:IVF65555 IVF131054:IVF131068 IVF131074:IVF131091 IVF196590:IVF196604 IVF196610:IVF196627 IVF262126:IVF262140 IVF262146:IVF262163 IVF327662:IVF327676 IVF327682:IVF327699 IVF393198:IVF393212 IVF393218:IVF393235 IVF458734:IVF458748 IVF458754:IVF458771 IVF524270:IVF524284 IVF524290:IVF524307 IVF589806:IVF589820 IVF589826:IVF589843 IVF655342:IVF655356 IVF655362:IVF655379 IVF720878:IVF720892 IVF720898:IVF720915 IVF786414:IVF786428 IVF786434:IVF786451 IVF851950:IVF851964 IVF851970:IVF851987 IVF917486:IVF917500 IVF917506:IVF917523 IVF983022:IVF983036 IVF983042:IVF983059 JFB5:JFB19 JFB65518:JFB65532 JFB65538:JFB65555 JFB131054:JFB131068 JFB131074:JFB131091 JFB196590:JFB196604 JFB196610:JFB196627 JFB262126:JFB262140 JFB262146:JFB262163 JFB327662:JFB327676 JFB327682:JFB327699 JFB393198:JFB393212 JFB393218:JFB393235 JFB458734:JFB458748 JFB458754:JFB458771 JFB524270:JFB524284 JFB524290:JFB524307 JFB589806:JFB589820 JFB589826:JFB589843 JFB655342:JFB655356 JFB655362:JFB655379 JFB720878:JFB720892 JFB720898:JFB720915 JFB786414:JFB786428 JFB786434:JFB786451 JFB851950:JFB851964 JFB851970:JFB851987 JFB917486:JFB917500 JFB917506:JFB917523 JFB983022:JFB983036 JFB983042:JFB983059 JOX5:JOX19 JOX65518:JOX65532 JOX65538:JOX65555 JOX131054:JOX131068 JOX131074:JOX131091 JOX196590:JOX196604 JOX196610:JOX196627 JOX262126:JOX262140 JOX262146:JOX262163 JOX327662:JOX327676 JOX327682:JOX327699 JOX393198:JOX393212 JOX393218:JOX393235 JOX458734:JOX458748 JOX458754:JOX458771 JOX524270:JOX524284 JOX524290:JOX524307 JOX589806:JOX589820 JOX589826:JOX589843 JOX655342:JOX655356 JOX655362:JOX655379 JOX720878:JOX720892 JOX720898:JOX720915 JOX786414:JOX786428 JOX786434:JOX786451 JOX851950:JOX851964 JOX851970:JOX851987 JOX917486:JOX917500 JOX917506:JOX917523 JOX983022:JOX983036 JOX983042:JOX983059 JYT5:JYT19 JYT65518:JYT65532 JYT65538:JYT65555 JYT131054:JYT131068 JYT131074:JYT131091 JYT196590:JYT196604 JYT196610:JYT196627 JYT262126:JYT262140 JYT262146:JYT262163 JYT327662:JYT327676 JYT327682:JYT327699 JYT393198:JYT393212 JYT393218:JYT393235 JYT458734:JYT458748 JYT458754:JYT458771 JYT524270:JYT524284 JYT524290:JYT524307 JYT589806:JYT589820 JYT589826:JYT589843 JYT655342:JYT655356 JYT655362:JYT655379 JYT720878:JYT720892 JYT720898:JYT720915 JYT786414:JYT786428 JYT786434:JYT786451 JYT851950:JYT851964 JYT851970:JYT851987 JYT917486:JYT917500 JYT917506:JYT917523 JYT983022:JYT983036 JYT983042:JYT983059 KIP5:KIP19 KIP65518:KIP65532 KIP65538:KIP65555 KIP131054:KIP131068 KIP131074:KIP131091 KIP196590:KIP196604 KIP196610:KIP196627 KIP262126:KIP262140 KIP262146:KIP262163 KIP327662:KIP327676 KIP327682:KIP327699 KIP393198:KIP393212 KIP393218:KIP393235 KIP458734:KIP458748 KIP458754:KIP458771 KIP524270:KIP524284 KIP524290:KIP524307 KIP589806:KIP589820 KIP589826:KIP589843 KIP655342:KIP655356 KIP655362:KIP655379 KIP720878:KIP720892 KIP720898:KIP720915 KIP786414:KIP786428 KIP786434:KIP786451 KIP851950:KIP851964 KIP851970:KIP851987 KIP917486:KIP917500 KIP917506:KIP917523 KIP983022:KIP983036 KIP983042:KIP983059 KSL5:KSL19 KSL65518:KSL65532 KSL65538:KSL65555 KSL131054:KSL131068 KSL131074:KSL131091 KSL196590:KSL196604 KSL196610:KSL196627 KSL262126:KSL262140 KSL262146:KSL262163 KSL327662:KSL327676 KSL327682:KSL327699 KSL393198:KSL393212 KSL393218:KSL393235 KSL458734:KSL458748 KSL458754:KSL458771 KSL524270:KSL524284 KSL524290:KSL524307 KSL589806:KSL589820 KSL589826:KSL589843 KSL655342:KSL655356 KSL655362:KSL655379 KSL720878:KSL720892 KSL720898:KSL720915 KSL786414:KSL786428 KSL786434:KSL786451 KSL851950:KSL851964 KSL851970:KSL851987 KSL917486:KSL917500 KSL917506:KSL917523 KSL983022:KSL983036 KSL983042:KSL983059 LCH5:LCH19 LCH65518:LCH65532 LCH65538:LCH65555 LCH131054:LCH131068 LCH131074:LCH131091 LCH196590:LCH196604 LCH196610:LCH196627 LCH262126:LCH262140 LCH262146:LCH262163 LCH327662:LCH327676 LCH327682:LCH327699 LCH393198:LCH393212 LCH393218:LCH393235 LCH458734:LCH458748 LCH458754:LCH458771 LCH524270:LCH524284 LCH524290:LCH524307 LCH589806:LCH589820 LCH589826:LCH589843 LCH655342:LCH655356 LCH655362:LCH655379 LCH720878:LCH720892 LCH720898:LCH720915 LCH786414:LCH786428 LCH786434:LCH786451 LCH851950:LCH851964 LCH851970:LCH851987 LCH917486:LCH917500 LCH917506:LCH917523 LCH983022:LCH983036 LCH983042:LCH983059 LMD5:LMD19 LMD65518:LMD65532 LMD65538:LMD65555 LMD131054:LMD131068 LMD131074:LMD131091 LMD196590:LMD196604 LMD196610:LMD196627 LMD262126:LMD262140 LMD262146:LMD262163 LMD327662:LMD327676 LMD327682:LMD327699 LMD393198:LMD393212 LMD393218:LMD393235 LMD458734:LMD458748 LMD458754:LMD458771 LMD524270:LMD524284 LMD524290:LMD524307 LMD589806:LMD589820 LMD589826:LMD589843 LMD655342:LMD655356 LMD655362:LMD655379 LMD720878:LMD720892 LMD720898:LMD720915 LMD786414:LMD786428 LMD786434:LMD786451 LMD851950:LMD851964 LMD851970:LMD851987 LMD917486:LMD917500 LMD917506:LMD917523 LMD983022:LMD983036 LMD983042:LMD983059 LVZ5:LVZ19 LVZ65518:LVZ65532 LVZ65538:LVZ65555 LVZ131054:LVZ131068 LVZ131074:LVZ131091 LVZ196590:LVZ196604 LVZ196610:LVZ196627 LVZ262126:LVZ262140 LVZ262146:LVZ262163 LVZ327662:LVZ327676 LVZ327682:LVZ327699 LVZ393198:LVZ393212 LVZ393218:LVZ393235 LVZ458734:LVZ458748 LVZ458754:LVZ458771 LVZ524270:LVZ524284 LVZ524290:LVZ524307 LVZ589806:LVZ589820 LVZ589826:LVZ589843 LVZ655342:LVZ655356 LVZ655362:LVZ655379 LVZ720878:LVZ720892 LVZ720898:LVZ720915 LVZ786414:LVZ786428 LVZ786434:LVZ786451 LVZ851950:LVZ851964 LVZ851970:LVZ851987 LVZ917486:LVZ917500 LVZ917506:LVZ917523 LVZ983022:LVZ983036 LVZ983042:LVZ983059 MFV5:MFV19 MFV65518:MFV65532 MFV65538:MFV65555 MFV131054:MFV131068 MFV131074:MFV131091 MFV196590:MFV196604 MFV196610:MFV196627 MFV262126:MFV262140 MFV262146:MFV262163 MFV327662:MFV327676 MFV327682:MFV327699 MFV393198:MFV393212 MFV393218:MFV393235 MFV458734:MFV458748 MFV458754:MFV458771 MFV524270:MFV524284 MFV524290:MFV524307 MFV589806:MFV589820 MFV589826:MFV589843 MFV655342:MFV655356 MFV655362:MFV655379 MFV720878:MFV720892 MFV720898:MFV720915 MFV786414:MFV786428 MFV786434:MFV786451 MFV851950:MFV851964 MFV851970:MFV851987 MFV917486:MFV917500 MFV917506:MFV917523 MFV983022:MFV983036 MFV983042:MFV983059 MPR5:MPR19 MPR65518:MPR65532 MPR65538:MPR65555 MPR131054:MPR131068 MPR131074:MPR131091 MPR196590:MPR196604 MPR196610:MPR196627 MPR262126:MPR262140 MPR262146:MPR262163 MPR327662:MPR327676 MPR327682:MPR327699 MPR393198:MPR393212 MPR393218:MPR393235 MPR458734:MPR458748 MPR458754:MPR458771 MPR524270:MPR524284 MPR524290:MPR524307 MPR589806:MPR589820 MPR589826:MPR589843 MPR655342:MPR655356 MPR655362:MPR655379 MPR720878:MPR720892 MPR720898:MPR720915 MPR786414:MPR786428 MPR786434:MPR786451 MPR851950:MPR851964 MPR851970:MPR851987 MPR917486:MPR917500 MPR917506:MPR917523 MPR983022:MPR983036 MPR983042:MPR983059 MZN5:MZN19 MZN65518:MZN65532 MZN65538:MZN65555 MZN131054:MZN131068 MZN131074:MZN131091 MZN196590:MZN196604 MZN196610:MZN196627 MZN262126:MZN262140 MZN262146:MZN262163 MZN327662:MZN327676 MZN327682:MZN327699 MZN393198:MZN393212 MZN393218:MZN393235 MZN458734:MZN458748 MZN458754:MZN458771 MZN524270:MZN524284 MZN524290:MZN524307 MZN589806:MZN589820 MZN589826:MZN589843 MZN655342:MZN655356 MZN655362:MZN655379 MZN720878:MZN720892 MZN720898:MZN720915 MZN786414:MZN786428 MZN786434:MZN786451 MZN851950:MZN851964 MZN851970:MZN851987 MZN917486:MZN917500 MZN917506:MZN917523 MZN983022:MZN983036 MZN983042:MZN983059 NJJ5:NJJ19 NJJ65518:NJJ65532 NJJ65538:NJJ65555 NJJ131054:NJJ131068 NJJ131074:NJJ131091 NJJ196590:NJJ196604 NJJ196610:NJJ196627 NJJ262126:NJJ262140 NJJ262146:NJJ262163 NJJ327662:NJJ327676 NJJ327682:NJJ327699 NJJ393198:NJJ393212 NJJ393218:NJJ393235 NJJ458734:NJJ458748 NJJ458754:NJJ458771 NJJ524270:NJJ524284 NJJ524290:NJJ524307 NJJ589806:NJJ589820 NJJ589826:NJJ589843 NJJ655342:NJJ655356 NJJ655362:NJJ655379 NJJ720878:NJJ720892 NJJ720898:NJJ720915 NJJ786414:NJJ786428 NJJ786434:NJJ786451 NJJ851950:NJJ851964 NJJ851970:NJJ851987 NJJ917486:NJJ917500 NJJ917506:NJJ917523 NJJ983022:NJJ983036 NJJ983042:NJJ983059 NTF5:NTF19 NTF65518:NTF65532 NTF65538:NTF65555 NTF131054:NTF131068 NTF131074:NTF131091 NTF196590:NTF196604 NTF196610:NTF196627 NTF262126:NTF262140 NTF262146:NTF262163 NTF327662:NTF327676 NTF327682:NTF327699 NTF393198:NTF393212 NTF393218:NTF393235 NTF458734:NTF458748 NTF458754:NTF458771 NTF524270:NTF524284 NTF524290:NTF524307 NTF589806:NTF589820 NTF589826:NTF589843 NTF655342:NTF655356 NTF655362:NTF655379 NTF720878:NTF720892 NTF720898:NTF720915 NTF786414:NTF786428 NTF786434:NTF786451 NTF851950:NTF851964 NTF851970:NTF851987 NTF917486:NTF917500 NTF917506:NTF917523 NTF983022:NTF983036 NTF983042:NTF983059 ODB5:ODB19 ODB65518:ODB65532 ODB65538:ODB65555 ODB131054:ODB131068 ODB131074:ODB131091 ODB196590:ODB196604 ODB196610:ODB196627 ODB262126:ODB262140 ODB262146:ODB262163 ODB327662:ODB327676 ODB327682:ODB327699 ODB393198:ODB393212 ODB393218:ODB393235 ODB458734:ODB458748 ODB458754:ODB458771 ODB524270:ODB524284 ODB524290:ODB524307 ODB589806:ODB589820 ODB589826:ODB589843 ODB655342:ODB655356 ODB655362:ODB655379 ODB720878:ODB720892 ODB720898:ODB720915 ODB786414:ODB786428 ODB786434:ODB786451 ODB851950:ODB851964 ODB851970:ODB851987 ODB917486:ODB917500 ODB917506:ODB917523 ODB983022:ODB983036 ODB983042:ODB983059 OMX5:OMX19 OMX65518:OMX65532 OMX65538:OMX65555 OMX131054:OMX131068 OMX131074:OMX131091 OMX196590:OMX196604 OMX196610:OMX196627 OMX262126:OMX262140 OMX262146:OMX262163 OMX327662:OMX327676 OMX327682:OMX327699 OMX393198:OMX393212 OMX393218:OMX393235 OMX458734:OMX458748 OMX458754:OMX458771 OMX524270:OMX524284 OMX524290:OMX524307 OMX589806:OMX589820 OMX589826:OMX589843 OMX655342:OMX655356 OMX655362:OMX655379 OMX720878:OMX720892 OMX720898:OMX720915 OMX786414:OMX786428 OMX786434:OMX786451 OMX851950:OMX851964 OMX851970:OMX851987 OMX917486:OMX917500 OMX917506:OMX917523 OMX983022:OMX983036 OMX983042:OMX983059 OWT5:OWT19 OWT65518:OWT65532 OWT65538:OWT65555 OWT131054:OWT131068 OWT131074:OWT131091 OWT196590:OWT196604 OWT196610:OWT196627 OWT262126:OWT262140 OWT262146:OWT262163 OWT327662:OWT327676 OWT327682:OWT327699 OWT393198:OWT393212 OWT393218:OWT393235 OWT458734:OWT458748 OWT458754:OWT458771 OWT524270:OWT524284 OWT524290:OWT524307 OWT589806:OWT589820 OWT589826:OWT589843 OWT655342:OWT655356 OWT655362:OWT655379 OWT720878:OWT720892 OWT720898:OWT720915 OWT786414:OWT786428 OWT786434:OWT786451 OWT851950:OWT851964 OWT851970:OWT851987 OWT917486:OWT917500 OWT917506:OWT917523 OWT983022:OWT983036 OWT983042:OWT983059 PGP5:PGP19 PGP65518:PGP65532 PGP65538:PGP65555 PGP131054:PGP131068 PGP131074:PGP131091 PGP196590:PGP196604 PGP196610:PGP196627 PGP262126:PGP262140 PGP262146:PGP262163 PGP327662:PGP327676 PGP327682:PGP327699 PGP393198:PGP393212 PGP393218:PGP393235 PGP458734:PGP458748 PGP458754:PGP458771 PGP524270:PGP524284 PGP524290:PGP524307 PGP589806:PGP589820 PGP589826:PGP589843 PGP655342:PGP655356 PGP655362:PGP655379 PGP720878:PGP720892 PGP720898:PGP720915 PGP786414:PGP786428 PGP786434:PGP786451 PGP851950:PGP851964 PGP851970:PGP851987 PGP917486:PGP917500 PGP917506:PGP917523 PGP983022:PGP983036 PGP983042:PGP983059 PQL5:PQL19 PQL65518:PQL65532 PQL65538:PQL65555 PQL131054:PQL131068 PQL131074:PQL131091 PQL196590:PQL196604 PQL196610:PQL196627 PQL262126:PQL262140 PQL262146:PQL262163 PQL327662:PQL327676 PQL327682:PQL327699 PQL393198:PQL393212 PQL393218:PQL393235 PQL458734:PQL458748 PQL458754:PQL458771 PQL524270:PQL524284 PQL524290:PQL524307 PQL589806:PQL589820 PQL589826:PQL589843 PQL655342:PQL655356 PQL655362:PQL655379 PQL720878:PQL720892 PQL720898:PQL720915 PQL786414:PQL786428 PQL786434:PQL786451 PQL851950:PQL851964 PQL851970:PQL851987 PQL917486:PQL917500 PQL917506:PQL917523 PQL983022:PQL983036 PQL983042:PQL983059 QAH5:QAH19 QAH65518:QAH65532 QAH65538:QAH65555 QAH131054:QAH131068 QAH131074:QAH131091 QAH196590:QAH196604 QAH196610:QAH196627 QAH262126:QAH262140 QAH262146:QAH262163 QAH327662:QAH327676 QAH327682:QAH327699 QAH393198:QAH393212 QAH393218:QAH393235 QAH458734:QAH458748 QAH458754:QAH458771 QAH524270:QAH524284 QAH524290:QAH524307 QAH589806:QAH589820 QAH589826:QAH589843 QAH655342:QAH655356 QAH655362:QAH655379 QAH720878:QAH720892 QAH720898:QAH720915 QAH786414:QAH786428 QAH786434:QAH786451 QAH851950:QAH851964 QAH851970:QAH851987 QAH917486:QAH917500 QAH917506:QAH917523 QAH983022:QAH983036 QAH983042:QAH983059 QKD5:QKD19 QKD65518:QKD65532 QKD65538:QKD65555 QKD131054:QKD131068 QKD131074:QKD131091 QKD196590:QKD196604 QKD196610:QKD196627 QKD262126:QKD262140 QKD262146:QKD262163 QKD327662:QKD327676 QKD327682:QKD327699 QKD393198:QKD393212 QKD393218:QKD393235 QKD458734:QKD458748 QKD458754:QKD458771 QKD524270:QKD524284 QKD524290:QKD524307 QKD589806:QKD589820 QKD589826:QKD589843 QKD655342:QKD655356 QKD655362:QKD655379 QKD720878:QKD720892 QKD720898:QKD720915 QKD786414:QKD786428 QKD786434:QKD786451 QKD851950:QKD851964 QKD851970:QKD851987 QKD917486:QKD917500 QKD917506:QKD917523 QKD983022:QKD983036 QKD983042:QKD983059 QTZ5:QTZ19 QTZ65518:QTZ65532 QTZ65538:QTZ65555 QTZ131054:QTZ131068 QTZ131074:QTZ131091 QTZ196590:QTZ196604 QTZ196610:QTZ196627 QTZ262126:QTZ262140 QTZ262146:QTZ262163 QTZ327662:QTZ327676 QTZ327682:QTZ327699 QTZ393198:QTZ393212 QTZ393218:QTZ393235 QTZ458734:QTZ458748 QTZ458754:QTZ458771 QTZ524270:QTZ524284 QTZ524290:QTZ524307 QTZ589806:QTZ589820 QTZ589826:QTZ589843 QTZ655342:QTZ655356 QTZ655362:QTZ655379 QTZ720878:QTZ720892 QTZ720898:QTZ720915 QTZ786414:QTZ786428 QTZ786434:QTZ786451 QTZ851950:QTZ851964 QTZ851970:QTZ851987 QTZ917486:QTZ917500 QTZ917506:QTZ917523 QTZ983022:QTZ983036 QTZ983042:QTZ983059 RDV5:RDV19 RDV65518:RDV65532 RDV65538:RDV65555 RDV131054:RDV131068 RDV131074:RDV131091 RDV196590:RDV196604 RDV196610:RDV196627 RDV262126:RDV262140 RDV262146:RDV262163 RDV327662:RDV327676 RDV327682:RDV327699 RDV393198:RDV393212 RDV393218:RDV393235 RDV458734:RDV458748 RDV458754:RDV458771 RDV524270:RDV524284 RDV524290:RDV524307 RDV589806:RDV589820 RDV589826:RDV589843 RDV655342:RDV655356 RDV655362:RDV655379 RDV720878:RDV720892 RDV720898:RDV720915 RDV786414:RDV786428 RDV786434:RDV786451 RDV851950:RDV851964 RDV851970:RDV851987 RDV917486:RDV917500 RDV917506:RDV917523 RDV983022:RDV983036 RDV983042:RDV983059 RNR5:RNR19 RNR65518:RNR65532 RNR65538:RNR65555 RNR131054:RNR131068 RNR131074:RNR131091 RNR196590:RNR196604 RNR196610:RNR196627 RNR262126:RNR262140 RNR262146:RNR262163 RNR327662:RNR327676 RNR327682:RNR327699 RNR393198:RNR393212 RNR393218:RNR393235 RNR458734:RNR458748 RNR458754:RNR458771 RNR524270:RNR524284 RNR524290:RNR524307 RNR589806:RNR589820 RNR589826:RNR589843 RNR655342:RNR655356 RNR655362:RNR655379 RNR720878:RNR720892 RNR720898:RNR720915 RNR786414:RNR786428 RNR786434:RNR786451 RNR851950:RNR851964 RNR851970:RNR851987 RNR917486:RNR917500 RNR917506:RNR917523 RNR983022:RNR983036 RNR983042:RNR983059 RXN5:RXN19 RXN65518:RXN65532 RXN65538:RXN65555 RXN131054:RXN131068 RXN131074:RXN131091 RXN196590:RXN196604 RXN196610:RXN196627 RXN262126:RXN262140 RXN262146:RXN262163 RXN327662:RXN327676 RXN327682:RXN327699 RXN393198:RXN393212 RXN393218:RXN393235 RXN458734:RXN458748 RXN458754:RXN458771 RXN524270:RXN524284 RXN524290:RXN524307 RXN589806:RXN589820 RXN589826:RXN589843 RXN655342:RXN655356 RXN655362:RXN655379 RXN720878:RXN720892 RXN720898:RXN720915 RXN786414:RXN786428 RXN786434:RXN786451 RXN851950:RXN851964 RXN851970:RXN851987 RXN917486:RXN917500 RXN917506:RXN917523 RXN983022:RXN983036 RXN983042:RXN983059 SHJ5:SHJ19 SHJ65518:SHJ65532 SHJ65538:SHJ65555 SHJ131054:SHJ131068 SHJ131074:SHJ131091 SHJ196590:SHJ196604 SHJ196610:SHJ196627 SHJ262126:SHJ262140 SHJ262146:SHJ262163 SHJ327662:SHJ327676 SHJ327682:SHJ327699 SHJ393198:SHJ393212 SHJ393218:SHJ393235 SHJ458734:SHJ458748 SHJ458754:SHJ458771 SHJ524270:SHJ524284 SHJ524290:SHJ524307 SHJ589806:SHJ589820 SHJ589826:SHJ589843 SHJ655342:SHJ655356 SHJ655362:SHJ655379 SHJ720878:SHJ720892 SHJ720898:SHJ720915 SHJ786414:SHJ786428 SHJ786434:SHJ786451 SHJ851950:SHJ851964 SHJ851970:SHJ851987 SHJ917486:SHJ917500 SHJ917506:SHJ917523 SHJ983022:SHJ983036 SHJ983042:SHJ983059 SRF5:SRF19 SRF65518:SRF65532 SRF65538:SRF65555 SRF131054:SRF131068 SRF131074:SRF131091 SRF196590:SRF196604 SRF196610:SRF196627 SRF262126:SRF262140 SRF262146:SRF262163 SRF327662:SRF327676 SRF327682:SRF327699 SRF393198:SRF393212 SRF393218:SRF393235 SRF458734:SRF458748 SRF458754:SRF458771 SRF524270:SRF524284 SRF524290:SRF524307 SRF589806:SRF589820 SRF589826:SRF589843 SRF655342:SRF655356 SRF655362:SRF655379 SRF720878:SRF720892 SRF720898:SRF720915 SRF786414:SRF786428 SRF786434:SRF786451 SRF851950:SRF851964 SRF851970:SRF851987 SRF917486:SRF917500 SRF917506:SRF917523 SRF983022:SRF983036 SRF983042:SRF983059 TBB5:TBB19 TBB65518:TBB65532 TBB65538:TBB65555 TBB131054:TBB131068 TBB131074:TBB131091 TBB196590:TBB196604 TBB196610:TBB196627 TBB262126:TBB262140 TBB262146:TBB262163 TBB327662:TBB327676 TBB327682:TBB327699 TBB393198:TBB393212 TBB393218:TBB393235 TBB458734:TBB458748 TBB458754:TBB458771 TBB524270:TBB524284 TBB524290:TBB524307 TBB589806:TBB589820 TBB589826:TBB589843 TBB655342:TBB655356 TBB655362:TBB655379 TBB720878:TBB720892 TBB720898:TBB720915 TBB786414:TBB786428 TBB786434:TBB786451 TBB851950:TBB851964 TBB851970:TBB851987 TBB917486:TBB917500 TBB917506:TBB917523 TBB983022:TBB983036 TBB983042:TBB983059 TKX5:TKX19 TKX65518:TKX65532 TKX65538:TKX65555 TKX131054:TKX131068 TKX131074:TKX131091 TKX196590:TKX196604 TKX196610:TKX196627 TKX262126:TKX262140 TKX262146:TKX262163 TKX327662:TKX327676 TKX327682:TKX327699 TKX393198:TKX393212 TKX393218:TKX393235 TKX458734:TKX458748 TKX458754:TKX458771 TKX524270:TKX524284 TKX524290:TKX524307 TKX589806:TKX589820 TKX589826:TKX589843 TKX655342:TKX655356 TKX655362:TKX655379 TKX720878:TKX720892 TKX720898:TKX720915 TKX786414:TKX786428 TKX786434:TKX786451 TKX851950:TKX851964 TKX851970:TKX851987 TKX917486:TKX917500 TKX917506:TKX917523 TKX983022:TKX983036 TKX983042:TKX983059 TUT5:TUT19 TUT65518:TUT65532 TUT65538:TUT65555 TUT131054:TUT131068 TUT131074:TUT131091 TUT196590:TUT196604 TUT196610:TUT196627 TUT262126:TUT262140 TUT262146:TUT262163 TUT327662:TUT327676 TUT327682:TUT327699 TUT393198:TUT393212 TUT393218:TUT393235 TUT458734:TUT458748 TUT458754:TUT458771 TUT524270:TUT524284 TUT524290:TUT524307 TUT589806:TUT589820 TUT589826:TUT589843 TUT655342:TUT655356 TUT655362:TUT655379 TUT720878:TUT720892 TUT720898:TUT720915 TUT786414:TUT786428 TUT786434:TUT786451 TUT851950:TUT851964 TUT851970:TUT851987 TUT917486:TUT917500 TUT917506:TUT917523 TUT983022:TUT983036 TUT983042:TUT983059 UEP5:UEP19 UEP65518:UEP65532 UEP65538:UEP65555 UEP131054:UEP131068 UEP131074:UEP131091 UEP196590:UEP196604 UEP196610:UEP196627 UEP262126:UEP262140 UEP262146:UEP262163 UEP327662:UEP327676 UEP327682:UEP327699 UEP393198:UEP393212 UEP393218:UEP393235 UEP458734:UEP458748 UEP458754:UEP458771 UEP524270:UEP524284 UEP524290:UEP524307 UEP589806:UEP589820 UEP589826:UEP589843 UEP655342:UEP655356 UEP655362:UEP655379 UEP720878:UEP720892 UEP720898:UEP720915 UEP786414:UEP786428 UEP786434:UEP786451 UEP851950:UEP851964 UEP851970:UEP851987 UEP917486:UEP917500 UEP917506:UEP917523 UEP983022:UEP983036 UEP983042:UEP983059 UOL5:UOL19 UOL65518:UOL65532 UOL65538:UOL65555 UOL131054:UOL131068 UOL131074:UOL131091 UOL196590:UOL196604 UOL196610:UOL196627 UOL262126:UOL262140 UOL262146:UOL262163 UOL327662:UOL327676 UOL327682:UOL327699 UOL393198:UOL393212 UOL393218:UOL393235 UOL458734:UOL458748 UOL458754:UOL458771 UOL524270:UOL524284 UOL524290:UOL524307 UOL589806:UOL589820 UOL589826:UOL589843 UOL655342:UOL655356 UOL655362:UOL655379 UOL720878:UOL720892 UOL720898:UOL720915 UOL786414:UOL786428 UOL786434:UOL786451 UOL851950:UOL851964 UOL851970:UOL851987 UOL917486:UOL917500 UOL917506:UOL917523 UOL983022:UOL983036 UOL983042:UOL983059 UYH5:UYH19 UYH65518:UYH65532 UYH65538:UYH65555 UYH131054:UYH131068 UYH131074:UYH131091 UYH196590:UYH196604 UYH196610:UYH196627 UYH262126:UYH262140 UYH262146:UYH262163 UYH327662:UYH327676 UYH327682:UYH327699 UYH393198:UYH393212 UYH393218:UYH393235 UYH458734:UYH458748 UYH458754:UYH458771 UYH524270:UYH524284 UYH524290:UYH524307 UYH589806:UYH589820 UYH589826:UYH589843 UYH655342:UYH655356 UYH655362:UYH655379 UYH720878:UYH720892 UYH720898:UYH720915 UYH786414:UYH786428 UYH786434:UYH786451 UYH851950:UYH851964 UYH851970:UYH851987 UYH917486:UYH917500 UYH917506:UYH917523 UYH983022:UYH983036 UYH983042:UYH983059 VID5:VID19 VID65518:VID65532 VID65538:VID65555 VID131054:VID131068 VID131074:VID131091 VID196590:VID196604 VID196610:VID196627 VID262126:VID262140 VID262146:VID262163 VID327662:VID327676 VID327682:VID327699 VID393198:VID393212 VID393218:VID393235 VID458734:VID458748 VID458754:VID458771 VID524270:VID524284 VID524290:VID524307 VID589806:VID589820 VID589826:VID589843 VID655342:VID655356 VID655362:VID655379 VID720878:VID720892 VID720898:VID720915 VID786414:VID786428 VID786434:VID786451 VID851950:VID851964 VID851970:VID851987 VID917486:VID917500 VID917506:VID917523 VID983022:VID983036 VID983042:VID983059 VRZ5:VRZ19 VRZ65518:VRZ65532 VRZ65538:VRZ65555 VRZ131054:VRZ131068 VRZ131074:VRZ131091 VRZ196590:VRZ196604 VRZ196610:VRZ196627 VRZ262126:VRZ262140 VRZ262146:VRZ262163 VRZ327662:VRZ327676 VRZ327682:VRZ327699 VRZ393198:VRZ393212 VRZ393218:VRZ393235 VRZ458734:VRZ458748 VRZ458754:VRZ458771 VRZ524270:VRZ524284 VRZ524290:VRZ524307 VRZ589806:VRZ589820 VRZ589826:VRZ589843 VRZ655342:VRZ655356 VRZ655362:VRZ655379 VRZ720878:VRZ720892 VRZ720898:VRZ720915 VRZ786414:VRZ786428 VRZ786434:VRZ786451 VRZ851950:VRZ851964 VRZ851970:VRZ851987 VRZ917486:VRZ917500 VRZ917506:VRZ917523 VRZ983022:VRZ983036 VRZ983042:VRZ983059 WBV5:WBV19 WBV65518:WBV65532 WBV65538:WBV65555 WBV131054:WBV131068 WBV131074:WBV131091 WBV196590:WBV196604 WBV196610:WBV196627 WBV262126:WBV262140 WBV262146:WBV262163 WBV327662:WBV327676 WBV327682:WBV327699 WBV393198:WBV393212 WBV393218:WBV393235 WBV458734:WBV458748 WBV458754:WBV458771 WBV524270:WBV524284 WBV524290:WBV524307 WBV589806:WBV589820 WBV589826:WBV589843 WBV655342:WBV655356 WBV655362:WBV655379 WBV720878:WBV720892 WBV720898:WBV720915 WBV786414:WBV786428 WBV786434:WBV786451 WBV851950:WBV851964 WBV851970:WBV851987 WBV917486:WBV917500 WBV917506:WBV917523 WBV983022:WBV983036 WBV983042:WBV983059 WLR5:WLR19 WLR65518:WLR65532 WLR65538:WLR65555 WLR131054:WLR131068 WLR131074:WLR131091 WLR196590:WLR196604 WLR196610:WLR196627 WLR262126:WLR262140 WLR262146:WLR262163 WLR327662:WLR327676 WLR327682:WLR327699 WLR393198:WLR393212 WLR393218:WLR393235 WLR458734:WLR458748 WLR458754:WLR458771 WLR524270:WLR524284 WLR524290:WLR524307 WLR589806:WLR589820 WLR589826:WLR589843 WLR655342:WLR655356 WLR655362:WLR655379 WLR720878:WLR720892 WLR720898:WLR720915 WLR786414:WLR786428 WLR786434:WLR786451 WLR851950:WLR851964 WLR851970:WLR851987 WLR917486:WLR917500 WLR917506:WLR917523 WLR983022:WLR983036 WLR983042:WLR983059 WVN5:WVN19 WVN65518:WVN65532 WVN65538:WVN65555 WVN131054:WVN131068 WVN131074:WVN131091 WVN196590:WVN196604 WVN196610:WVN196627 WVN262126:WVN262140 WVN262146:WVN262163 WVN327662:WVN327676 WVN327682:WVN327699 WVN393198:WVN393212 WVN393218:WVN393235 WVN458734:WVN458748 WVN458754:WVN458771 WVN524270:WVN524284 WVN524290:WVN524307 WVN589806:WVN589820 WVN589826:WVN589843 WVN655342:WVN655356 WVN655362:WVN655379 WVN720878:WVN720892 WVN720898:WVN720915 WVN786414:WVN786428 WVN786434:WVN786451 WVN851950:WVN851964 WVN851970:WVN851987 WVN917486:WVN917500 WVN917506:WVN917523 WVN983022:WVN983036 WVN983042:WVN983059">
      <formula1>$K$5:$K$21</formula1>
    </dataValidation>
    <dataValidation type="list" allowBlank="1" showInputMessage="1" showErrorMessage="1" sqref="B5:C19">
      <formula1>$M$4:$M$16</formula1>
    </dataValidation>
    <dataValidation type="list" allowBlank="1" showInputMessage="1" showErrorMessage="1" sqref="IX5:IY19 ST5:SU19 ACP5:ACQ19 AML5:AMM19 AWH5:AWI19 BGD5:BGE19 BPZ5:BQA19 BZV5:BZW19 CJR5:CJS19 CTN5:CTO19 DDJ5:DDK19 DNF5:DNG19 DXB5:DXC19 EGX5:EGY19 EQT5:EQU19 FAP5:FAQ19 FKL5:FKM19 FUH5:FUI19 GED5:GEE19 GNZ5:GOA19 GXV5:GXW19 HHR5:HHS19 HRN5:HRO19 IBJ5:IBK19 ILF5:ILG19 IVB5:IVC19 JEX5:JEY19 JOT5:JOU19 JYP5:JYQ19 KIL5:KIM19 KSH5:KSI19 LCD5:LCE19 LLZ5:LMA19 LVV5:LVW19 MFR5:MFS19 MPN5:MPO19 MZJ5:MZK19 NJF5:NJG19 NTB5:NTC19 OCX5:OCY19 OMT5:OMU19 OWP5:OWQ19 PGL5:PGM19 PQH5:PQI19 QAD5:QAE19 QJZ5:QKA19 QTV5:QTW19 RDR5:RDS19 RNN5:RNO19 RXJ5:RXK19 SHF5:SHG19 SRB5:SRC19 TAX5:TAY19 TKT5:TKU19 TUP5:TUQ19 UEL5:UEM19 UOH5:UOI19 UYD5:UYE19 VHZ5:VIA19 VRV5:VRW19 WBR5:WBS19 WLN5:WLO19 WVJ5:WVK19 B524270:C524284 IX524270:IY524284 ST524270:SU524284 ACP524270:ACQ524284 AML524270:AMM524284 AWH524270:AWI524284 BGD524270:BGE524284 BPZ524270:BQA524284 BZV524270:BZW524284 CJR524270:CJS524284 CTN524270:CTO524284 DDJ524270:DDK524284 DNF524270:DNG524284 DXB524270:DXC524284 EGX524270:EGY524284 EQT524270:EQU524284 FAP524270:FAQ524284 FKL524270:FKM524284 FUH524270:FUI524284 GED524270:GEE524284 GNZ524270:GOA524284 GXV524270:GXW524284 HHR524270:HHS524284 HRN524270:HRO524284 IBJ524270:IBK524284 ILF524270:ILG524284 IVB524270:IVC524284 JEX524270:JEY524284 JOT524270:JOU524284 JYP524270:JYQ524284 KIL524270:KIM524284 KSH524270:KSI524284 LCD524270:LCE524284 LLZ524270:LMA524284 LVV524270:LVW524284 MFR524270:MFS524284 MPN524270:MPO524284 MZJ524270:MZK524284 NJF524270:NJG524284 NTB524270:NTC524284 OCX524270:OCY524284 OMT524270:OMU524284 OWP524270:OWQ524284 PGL524270:PGM524284 PQH524270:PQI524284 QAD524270:QAE524284 QJZ524270:QKA524284 QTV524270:QTW524284 RDR524270:RDS524284 RNN524270:RNO524284 RXJ524270:RXK524284 SHF524270:SHG524284 SRB524270:SRC524284 TAX524270:TAY524284 TKT524270:TKU524284 TUP524270:TUQ524284 UEL524270:UEM524284 UOH524270:UOI524284 UYD524270:UYE524284 VHZ524270:VIA524284 VRV524270:VRW524284 WBR524270:WBS524284 WLN524270:WLO524284 WVJ524270:WVK524284 B393198:C393212 IX393198:IY393212 ST393198:SU393212 ACP393198:ACQ393212 AML393198:AMM393212 AWH393198:AWI393212 BGD393198:BGE393212 BPZ393198:BQA393212 BZV393198:BZW393212 CJR393198:CJS393212 CTN393198:CTO393212 DDJ393198:DDK393212 DNF393198:DNG393212 DXB393198:DXC393212 EGX393198:EGY393212 EQT393198:EQU393212 FAP393198:FAQ393212 FKL393198:FKM393212 FUH393198:FUI393212 GED393198:GEE393212 GNZ393198:GOA393212 GXV393198:GXW393212 HHR393198:HHS393212 HRN393198:HRO393212 IBJ393198:IBK393212 ILF393198:ILG393212 IVB393198:IVC393212 JEX393198:JEY393212 JOT393198:JOU393212 JYP393198:JYQ393212 KIL393198:KIM393212 KSH393198:KSI393212 LCD393198:LCE393212 LLZ393198:LMA393212 LVV393198:LVW393212 MFR393198:MFS393212 MPN393198:MPO393212 MZJ393198:MZK393212 NJF393198:NJG393212 NTB393198:NTC393212 OCX393198:OCY393212 OMT393198:OMU393212 OWP393198:OWQ393212 PGL393198:PGM393212 PQH393198:PQI393212 QAD393198:QAE393212 QJZ393198:QKA393212 QTV393198:QTW393212 RDR393198:RDS393212 RNN393198:RNO393212 RXJ393198:RXK393212 SHF393198:SHG393212 SRB393198:SRC393212 TAX393198:TAY393212 TKT393198:TKU393212 TUP393198:TUQ393212 UEL393198:UEM393212 UOH393198:UOI393212 UYD393198:UYE393212 VHZ393198:VIA393212 VRV393198:VRW393212 WBR393198:WBS393212 WLN393198:WLO393212 WVJ393198:WVK393212 B65518:C65532 IX65518:IY65532 ST65518:SU65532 ACP65518:ACQ65532 AML65518:AMM65532 AWH65518:AWI65532 BGD65518:BGE65532 BPZ65518:BQA65532 BZV65518:BZW65532 CJR65518:CJS65532 CTN65518:CTO65532 DDJ65518:DDK65532 DNF65518:DNG65532 DXB65518:DXC65532 EGX65518:EGY65532 EQT65518:EQU65532 FAP65518:FAQ65532 FKL65518:FKM65532 FUH65518:FUI65532 GED65518:GEE65532 GNZ65518:GOA65532 GXV65518:GXW65532 HHR65518:HHS65532 HRN65518:HRO65532 IBJ65518:IBK65532 ILF65518:ILG65532 IVB65518:IVC65532 JEX65518:JEY65532 JOT65518:JOU65532 JYP65518:JYQ65532 KIL65518:KIM65532 KSH65518:KSI65532 LCD65518:LCE65532 LLZ65518:LMA65532 LVV65518:LVW65532 MFR65518:MFS65532 MPN65518:MPO65532 MZJ65518:MZK65532 NJF65518:NJG65532 NTB65518:NTC65532 OCX65518:OCY65532 OMT65518:OMU65532 OWP65518:OWQ65532 PGL65518:PGM65532 PQH65518:PQI65532 QAD65518:QAE65532 QJZ65518:QKA65532 QTV65518:QTW65532 RDR65518:RDS65532 RNN65518:RNO65532 RXJ65518:RXK65532 SHF65518:SHG65532 SRB65518:SRC65532 TAX65518:TAY65532 TKT65518:TKU65532 TUP65518:TUQ65532 UEL65518:UEM65532 UOH65518:UOI65532 UYD65518:UYE65532 VHZ65518:VIA65532 VRV65518:VRW65532 WBR65518:WBS65532 WLN65518:WLO65532 WVJ65518:WVK65532 B131054:C131068 IX131054:IY131068 ST131054:SU131068 ACP131054:ACQ131068 AML131054:AMM131068 AWH131054:AWI131068 BGD131054:BGE131068 BPZ131054:BQA131068 BZV131054:BZW131068 CJR131054:CJS131068 CTN131054:CTO131068 DDJ131054:DDK131068 DNF131054:DNG131068 DXB131054:DXC131068 EGX131054:EGY131068 EQT131054:EQU131068 FAP131054:FAQ131068 FKL131054:FKM131068 FUH131054:FUI131068 GED131054:GEE131068 GNZ131054:GOA131068 GXV131054:GXW131068 HHR131054:HHS131068 HRN131054:HRO131068 IBJ131054:IBK131068 ILF131054:ILG131068 IVB131054:IVC131068 JEX131054:JEY131068 JOT131054:JOU131068 JYP131054:JYQ131068 KIL131054:KIM131068 KSH131054:KSI131068 LCD131054:LCE131068 LLZ131054:LMA131068 LVV131054:LVW131068 MFR131054:MFS131068 MPN131054:MPO131068 MZJ131054:MZK131068 NJF131054:NJG131068 NTB131054:NTC131068 OCX131054:OCY131068 OMT131054:OMU131068 OWP131054:OWQ131068 PGL131054:PGM131068 PQH131054:PQI131068 QAD131054:QAE131068 QJZ131054:QKA131068 QTV131054:QTW131068 RDR131054:RDS131068 RNN131054:RNO131068 RXJ131054:RXK131068 SHF131054:SHG131068 SRB131054:SRC131068 TAX131054:TAY131068 TKT131054:TKU131068 TUP131054:TUQ131068 UEL131054:UEM131068 UOH131054:UOI131068 UYD131054:UYE131068 VHZ131054:VIA131068 VRV131054:VRW131068 WBR131054:WBS131068 WLN131054:WLO131068 WVJ131054:WVK131068 B196590:C196604 IX196590:IY196604 ST196590:SU196604 ACP196590:ACQ196604 AML196590:AMM196604 AWH196590:AWI196604 BGD196590:BGE196604 BPZ196590:BQA196604 BZV196590:BZW196604 CJR196590:CJS196604 CTN196590:CTO196604 DDJ196590:DDK196604 DNF196590:DNG196604 DXB196590:DXC196604 EGX196590:EGY196604 EQT196590:EQU196604 FAP196590:FAQ196604 FKL196590:FKM196604 FUH196590:FUI196604 GED196590:GEE196604 GNZ196590:GOA196604 GXV196590:GXW196604 HHR196590:HHS196604 HRN196590:HRO196604 IBJ196590:IBK196604 ILF196590:ILG196604 IVB196590:IVC196604 JEX196590:JEY196604 JOT196590:JOU196604 JYP196590:JYQ196604 KIL196590:KIM196604 KSH196590:KSI196604 LCD196590:LCE196604 LLZ196590:LMA196604 LVV196590:LVW196604 MFR196590:MFS196604 MPN196590:MPO196604 MZJ196590:MZK196604 NJF196590:NJG196604 NTB196590:NTC196604 OCX196590:OCY196604 OMT196590:OMU196604 OWP196590:OWQ196604 PGL196590:PGM196604 PQH196590:PQI196604 QAD196590:QAE196604 QJZ196590:QKA196604 QTV196590:QTW196604 RDR196590:RDS196604 RNN196590:RNO196604 RXJ196590:RXK196604 SHF196590:SHG196604 SRB196590:SRC196604 TAX196590:TAY196604 TKT196590:TKU196604 TUP196590:TUQ196604 UEL196590:UEM196604 UOH196590:UOI196604 UYD196590:UYE196604 VHZ196590:VIA196604 VRV196590:VRW196604 WBR196590:WBS196604 WLN196590:WLO196604 WVJ196590:WVK196604 B262126:C262140 IX262126:IY262140 ST262126:SU262140 ACP262126:ACQ262140 AML262126:AMM262140 AWH262126:AWI262140 BGD262126:BGE262140 BPZ262126:BQA262140 BZV262126:BZW262140 CJR262126:CJS262140 CTN262126:CTO262140 DDJ262126:DDK262140 DNF262126:DNG262140 DXB262126:DXC262140 EGX262126:EGY262140 EQT262126:EQU262140 FAP262126:FAQ262140 FKL262126:FKM262140 FUH262126:FUI262140 GED262126:GEE262140 GNZ262126:GOA262140 GXV262126:GXW262140 HHR262126:HHS262140 HRN262126:HRO262140 IBJ262126:IBK262140 ILF262126:ILG262140 IVB262126:IVC262140 JEX262126:JEY262140 JOT262126:JOU262140 JYP262126:JYQ262140 KIL262126:KIM262140 KSH262126:KSI262140 LCD262126:LCE262140 LLZ262126:LMA262140 LVV262126:LVW262140 MFR262126:MFS262140 MPN262126:MPO262140 MZJ262126:MZK262140 NJF262126:NJG262140 NTB262126:NTC262140 OCX262126:OCY262140 OMT262126:OMU262140 OWP262126:OWQ262140 PGL262126:PGM262140 PQH262126:PQI262140 QAD262126:QAE262140 QJZ262126:QKA262140 QTV262126:QTW262140 RDR262126:RDS262140 RNN262126:RNO262140 RXJ262126:RXK262140 SHF262126:SHG262140 SRB262126:SRC262140 TAX262126:TAY262140 TKT262126:TKU262140 TUP262126:TUQ262140 UEL262126:UEM262140 UOH262126:UOI262140 UYD262126:UYE262140 VHZ262126:VIA262140 VRV262126:VRW262140 WBR262126:WBS262140 WLN262126:WLO262140 WVJ262126:WVK262140 B327662:C327676 IX327662:IY327676 ST327662:SU327676 ACP327662:ACQ327676 AML327662:AMM327676 AWH327662:AWI327676 BGD327662:BGE327676 BPZ327662:BQA327676 BZV327662:BZW327676 CJR327662:CJS327676 CTN327662:CTO327676 DDJ327662:DDK327676 DNF327662:DNG327676 DXB327662:DXC327676 EGX327662:EGY327676 EQT327662:EQU327676 FAP327662:FAQ327676 FKL327662:FKM327676 FUH327662:FUI327676 GED327662:GEE327676 GNZ327662:GOA327676 GXV327662:GXW327676 HHR327662:HHS327676 HRN327662:HRO327676 IBJ327662:IBK327676 ILF327662:ILG327676 IVB327662:IVC327676 JEX327662:JEY327676 JOT327662:JOU327676 JYP327662:JYQ327676 KIL327662:KIM327676 KSH327662:KSI327676 LCD327662:LCE327676 LLZ327662:LMA327676 LVV327662:LVW327676 MFR327662:MFS327676 MPN327662:MPO327676 MZJ327662:MZK327676 NJF327662:NJG327676 NTB327662:NTC327676 OCX327662:OCY327676 OMT327662:OMU327676 OWP327662:OWQ327676 PGL327662:PGM327676 PQH327662:PQI327676 QAD327662:QAE327676 QJZ327662:QKA327676 QTV327662:QTW327676 RDR327662:RDS327676 RNN327662:RNO327676 RXJ327662:RXK327676 SHF327662:SHG327676 SRB327662:SRC327676 TAX327662:TAY327676 TKT327662:TKU327676 TUP327662:TUQ327676 UEL327662:UEM327676 UOH327662:UOI327676 UYD327662:UYE327676 VHZ327662:VIA327676 VRV327662:VRW327676 WBR327662:WBS327676 WLN327662:WLO327676 WVJ327662:WVK327676 B458734:C458748 IX458734:IY458748 ST458734:SU458748 ACP458734:ACQ458748 AML458734:AMM458748 AWH458734:AWI458748 BGD458734:BGE458748 BPZ458734:BQA458748 BZV458734:BZW458748 CJR458734:CJS458748 CTN458734:CTO458748 DDJ458734:DDK458748 DNF458734:DNG458748 DXB458734:DXC458748 EGX458734:EGY458748 EQT458734:EQU458748 FAP458734:FAQ458748 FKL458734:FKM458748 FUH458734:FUI458748 GED458734:GEE458748 GNZ458734:GOA458748 GXV458734:GXW458748 HHR458734:HHS458748 HRN458734:HRO458748 IBJ458734:IBK458748 ILF458734:ILG458748 IVB458734:IVC458748 JEX458734:JEY458748 JOT458734:JOU458748 JYP458734:JYQ458748 KIL458734:KIM458748 KSH458734:KSI458748 LCD458734:LCE458748 LLZ458734:LMA458748 LVV458734:LVW458748 MFR458734:MFS458748 MPN458734:MPO458748 MZJ458734:MZK458748 NJF458734:NJG458748 NTB458734:NTC458748 OCX458734:OCY458748 OMT458734:OMU458748 OWP458734:OWQ458748 PGL458734:PGM458748 PQH458734:PQI458748 QAD458734:QAE458748 QJZ458734:QKA458748 QTV458734:QTW458748 RDR458734:RDS458748 RNN458734:RNO458748 RXJ458734:RXK458748 SHF458734:SHG458748 SRB458734:SRC458748 TAX458734:TAY458748 TKT458734:TKU458748 TUP458734:TUQ458748 UEL458734:UEM458748 UOH458734:UOI458748 UYD458734:UYE458748 VHZ458734:VIA458748 VRV458734:VRW458748 WBR458734:WBS458748 WLN458734:WLO458748 WVJ458734:WVK458748 B589806:C589820 IX589806:IY589820 ST589806:SU589820 ACP589806:ACQ589820 AML589806:AMM589820 AWH589806:AWI589820 BGD589806:BGE589820 BPZ589806:BQA589820 BZV589806:BZW589820 CJR589806:CJS589820 CTN589806:CTO589820 DDJ589806:DDK589820 DNF589806:DNG589820 DXB589806:DXC589820 EGX589806:EGY589820 EQT589806:EQU589820 FAP589806:FAQ589820 FKL589806:FKM589820 FUH589806:FUI589820 GED589806:GEE589820 GNZ589806:GOA589820 GXV589806:GXW589820 HHR589806:HHS589820 HRN589806:HRO589820 IBJ589806:IBK589820 ILF589806:ILG589820 IVB589806:IVC589820 JEX589806:JEY589820 JOT589806:JOU589820 JYP589806:JYQ589820 KIL589806:KIM589820 KSH589806:KSI589820 LCD589806:LCE589820 LLZ589806:LMA589820 LVV589806:LVW589820 MFR589806:MFS589820 MPN589806:MPO589820 MZJ589806:MZK589820 NJF589806:NJG589820 NTB589806:NTC589820 OCX589806:OCY589820 OMT589806:OMU589820 OWP589806:OWQ589820 PGL589806:PGM589820 PQH589806:PQI589820 QAD589806:QAE589820 QJZ589806:QKA589820 QTV589806:QTW589820 RDR589806:RDS589820 RNN589806:RNO589820 RXJ589806:RXK589820 SHF589806:SHG589820 SRB589806:SRC589820 TAX589806:TAY589820 TKT589806:TKU589820 TUP589806:TUQ589820 UEL589806:UEM589820 UOH589806:UOI589820 UYD589806:UYE589820 VHZ589806:VIA589820 VRV589806:VRW589820 WBR589806:WBS589820 WLN589806:WLO589820 WVJ589806:WVK589820 B655342:C655356 IX655342:IY655356 ST655342:SU655356 ACP655342:ACQ655356 AML655342:AMM655356 AWH655342:AWI655356 BGD655342:BGE655356 BPZ655342:BQA655356 BZV655342:BZW655356 CJR655342:CJS655356 CTN655342:CTO655356 DDJ655342:DDK655356 DNF655342:DNG655356 DXB655342:DXC655356 EGX655342:EGY655356 EQT655342:EQU655356 FAP655342:FAQ655356 FKL655342:FKM655356 FUH655342:FUI655356 GED655342:GEE655356 GNZ655342:GOA655356 GXV655342:GXW655356 HHR655342:HHS655356 HRN655342:HRO655356 IBJ655342:IBK655356 ILF655342:ILG655356 IVB655342:IVC655356 JEX655342:JEY655356 JOT655342:JOU655356 JYP655342:JYQ655356 KIL655342:KIM655356 KSH655342:KSI655356 LCD655342:LCE655356 LLZ655342:LMA655356 LVV655342:LVW655356 MFR655342:MFS655356 MPN655342:MPO655356 MZJ655342:MZK655356 NJF655342:NJG655356 NTB655342:NTC655356 OCX655342:OCY655356 OMT655342:OMU655356 OWP655342:OWQ655356 PGL655342:PGM655356 PQH655342:PQI655356 QAD655342:QAE655356 QJZ655342:QKA655356 QTV655342:QTW655356 RDR655342:RDS655356 RNN655342:RNO655356 RXJ655342:RXK655356 SHF655342:SHG655356 SRB655342:SRC655356 TAX655342:TAY655356 TKT655342:TKU655356 TUP655342:TUQ655356 UEL655342:UEM655356 UOH655342:UOI655356 UYD655342:UYE655356 VHZ655342:VIA655356 VRV655342:VRW655356 WBR655342:WBS655356 WLN655342:WLO655356 WVJ655342:WVK655356 B720878:C720892 IX720878:IY720892 ST720878:SU720892 ACP720878:ACQ720892 AML720878:AMM720892 AWH720878:AWI720892 BGD720878:BGE720892 BPZ720878:BQA720892 BZV720878:BZW720892 CJR720878:CJS720892 CTN720878:CTO720892 DDJ720878:DDK720892 DNF720878:DNG720892 DXB720878:DXC720892 EGX720878:EGY720892 EQT720878:EQU720892 FAP720878:FAQ720892 FKL720878:FKM720892 FUH720878:FUI720892 GED720878:GEE720892 GNZ720878:GOA720892 GXV720878:GXW720892 HHR720878:HHS720892 HRN720878:HRO720892 IBJ720878:IBK720892 ILF720878:ILG720892 IVB720878:IVC720892 JEX720878:JEY720892 JOT720878:JOU720892 JYP720878:JYQ720892 KIL720878:KIM720892 KSH720878:KSI720892 LCD720878:LCE720892 LLZ720878:LMA720892 LVV720878:LVW720892 MFR720878:MFS720892 MPN720878:MPO720892 MZJ720878:MZK720892 NJF720878:NJG720892 NTB720878:NTC720892 OCX720878:OCY720892 OMT720878:OMU720892 OWP720878:OWQ720892 PGL720878:PGM720892 PQH720878:PQI720892 QAD720878:QAE720892 QJZ720878:QKA720892 QTV720878:QTW720892 RDR720878:RDS720892 RNN720878:RNO720892 RXJ720878:RXK720892 SHF720878:SHG720892 SRB720878:SRC720892 TAX720878:TAY720892 TKT720878:TKU720892 TUP720878:TUQ720892 UEL720878:UEM720892 UOH720878:UOI720892 UYD720878:UYE720892 VHZ720878:VIA720892 VRV720878:VRW720892 WBR720878:WBS720892 WLN720878:WLO720892 WVJ720878:WVK720892 B786414:C786428 IX786414:IY786428 ST786414:SU786428 ACP786414:ACQ786428 AML786414:AMM786428 AWH786414:AWI786428 BGD786414:BGE786428 BPZ786414:BQA786428 BZV786414:BZW786428 CJR786414:CJS786428 CTN786414:CTO786428 DDJ786414:DDK786428 DNF786414:DNG786428 DXB786414:DXC786428 EGX786414:EGY786428 EQT786414:EQU786428 FAP786414:FAQ786428 FKL786414:FKM786428 FUH786414:FUI786428 GED786414:GEE786428 GNZ786414:GOA786428 GXV786414:GXW786428 HHR786414:HHS786428 HRN786414:HRO786428 IBJ786414:IBK786428 ILF786414:ILG786428 IVB786414:IVC786428 JEX786414:JEY786428 JOT786414:JOU786428 JYP786414:JYQ786428 KIL786414:KIM786428 KSH786414:KSI786428 LCD786414:LCE786428 LLZ786414:LMA786428 LVV786414:LVW786428 MFR786414:MFS786428 MPN786414:MPO786428 MZJ786414:MZK786428 NJF786414:NJG786428 NTB786414:NTC786428 OCX786414:OCY786428 OMT786414:OMU786428 OWP786414:OWQ786428 PGL786414:PGM786428 PQH786414:PQI786428 QAD786414:QAE786428 QJZ786414:QKA786428 QTV786414:QTW786428 RDR786414:RDS786428 RNN786414:RNO786428 RXJ786414:RXK786428 SHF786414:SHG786428 SRB786414:SRC786428 TAX786414:TAY786428 TKT786414:TKU786428 TUP786414:TUQ786428 UEL786414:UEM786428 UOH786414:UOI786428 UYD786414:UYE786428 VHZ786414:VIA786428 VRV786414:VRW786428 WBR786414:WBS786428 WLN786414:WLO786428 WVJ786414:WVK786428 B851950:C851964 IX851950:IY851964 ST851950:SU851964 ACP851950:ACQ851964 AML851950:AMM851964 AWH851950:AWI851964 BGD851950:BGE851964 BPZ851950:BQA851964 BZV851950:BZW851964 CJR851950:CJS851964 CTN851950:CTO851964 DDJ851950:DDK851964 DNF851950:DNG851964 DXB851950:DXC851964 EGX851950:EGY851964 EQT851950:EQU851964 FAP851950:FAQ851964 FKL851950:FKM851964 FUH851950:FUI851964 GED851950:GEE851964 GNZ851950:GOA851964 GXV851950:GXW851964 HHR851950:HHS851964 HRN851950:HRO851964 IBJ851950:IBK851964 ILF851950:ILG851964 IVB851950:IVC851964 JEX851950:JEY851964 JOT851950:JOU851964 JYP851950:JYQ851964 KIL851950:KIM851964 KSH851950:KSI851964 LCD851950:LCE851964 LLZ851950:LMA851964 LVV851950:LVW851964 MFR851950:MFS851964 MPN851950:MPO851964 MZJ851950:MZK851964 NJF851950:NJG851964 NTB851950:NTC851964 OCX851950:OCY851964 OMT851950:OMU851964 OWP851950:OWQ851964 PGL851950:PGM851964 PQH851950:PQI851964 QAD851950:QAE851964 QJZ851950:QKA851964 QTV851950:QTW851964 RDR851950:RDS851964 RNN851950:RNO851964 RXJ851950:RXK851964 SHF851950:SHG851964 SRB851950:SRC851964 TAX851950:TAY851964 TKT851950:TKU851964 TUP851950:TUQ851964 UEL851950:UEM851964 UOH851950:UOI851964 UYD851950:UYE851964 VHZ851950:VIA851964 VRV851950:VRW851964 WBR851950:WBS851964 WLN851950:WLO851964 WVJ851950:WVK851964 B917486:C917500 IX917486:IY917500 ST917486:SU917500 ACP917486:ACQ917500 AML917486:AMM917500 AWH917486:AWI917500 BGD917486:BGE917500 BPZ917486:BQA917500 BZV917486:BZW917500 CJR917486:CJS917500 CTN917486:CTO917500 DDJ917486:DDK917500 DNF917486:DNG917500 DXB917486:DXC917500 EGX917486:EGY917500 EQT917486:EQU917500 FAP917486:FAQ917500 FKL917486:FKM917500 FUH917486:FUI917500 GED917486:GEE917500 GNZ917486:GOA917500 GXV917486:GXW917500 HHR917486:HHS917500 HRN917486:HRO917500 IBJ917486:IBK917500 ILF917486:ILG917500 IVB917486:IVC917500 JEX917486:JEY917500 JOT917486:JOU917500 JYP917486:JYQ917500 KIL917486:KIM917500 KSH917486:KSI917500 LCD917486:LCE917500 LLZ917486:LMA917500 LVV917486:LVW917500 MFR917486:MFS917500 MPN917486:MPO917500 MZJ917486:MZK917500 NJF917486:NJG917500 NTB917486:NTC917500 OCX917486:OCY917500 OMT917486:OMU917500 OWP917486:OWQ917500 PGL917486:PGM917500 PQH917486:PQI917500 QAD917486:QAE917500 QJZ917486:QKA917500 QTV917486:QTW917500 RDR917486:RDS917500 RNN917486:RNO917500 RXJ917486:RXK917500 SHF917486:SHG917500 SRB917486:SRC917500 TAX917486:TAY917500 TKT917486:TKU917500 TUP917486:TUQ917500 UEL917486:UEM917500 UOH917486:UOI917500 UYD917486:UYE917500 VHZ917486:VIA917500 VRV917486:VRW917500 WBR917486:WBS917500 WLN917486:WLO917500 WVJ917486:WVK917500 B983022:C983036 IX983022:IY983036 ST983022:SU983036 ACP983022:ACQ983036 AML983022:AMM983036 AWH983022:AWI983036 BGD983022:BGE983036 BPZ983022:BQA983036 BZV983022:BZW983036 CJR983022:CJS983036 CTN983022:CTO983036 DDJ983022:DDK983036 DNF983022:DNG983036 DXB983022:DXC983036 EGX983022:EGY983036 EQT983022:EQU983036 FAP983022:FAQ983036 FKL983022:FKM983036 FUH983022:FUI983036 GED983022:GEE983036 GNZ983022:GOA983036 GXV983022:GXW983036 HHR983022:HHS983036 HRN983022:HRO983036 IBJ983022:IBK983036 ILF983022:ILG983036 IVB983022:IVC983036 JEX983022:JEY983036 JOT983022:JOU983036 JYP983022:JYQ983036 KIL983022:KIM983036 KSH983022:KSI983036 LCD983022:LCE983036 LLZ983022:LMA983036 LVV983022:LVW983036 MFR983022:MFS983036 MPN983022:MPO983036 MZJ983022:MZK983036 NJF983022:NJG983036 NTB983022:NTC983036 OCX983022:OCY983036 OMT983022:OMU983036 OWP983022:OWQ983036 PGL983022:PGM983036 PQH983022:PQI983036 QAD983022:QAE983036 QJZ983022:QKA983036 QTV983022:QTW983036 RDR983022:RDS983036 RNN983022:RNO983036 RXJ983022:RXK983036 SHF983022:SHG983036 SRB983022:SRC983036 TAX983022:TAY983036 TKT983022:TKU983036 TUP983022:TUQ983036 UEL983022:UEM983036 UOH983022:UOI983036 UYD983022:UYE983036 VHZ983022:VIA983036 VRV983022:VRW983036 WBR983022:WBS983036 WLN983022:WLO983036 WVJ983022:WVK983036">
      <formula1>$M$5:$M$15</formula1>
    </dataValidation>
    <dataValidation type="list" allowBlank="1" showInputMessage="1" showErrorMessage="1" sqref="B589826:C589843 IX589826:IY589843 ST589826:SU589843 ACP589826:ACQ589843 AML589826:AMM589843 AWH589826:AWI589843 BGD589826:BGE589843 BPZ589826:BQA589843 BZV589826:BZW589843 CJR589826:CJS589843 CTN589826:CTO589843 DDJ589826:DDK589843 DNF589826:DNG589843 DXB589826:DXC589843 EGX589826:EGY589843 EQT589826:EQU589843 FAP589826:FAQ589843 FKL589826:FKM589843 FUH589826:FUI589843 GED589826:GEE589843 GNZ589826:GOA589843 GXV589826:GXW589843 HHR589826:HHS589843 HRN589826:HRO589843 IBJ589826:IBK589843 ILF589826:ILG589843 IVB589826:IVC589843 JEX589826:JEY589843 JOT589826:JOU589843 JYP589826:JYQ589843 KIL589826:KIM589843 KSH589826:KSI589843 LCD589826:LCE589843 LLZ589826:LMA589843 LVV589826:LVW589843 MFR589826:MFS589843 MPN589826:MPO589843 MZJ589826:MZK589843 NJF589826:NJG589843 NTB589826:NTC589843 OCX589826:OCY589843 OMT589826:OMU589843 OWP589826:OWQ589843 PGL589826:PGM589843 PQH589826:PQI589843 QAD589826:QAE589843 QJZ589826:QKA589843 QTV589826:QTW589843 RDR589826:RDS589843 RNN589826:RNO589843 RXJ589826:RXK589843 SHF589826:SHG589843 SRB589826:SRC589843 TAX589826:TAY589843 TKT589826:TKU589843 TUP589826:TUQ589843 UEL589826:UEM589843 UOH589826:UOI589843 UYD589826:UYE589843 VHZ589826:VIA589843 VRV589826:VRW589843 WBR589826:WBS589843 WLN589826:WLO589843 WVJ589826:WVK589843 B65538:C65555 IX65538:IY65555 ST65538:SU65555 ACP65538:ACQ65555 AML65538:AMM65555 AWH65538:AWI65555 BGD65538:BGE65555 BPZ65538:BQA65555 BZV65538:BZW65555 CJR65538:CJS65555 CTN65538:CTO65555 DDJ65538:DDK65555 DNF65538:DNG65555 DXB65538:DXC65555 EGX65538:EGY65555 EQT65538:EQU65555 FAP65538:FAQ65555 FKL65538:FKM65555 FUH65538:FUI65555 GED65538:GEE65555 GNZ65538:GOA65555 GXV65538:GXW65555 HHR65538:HHS65555 HRN65538:HRO65555 IBJ65538:IBK65555 ILF65538:ILG65555 IVB65538:IVC65555 JEX65538:JEY65555 JOT65538:JOU65555 JYP65538:JYQ65555 KIL65538:KIM65555 KSH65538:KSI65555 LCD65538:LCE65555 LLZ65538:LMA65555 LVV65538:LVW65555 MFR65538:MFS65555 MPN65538:MPO65555 MZJ65538:MZK65555 NJF65538:NJG65555 NTB65538:NTC65555 OCX65538:OCY65555 OMT65538:OMU65555 OWP65538:OWQ65555 PGL65538:PGM65555 PQH65538:PQI65555 QAD65538:QAE65555 QJZ65538:QKA65555 QTV65538:QTW65555 RDR65538:RDS65555 RNN65538:RNO65555 RXJ65538:RXK65555 SHF65538:SHG65555 SRB65538:SRC65555 TAX65538:TAY65555 TKT65538:TKU65555 TUP65538:TUQ65555 UEL65538:UEM65555 UOH65538:UOI65555 UYD65538:UYE65555 VHZ65538:VIA65555 VRV65538:VRW65555 WBR65538:WBS65555 WLN65538:WLO65555 WVJ65538:WVK65555 B655362:C655379 IX655362:IY655379 ST655362:SU655379 ACP655362:ACQ655379 AML655362:AMM655379 AWH655362:AWI655379 BGD655362:BGE655379 BPZ655362:BQA655379 BZV655362:BZW655379 CJR655362:CJS655379 CTN655362:CTO655379 DDJ655362:DDK655379 DNF655362:DNG655379 DXB655362:DXC655379 EGX655362:EGY655379 EQT655362:EQU655379 FAP655362:FAQ655379 FKL655362:FKM655379 FUH655362:FUI655379 GED655362:GEE655379 GNZ655362:GOA655379 GXV655362:GXW655379 HHR655362:HHS655379 HRN655362:HRO655379 IBJ655362:IBK655379 ILF655362:ILG655379 IVB655362:IVC655379 JEX655362:JEY655379 JOT655362:JOU655379 JYP655362:JYQ655379 KIL655362:KIM655379 KSH655362:KSI655379 LCD655362:LCE655379 LLZ655362:LMA655379 LVV655362:LVW655379 MFR655362:MFS655379 MPN655362:MPO655379 MZJ655362:MZK655379 NJF655362:NJG655379 NTB655362:NTC655379 OCX655362:OCY655379 OMT655362:OMU655379 OWP655362:OWQ655379 PGL655362:PGM655379 PQH655362:PQI655379 QAD655362:QAE655379 QJZ655362:QKA655379 QTV655362:QTW655379 RDR655362:RDS655379 RNN655362:RNO655379 RXJ655362:RXK655379 SHF655362:SHG655379 SRB655362:SRC655379 TAX655362:TAY655379 TKT655362:TKU655379 TUP655362:TUQ655379 UEL655362:UEM655379 UOH655362:UOI655379 UYD655362:UYE655379 VHZ655362:VIA655379 VRV655362:VRW655379 WBR655362:WBS655379 WLN655362:WLO655379 WVJ655362:WVK655379 B131074:C131091 IX131074:IY131091 ST131074:SU131091 ACP131074:ACQ131091 AML131074:AMM131091 AWH131074:AWI131091 BGD131074:BGE131091 BPZ131074:BQA131091 BZV131074:BZW131091 CJR131074:CJS131091 CTN131074:CTO131091 DDJ131074:DDK131091 DNF131074:DNG131091 DXB131074:DXC131091 EGX131074:EGY131091 EQT131074:EQU131091 FAP131074:FAQ131091 FKL131074:FKM131091 FUH131074:FUI131091 GED131074:GEE131091 GNZ131074:GOA131091 GXV131074:GXW131091 HHR131074:HHS131091 HRN131074:HRO131091 IBJ131074:IBK131091 ILF131074:ILG131091 IVB131074:IVC131091 JEX131074:JEY131091 JOT131074:JOU131091 JYP131074:JYQ131091 KIL131074:KIM131091 KSH131074:KSI131091 LCD131074:LCE131091 LLZ131074:LMA131091 LVV131074:LVW131091 MFR131074:MFS131091 MPN131074:MPO131091 MZJ131074:MZK131091 NJF131074:NJG131091 NTB131074:NTC131091 OCX131074:OCY131091 OMT131074:OMU131091 OWP131074:OWQ131091 PGL131074:PGM131091 PQH131074:PQI131091 QAD131074:QAE131091 QJZ131074:QKA131091 QTV131074:QTW131091 RDR131074:RDS131091 RNN131074:RNO131091 RXJ131074:RXK131091 SHF131074:SHG131091 SRB131074:SRC131091 TAX131074:TAY131091 TKT131074:TKU131091 TUP131074:TUQ131091 UEL131074:UEM131091 UOH131074:UOI131091 UYD131074:UYE131091 VHZ131074:VIA131091 VRV131074:VRW131091 WBR131074:WBS131091 WLN131074:WLO131091 WVJ131074:WVK131091 B720898:C720915 IX720898:IY720915 ST720898:SU720915 ACP720898:ACQ720915 AML720898:AMM720915 AWH720898:AWI720915 BGD720898:BGE720915 BPZ720898:BQA720915 BZV720898:BZW720915 CJR720898:CJS720915 CTN720898:CTO720915 DDJ720898:DDK720915 DNF720898:DNG720915 DXB720898:DXC720915 EGX720898:EGY720915 EQT720898:EQU720915 FAP720898:FAQ720915 FKL720898:FKM720915 FUH720898:FUI720915 GED720898:GEE720915 GNZ720898:GOA720915 GXV720898:GXW720915 HHR720898:HHS720915 HRN720898:HRO720915 IBJ720898:IBK720915 ILF720898:ILG720915 IVB720898:IVC720915 JEX720898:JEY720915 JOT720898:JOU720915 JYP720898:JYQ720915 KIL720898:KIM720915 KSH720898:KSI720915 LCD720898:LCE720915 LLZ720898:LMA720915 LVV720898:LVW720915 MFR720898:MFS720915 MPN720898:MPO720915 MZJ720898:MZK720915 NJF720898:NJG720915 NTB720898:NTC720915 OCX720898:OCY720915 OMT720898:OMU720915 OWP720898:OWQ720915 PGL720898:PGM720915 PQH720898:PQI720915 QAD720898:QAE720915 QJZ720898:QKA720915 QTV720898:QTW720915 RDR720898:RDS720915 RNN720898:RNO720915 RXJ720898:RXK720915 SHF720898:SHG720915 SRB720898:SRC720915 TAX720898:TAY720915 TKT720898:TKU720915 TUP720898:TUQ720915 UEL720898:UEM720915 UOH720898:UOI720915 UYD720898:UYE720915 VHZ720898:VIA720915 VRV720898:VRW720915 WBR720898:WBS720915 WLN720898:WLO720915 WVJ720898:WVK720915 B196610:C196627 IX196610:IY196627 ST196610:SU196627 ACP196610:ACQ196627 AML196610:AMM196627 AWH196610:AWI196627 BGD196610:BGE196627 BPZ196610:BQA196627 BZV196610:BZW196627 CJR196610:CJS196627 CTN196610:CTO196627 DDJ196610:DDK196627 DNF196610:DNG196627 DXB196610:DXC196627 EGX196610:EGY196627 EQT196610:EQU196627 FAP196610:FAQ196627 FKL196610:FKM196627 FUH196610:FUI196627 GED196610:GEE196627 GNZ196610:GOA196627 GXV196610:GXW196627 HHR196610:HHS196627 HRN196610:HRO196627 IBJ196610:IBK196627 ILF196610:ILG196627 IVB196610:IVC196627 JEX196610:JEY196627 JOT196610:JOU196627 JYP196610:JYQ196627 KIL196610:KIM196627 KSH196610:KSI196627 LCD196610:LCE196627 LLZ196610:LMA196627 LVV196610:LVW196627 MFR196610:MFS196627 MPN196610:MPO196627 MZJ196610:MZK196627 NJF196610:NJG196627 NTB196610:NTC196627 OCX196610:OCY196627 OMT196610:OMU196627 OWP196610:OWQ196627 PGL196610:PGM196627 PQH196610:PQI196627 QAD196610:QAE196627 QJZ196610:QKA196627 QTV196610:QTW196627 RDR196610:RDS196627 RNN196610:RNO196627 RXJ196610:RXK196627 SHF196610:SHG196627 SRB196610:SRC196627 TAX196610:TAY196627 TKT196610:TKU196627 TUP196610:TUQ196627 UEL196610:UEM196627 UOH196610:UOI196627 UYD196610:UYE196627 VHZ196610:VIA196627 VRV196610:VRW196627 WBR196610:WBS196627 WLN196610:WLO196627 WVJ196610:WVK196627 B786434:C786451 IX786434:IY786451 ST786434:SU786451 ACP786434:ACQ786451 AML786434:AMM786451 AWH786434:AWI786451 BGD786434:BGE786451 BPZ786434:BQA786451 BZV786434:BZW786451 CJR786434:CJS786451 CTN786434:CTO786451 DDJ786434:DDK786451 DNF786434:DNG786451 DXB786434:DXC786451 EGX786434:EGY786451 EQT786434:EQU786451 FAP786434:FAQ786451 FKL786434:FKM786451 FUH786434:FUI786451 GED786434:GEE786451 GNZ786434:GOA786451 GXV786434:GXW786451 HHR786434:HHS786451 HRN786434:HRO786451 IBJ786434:IBK786451 ILF786434:ILG786451 IVB786434:IVC786451 JEX786434:JEY786451 JOT786434:JOU786451 JYP786434:JYQ786451 KIL786434:KIM786451 KSH786434:KSI786451 LCD786434:LCE786451 LLZ786434:LMA786451 LVV786434:LVW786451 MFR786434:MFS786451 MPN786434:MPO786451 MZJ786434:MZK786451 NJF786434:NJG786451 NTB786434:NTC786451 OCX786434:OCY786451 OMT786434:OMU786451 OWP786434:OWQ786451 PGL786434:PGM786451 PQH786434:PQI786451 QAD786434:QAE786451 QJZ786434:QKA786451 QTV786434:QTW786451 RDR786434:RDS786451 RNN786434:RNO786451 RXJ786434:RXK786451 SHF786434:SHG786451 SRB786434:SRC786451 TAX786434:TAY786451 TKT786434:TKU786451 TUP786434:TUQ786451 UEL786434:UEM786451 UOH786434:UOI786451 UYD786434:UYE786451 VHZ786434:VIA786451 VRV786434:VRW786451 WBR786434:WBS786451 WLN786434:WLO786451 WVJ786434:WVK786451 B262146:C262163 IX262146:IY262163 ST262146:SU262163 ACP262146:ACQ262163 AML262146:AMM262163 AWH262146:AWI262163 BGD262146:BGE262163 BPZ262146:BQA262163 BZV262146:BZW262163 CJR262146:CJS262163 CTN262146:CTO262163 DDJ262146:DDK262163 DNF262146:DNG262163 DXB262146:DXC262163 EGX262146:EGY262163 EQT262146:EQU262163 FAP262146:FAQ262163 FKL262146:FKM262163 FUH262146:FUI262163 GED262146:GEE262163 GNZ262146:GOA262163 GXV262146:GXW262163 HHR262146:HHS262163 HRN262146:HRO262163 IBJ262146:IBK262163 ILF262146:ILG262163 IVB262146:IVC262163 JEX262146:JEY262163 JOT262146:JOU262163 JYP262146:JYQ262163 KIL262146:KIM262163 KSH262146:KSI262163 LCD262146:LCE262163 LLZ262146:LMA262163 LVV262146:LVW262163 MFR262146:MFS262163 MPN262146:MPO262163 MZJ262146:MZK262163 NJF262146:NJG262163 NTB262146:NTC262163 OCX262146:OCY262163 OMT262146:OMU262163 OWP262146:OWQ262163 PGL262146:PGM262163 PQH262146:PQI262163 QAD262146:QAE262163 QJZ262146:QKA262163 QTV262146:QTW262163 RDR262146:RDS262163 RNN262146:RNO262163 RXJ262146:RXK262163 SHF262146:SHG262163 SRB262146:SRC262163 TAX262146:TAY262163 TKT262146:TKU262163 TUP262146:TUQ262163 UEL262146:UEM262163 UOH262146:UOI262163 UYD262146:UYE262163 VHZ262146:VIA262163 VRV262146:VRW262163 WBR262146:WBS262163 WLN262146:WLO262163 WVJ262146:WVK262163 B851970:C851987 IX851970:IY851987 ST851970:SU851987 ACP851970:ACQ851987 AML851970:AMM851987 AWH851970:AWI851987 BGD851970:BGE851987 BPZ851970:BQA851987 BZV851970:BZW851987 CJR851970:CJS851987 CTN851970:CTO851987 DDJ851970:DDK851987 DNF851970:DNG851987 DXB851970:DXC851987 EGX851970:EGY851987 EQT851970:EQU851987 FAP851970:FAQ851987 FKL851970:FKM851987 FUH851970:FUI851987 GED851970:GEE851987 GNZ851970:GOA851987 GXV851970:GXW851987 HHR851970:HHS851987 HRN851970:HRO851987 IBJ851970:IBK851987 ILF851970:ILG851987 IVB851970:IVC851987 JEX851970:JEY851987 JOT851970:JOU851987 JYP851970:JYQ851987 KIL851970:KIM851987 KSH851970:KSI851987 LCD851970:LCE851987 LLZ851970:LMA851987 LVV851970:LVW851987 MFR851970:MFS851987 MPN851970:MPO851987 MZJ851970:MZK851987 NJF851970:NJG851987 NTB851970:NTC851987 OCX851970:OCY851987 OMT851970:OMU851987 OWP851970:OWQ851987 PGL851970:PGM851987 PQH851970:PQI851987 QAD851970:QAE851987 QJZ851970:QKA851987 QTV851970:QTW851987 RDR851970:RDS851987 RNN851970:RNO851987 RXJ851970:RXK851987 SHF851970:SHG851987 SRB851970:SRC851987 TAX851970:TAY851987 TKT851970:TKU851987 TUP851970:TUQ851987 UEL851970:UEM851987 UOH851970:UOI851987 UYD851970:UYE851987 VHZ851970:VIA851987 VRV851970:VRW851987 WBR851970:WBS851987 WLN851970:WLO851987 WVJ851970:WVK851987 B327682:C327699 IX327682:IY327699 ST327682:SU327699 ACP327682:ACQ327699 AML327682:AMM327699 AWH327682:AWI327699 BGD327682:BGE327699 BPZ327682:BQA327699 BZV327682:BZW327699 CJR327682:CJS327699 CTN327682:CTO327699 DDJ327682:DDK327699 DNF327682:DNG327699 DXB327682:DXC327699 EGX327682:EGY327699 EQT327682:EQU327699 FAP327682:FAQ327699 FKL327682:FKM327699 FUH327682:FUI327699 GED327682:GEE327699 GNZ327682:GOA327699 GXV327682:GXW327699 HHR327682:HHS327699 HRN327682:HRO327699 IBJ327682:IBK327699 ILF327682:ILG327699 IVB327682:IVC327699 JEX327682:JEY327699 JOT327682:JOU327699 JYP327682:JYQ327699 KIL327682:KIM327699 KSH327682:KSI327699 LCD327682:LCE327699 LLZ327682:LMA327699 LVV327682:LVW327699 MFR327682:MFS327699 MPN327682:MPO327699 MZJ327682:MZK327699 NJF327682:NJG327699 NTB327682:NTC327699 OCX327682:OCY327699 OMT327682:OMU327699 OWP327682:OWQ327699 PGL327682:PGM327699 PQH327682:PQI327699 QAD327682:QAE327699 QJZ327682:QKA327699 QTV327682:QTW327699 RDR327682:RDS327699 RNN327682:RNO327699 RXJ327682:RXK327699 SHF327682:SHG327699 SRB327682:SRC327699 TAX327682:TAY327699 TKT327682:TKU327699 TUP327682:TUQ327699 UEL327682:UEM327699 UOH327682:UOI327699 UYD327682:UYE327699 VHZ327682:VIA327699 VRV327682:VRW327699 WBR327682:WBS327699 WLN327682:WLO327699 WVJ327682:WVK327699 B917506:C917523 IX917506:IY917523 ST917506:SU917523 ACP917506:ACQ917523 AML917506:AMM917523 AWH917506:AWI917523 BGD917506:BGE917523 BPZ917506:BQA917523 BZV917506:BZW917523 CJR917506:CJS917523 CTN917506:CTO917523 DDJ917506:DDK917523 DNF917506:DNG917523 DXB917506:DXC917523 EGX917506:EGY917523 EQT917506:EQU917523 FAP917506:FAQ917523 FKL917506:FKM917523 FUH917506:FUI917523 GED917506:GEE917523 GNZ917506:GOA917523 GXV917506:GXW917523 HHR917506:HHS917523 HRN917506:HRO917523 IBJ917506:IBK917523 ILF917506:ILG917523 IVB917506:IVC917523 JEX917506:JEY917523 JOT917506:JOU917523 JYP917506:JYQ917523 KIL917506:KIM917523 KSH917506:KSI917523 LCD917506:LCE917523 LLZ917506:LMA917523 LVV917506:LVW917523 MFR917506:MFS917523 MPN917506:MPO917523 MZJ917506:MZK917523 NJF917506:NJG917523 NTB917506:NTC917523 OCX917506:OCY917523 OMT917506:OMU917523 OWP917506:OWQ917523 PGL917506:PGM917523 PQH917506:PQI917523 QAD917506:QAE917523 QJZ917506:QKA917523 QTV917506:QTW917523 RDR917506:RDS917523 RNN917506:RNO917523 RXJ917506:RXK917523 SHF917506:SHG917523 SRB917506:SRC917523 TAX917506:TAY917523 TKT917506:TKU917523 TUP917506:TUQ917523 UEL917506:UEM917523 UOH917506:UOI917523 UYD917506:UYE917523 VHZ917506:VIA917523 VRV917506:VRW917523 WBR917506:WBS917523 WLN917506:WLO917523 WVJ917506:WVK917523 B393218:C393235 IX393218:IY393235 ST393218:SU393235 ACP393218:ACQ393235 AML393218:AMM393235 AWH393218:AWI393235 BGD393218:BGE393235 BPZ393218:BQA393235 BZV393218:BZW393235 CJR393218:CJS393235 CTN393218:CTO393235 DDJ393218:DDK393235 DNF393218:DNG393235 DXB393218:DXC393235 EGX393218:EGY393235 EQT393218:EQU393235 FAP393218:FAQ393235 FKL393218:FKM393235 FUH393218:FUI393235 GED393218:GEE393235 GNZ393218:GOA393235 GXV393218:GXW393235 HHR393218:HHS393235 HRN393218:HRO393235 IBJ393218:IBK393235 ILF393218:ILG393235 IVB393218:IVC393235 JEX393218:JEY393235 JOT393218:JOU393235 JYP393218:JYQ393235 KIL393218:KIM393235 KSH393218:KSI393235 LCD393218:LCE393235 LLZ393218:LMA393235 LVV393218:LVW393235 MFR393218:MFS393235 MPN393218:MPO393235 MZJ393218:MZK393235 NJF393218:NJG393235 NTB393218:NTC393235 OCX393218:OCY393235 OMT393218:OMU393235 OWP393218:OWQ393235 PGL393218:PGM393235 PQH393218:PQI393235 QAD393218:QAE393235 QJZ393218:QKA393235 QTV393218:QTW393235 RDR393218:RDS393235 RNN393218:RNO393235 RXJ393218:RXK393235 SHF393218:SHG393235 SRB393218:SRC393235 TAX393218:TAY393235 TKT393218:TKU393235 TUP393218:TUQ393235 UEL393218:UEM393235 UOH393218:UOI393235 UYD393218:UYE393235 VHZ393218:VIA393235 VRV393218:VRW393235 WBR393218:WBS393235 WLN393218:WLO393235 WVJ393218:WVK393235 B983042:C983059 IX983042:IY983059 ST983042:SU983059 ACP983042:ACQ983059 AML983042:AMM983059 AWH983042:AWI983059 BGD983042:BGE983059 BPZ983042:BQA983059 BZV983042:BZW983059 CJR983042:CJS983059 CTN983042:CTO983059 DDJ983042:DDK983059 DNF983042:DNG983059 DXB983042:DXC983059 EGX983042:EGY983059 EQT983042:EQU983059 FAP983042:FAQ983059 FKL983042:FKM983059 FUH983042:FUI983059 GED983042:GEE983059 GNZ983042:GOA983059 GXV983042:GXW983059 HHR983042:HHS983059 HRN983042:HRO983059 IBJ983042:IBK983059 ILF983042:ILG983059 IVB983042:IVC983059 JEX983042:JEY983059 JOT983042:JOU983059 JYP983042:JYQ983059 KIL983042:KIM983059 KSH983042:KSI983059 LCD983042:LCE983059 LLZ983042:LMA983059 LVV983042:LVW983059 MFR983042:MFS983059 MPN983042:MPO983059 MZJ983042:MZK983059 NJF983042:NJG983059 NTB983042:NTC983059 OCX983042:OCY983059 OMT983042:OMU983059 OWP983042:OWQ983059 PGL983042:PGM983059 PQH983042:PQI983059 QAD983042:QAE983059 QJZ983042:QKA983059 QTV983042:QTW983059 RDR983042:RDS983059 RNN983042:RNO983059 RXJ983042:RXK983059 SHF983042:SHG983059 SRB983042:SRC983059 TAX983042:TAY983059 TKT983042:TKU983059 TUP983042:TUQ983059 UEL983042:UEM983059 UOH983042:UOI983059 UYD983042:UYE983059 VHZ983042:VIA983059 VRV983042:VRW983059 WBR983042:WBS983059 WLN983042:WLO983059 WVJ983042:WVK983059 B458754:C458771 IX458754:IY458771 ST458754:SU458771 ACP458754:ACQ458771 AML458754:AMM458771 AWH458754:AWI458771 BGD458754:BGE458771 BPZ458754:BQA458771 BZV458754:BZW458771 CJR458754:CJS458771 CTN458754:CTO458771 DDJ458754:DDK458771 DNF458754:DNG458771 DXB458754:DXC458771 EGX458754:EGY458771 EQT458754:EQU458771 FAP458754:FAQ458771 FKL458754:FKM458771 FUH458754:FUI458771 GED458754:GEE458771 GNZ458754:GOA458771 GXV458754:GXW458771 HHR458754:HHS458771 HRN458754:HRO458771 IBJ458754:IBK458771 ILF458754:ILG458771 IVB458754:IVC458771 JEX458754:JEY458771 JOT458754:JOU458771 JYP458754:JYQ458771 KIL458754:KIM458771 KSH458754:KSI458771 LCD458754:LCE458771 LLZ458754:LMA458771 LVV458754:LVW458771 MFR458754:MFS458771 MPN458754:MPO458771 MZJ458754:MZK458771 NJF458754:NJG458771 NTB458754:NTC458771 OCX458754:OCY458771 OMT458754:OMU458771 OWP458754:OWQ458771 PGL458754:PGM458771 PQH458754:PQI458771 QAD458754:QAE458771 QJZ458754:QKA458771 QTV458754:QTW458771 RDR458754:RDS458771 RNN458754:RNO458771 RXJ458754:RXK458771 SHF458754:SHG458771 SRB458754:SRC458771 TAX458754:TAY458771 TKT458754:TKU458771 TUP458754:TUQ458771 UEL458754:UEM458771 UOH458754:UOI458771 UYD458754:UYE458771 VHZ458754:VIA458771 VRV458754:VRW458771 WBR458754:WBS458771 WLN458754:WLO458771 WVJ458754:WVK458771 B524290:C524307 IX524290:IY524307 ST524290:SU524307 ACP524290:ACQ524307 AML524290:AMM524307 AWH524290:AWI524307 BGD524290:BGE524307 BPZ524290:BQA524307 BZV524290:BZW524307 CJR524290:CJS524307 CTN524290:CTO524307 DDJ524290:DDK524307 DNF524290:DNG524307 DXB524290:DXC524307 EGX524290:EGY524307 EQT524290:EQU524307 FAP524290:FAQ524307 FKL524290:FKM524307 FUH524290:FUI524307 GED524290:GEE524307 GNZ524290:GOA524307 GXV524290:GXW524307 HHR524290:HHS524307 HRN524290:HRO524307 IBJ524290:IBK524307 ILF524290:ILG524307 IVB524290:IVC524307 JEX524290:JEY524307 JOT524290:JOU524307 JYP524290:JYQ524307 KIL524290:KIM524307 KSH524290:KSI524307 LCD524290:LCE524307 LLZ524290:LMA524307 LVV524290:LVW524307 MFR524290:MFS524307 MPN524290:MPO524307 MZJ524290:MZK524307 NJF524290:NJG524307 NTB524290:NTC524307 OCX524290:OCY524307 OMT524290:OMU524307 OWP524290:OWQ524307 PGL524290:PGM524307 PQH524290:PQI524307 QAD524290:QAE524307 QJZ524290:QKA524307 QTV524290:QTW524307 RDR524290:RDS524307 RNN524290:RNO524307 RXJ524290:RXK524307 SHF524290:SHG524307 SRB524290:SRC524307 TAX524290:TAY524307 TKT524290:TKU524307 TUP524290:TUQ524307 UEL524290:UEM524307 UOH524290:UOI524307 UYD524290:UYE524307 VHZ524290:VIA524307 VRV524290:VRW524307 WBR524290:WBS524307 WLN524290:WLO524307 WVJ524290:WVK524307">
      <formula1>#REF!</formula1>
    </dataValidation>
    <dataValidation type="list" allowBlank="1" showInputMessage="1" showErrorMessage="1" sqref="H23:I44">
      <formula1>$K$19:$K$21</formula1>
    </dataValidation>
  </dataValidations>
  <hyperlinks>
    <hyperlink ref="K33:L33" location="目录!A1" display="链接到目录"/>
  </hyperlinks>
  <printOptions horizontalCentered="1" verticalCentered="1"/>
  <pageMargins left="0.196527777777778" right="0.196527777777778" top="0.196527777777778" bottom="0.196527777777778" header="0.196527777777778" footer="0.196527777777778"/>
  <pageSetup paperSize="9" orientation="portrait"/>
  <headerFooter alignWithMargins="0"/>
  <drawing r:id="rId1"/>
  <extLst>
    <ext xmlns:x14="http://schemas.microsoft.com/office/spreadsheetml/2009/9/main" uri="{78C0D931-6437-407d-A8EE-F0AAD7539E65}">
      <x14:conditionalFormattings>
        <x14:conditionalFormatting xmlns:xm="http://schemas.microsoft.com/office/excel/2006/main">
          <x14:cfRule type="dataBar" id="{f41e0b38-1868-4d30-b71f-b5e415be408a}">
            <x14:dataBar minLength="0" maxLength="100" negativeBarColorSameAsPositive="1" axisPosition="none">
              <x14:cfvo type="min"/>
              <x14:cfvo type="max"/>
              <x14:axisColor indexed="65"/>
            </x14:dataBar>
          </x14:cfRule>
          <xm:sqref>F4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41"/>
  <sheetViews>
    <sheetView view="pageBreakPreview" zoomScale="70" zoomScaleNormal="100" topLeftCell="A29" workbookViewId="0">
      <selection activeCell="E29" sqref="E29:E40"/>
    </sheetView>
  </sheetViews>
  <sheetFormatPr defaultColWidth="8.8" defaultRowHeight="15.6"/>
  <cols>
    <col min="1" max="1" width="10.375" customWidth="1"/>
    <col min="2" max="2" width="24.7" customWidth="1"/>
    <col min="3" max="3" width="11.875" customWidth="1"/>
    <col min="4" max="4" width="102.641666666667" customWidth="1"/>
  </cols>
  <sheetData>
    <row r="1" s="532" customFormat="1" ht="40" customHeight="1" spans="1:9">
      <c r="A1" s="539" t="s">
        <v>233</v>
      </c>
      <c r="B1" s="540"/>
      <c r="C1" s="541"/>
      <c r="D1" s="542" t="s">
        <v>234</v>
      </c>
      <c r="E1" s="543" t="s">
        <v>235</v>
      </c>
      <c r="F1" s="543"/>
      <c r="G1" s="544"/>
      <c r="H1" s="544"/>
      <c r="I1" s="585" t="s">
        <v>3</v>
      </c>
    </row>
    <row r="2" s="532" customFormat="1" ht="40" customHeight="1" spans="1:9">
      <c r="A2" s="545"/>
      <c r="B2" s="546"/>
      <c r="C2" s="547"/>
      <c r="D2" s="304"/>
      <c r="E2" s="548" t="s">
        <v>230</v>
      </c>
      <c r="F2" s="548"/>
      <c r="G2" s="151" t="str">
        <f>目录!H10</f>
        <v>祝腾威</v>
      </c>
      <c r="H2" s="151"/>
      <c r="I2" s="586"/>
    </row>
    <row r="3" s="532" customFormat="1" ht="40" customHeight="1" spans="1:9">
      <c r="A3" s="549"/>
      <c r="B3" s="550"/>
      <c r="C3" s="551"/>
      <c r="D3" s="304" t="s">
        <v>547</v>
      </c>
      <c r="E3" s="548" t="s">
        <v>236</v>
      </c>
      <c r="F3" s="548"/>
      <c r="G3" s="151" t="str">
        <f>目录!H11</f>
        <v>张X </v>
      </c>
      <c r="H3" s="151"/>
      <c r="I3" s="586"/>
    </row>
    <row r="4" s="533" customFormat="1" ht="40" customHeight="1" spans="1:9">
      <c r="A4" s="552" t="s">
        <v>548</v>
      </c>
      <c r="B4" s="553" t="str">
        <f>目录!H5</f>
        <v>右滑门外板</v>
      </c>
      <c r="C4" s="554" t="s">
        <v>238</v>
      </c>
      <c r="D4" s="555" t="str">
        <f>目录!H7</f>
        <v>OP20-TR+PI</v>
      </c>
      <c r="E4" s="548" t="s">
        <v>239</v>
      </c>
      <c r="F4" s="548"/>
      <c r="G4" s="151" t="str">
        <f>目录!H12</f>
        <v>张X </v>
      </c>
      <c r="H4" s="151"/>
      <c r="I4" s="586"/>
    </row>
    <row r="5" s="533" customFormat="1" ht="40" customHeight="1" spans="1:9">
      <c r="A5" s="552" t="s">
        <v>410</v>
      </c>
      <c r="B5" s="556" t="str">
        <f>目录!H8</f>
        <v>N72-VE23-M002-CAD9900200350-9900205227-OP20</v>
      </c>
      <c r="C5" s="554" t="s">
        <v>241</v>
      </c>
      <c r="D5" s="555" t="str">
        <f>目录!H9</f>
        <v>上饶J39-1200F</v>
      </c>
      <c r="E5" s="557" t="s">
        <v>395</v>
      </c>
      <c r="F5" s="557"/>
      <c r="G5" s="557"/>
      <c r="H5" s="557"/>
      <c r="I5" s="587"/>
    </row>
    <row r="6" s="533" customFormat="1" ht="40" customHeight="1" spans="1:9">
      <c r="A6" s="558" t="s">
        <v>243</v>
      </c>
      <c r="B6" s="559" t="s">
        <v>549</v>
      </c>
      <c r="C6" s="559"/>
      <c r="D6" s="559"/>
      <c r="E6" s="557" t="s">
        <v>161</v>
      </c>
      <c r="F6" s="557" t="s">
        <v>162</v>
      </c>
      <c r="G6" s="557" t="s">
        <v>163</v>
      </c>
      <c r="H6" s="557" t="s">
        <v>247</v>
      </c>
      <c r="I6" s="587"/>
    </row>
    <row r="7" s="533" customFormat="1" ht="40" customHeight="1" spans="1:14">
      <c r="A7" s="558"/>
      <c r="B7" s="559"/>
      <c r="C7" s="559"/>
      <c r="D7" s="559"/>
      <c r="E7" s="557"/>
      <c r="F7" s="557"/>
      <c r="G7" s="557"/>
      <c r="H7" s="557"/>
      <c r="I7" s="587"/>
      <c r="L7" s="557" t="s">
        <v>161</v>
      </c>
      <c r="M7" s="557" t="s">
        <v>162</v>
      </c>
      <c r="N7" s="557" t="s">
        <v>163</v>
      </c>
    </row>
    <row r="8" s="534" customFormat="1" ht="40" customHeight="1" spans="1:33">
      <c r="A8" s="560" t="s">
        <v>550</v>
      </c>
      <c r="B8" s="561"/>
      <c r="C8" s="561"/>
      <c r="D8" s="562"/>
      <c r="E8" s="563"/>
      <c r="F8" s="563"/>
      <c r="G8" s="563"/>
      <c r="H8" s="564"/>
      <c r="I8" s="588"/>
      <c r="J8" s="537"/>
      <c r="K8" s="537"/>
      <c r="L8" s="589"/>
      <c r="M8" s="589"/>
      <c r="N8" s="589"/>
      <c r="O8" s="537"/>
      <c r="P8" s="537"/>
      <c r="Q8" s="537"/>
      <c r="R8" s="537"/>
      <c r="S8" s="537"/>
      <c r="T8" s="537"/>
      <c r="U8" s="537"/>
      <c r="V8" s="537"/>
      <c r="W8" s="537"/>
      <c r="X8" s="537"/>
      <c r="Y8" s="537"/>
      <c r="Z8" s="537"/>
      <c r="AA8" s="537"/>
      <c r="AB8" s="537"/>
      <c r="AC8" s="537"/>
      <c r="AD8" s="537"/>
      <c r="AE8" s="537"/>
      <c r="AF8" s="537"/>
      <c r="AG8" s="537"/>
    </row>
    <row r="9" s="534" customFormat="1" ht="40" customHeight="1" spans="1:33">
      <c r="A9" s="565">
        <v>1</v>
      </c>
      <c r="B9" s="566" t="s">
        <v>551</v>
      </c>
      <c r="C9" s="566"/>
      <c r="D9" s="566"/>
      <c r="E9" s="567"/>
      <c r="F9" s="567"/>
      <c r="G9" s="567"/>
      <c r="H9" s="564"/>
      <c r="I9" s="588"/>
      <c r="J9" s="537"/>
      <c r="K9" s="590" t="s">
        <v>81</v>
      </c>
      <c r="L9" s="590">
        <f t="shared" ref="L9:N9" si="0">COUNTIFS(E9:E40,"√")</f>
        <v>0</v>
      </c>
      <c r="M9" s="590">
        <f t="shared" si="0"/>
        <v>0</v>
      </c>
      <c r="N9" s="590">
        <f t="shared" si="0"/>
        <v>0</v>
      </c>
      <c r="O9" s="537"/>
      <c r="P9" s="537"/>
      <c r="Q9" s="537"/>
      <c r="R9" s="537"/>
      <c r="S9" s="537"/>
      <c r="T9" s="537"/>
      <c r="U9" s="537"/>
      <c r="V9" s="537"/>
      <c r="W9" s="537"/>
      <c r="X9" s="537"/>
      <c r="Y9" s="537"/>
      <c r="Z9" s="537"/>
      <c r="AA9" s="537"/>
      <c r="AB9" s="537"/>
      <c r="AC9" s="537"/>
      <c r="AD9" s="537"/>
      <c r="AE9" s="537"/>
      <c r="AF9" s="537"/>
      <c r="AG9" s="537"/>
    </row>
    <row r="10" s="534" customFormat="1" ht="40" customHeight="1" spans="1:33">
      <c r="A10" s="565">
        <v>2</v>
      </c>
      <c r="B10" s="566" t="s">
        <v>552</v>
      </c>
      <c r="C10" s="566"/>
      <c r="D10" s="566"/>
      <c r="E10" s="567"/>
      <c r="F10" s="567"/>
      <c r="G10" s="567"/>
      <c r="H10" s="564"/>
      <c r="I10" s="588"/>
      <c r="J10" s="537"/>
      <c r="K10" s="590" t="s">
        <v>75</v>
      </c>
      <c r="L10" s="590">
        <f t="shared" ref="L10:N10" si="1">COUNTIFS(E9:E40,"×")</f>
        <v>0</v>
      </c>
      <c r="M10" s="590">
        <f t="shared" si="1"/>
        <v>0</v>
      </c>
      <c r="N10" s="590">
        <f t="shared" si="1"/>
        <v>0</v>
      </c>
      <c r="O10" s="537"/>
      <c r="P10" s="537"/>
      <c r="Q10" s="537"/>
      <c r="R10" s="537"/>
      <c r="S10" s="537"/>
      <c r="T10" s="537"/>
      <c r="U10" s="537"/>
      <c r="V10" s="537"/>
      <c r="W10" s="537"/>
      <c r="X10" s="537"/>
      <c r="Y10" s="537"/>
      <c r="Z10" s="537"/>
      <c r="AA10" s="537"/>
      <c r="AB10" s="537"/>
      <c r="AC10" s="537"/>
      <c r="AD10" s="537"/>
      <c r="AE10" s="537"/>
      <c r="AF10" s="537"/>
      <c r="AG10" s="537"/>
    </row>
    <row r="11" s="534" customFormat="1" ht="40" customHeight="1" spans="1:33">
      <c r="A11" s="565">
        <v>3</v>
      </c>
      <c r="B11" s="566" t="s">
        <v>553</v>
      </c>
      <c r="C11" s="566"/>
      <c r="D11" s="566"/>
      <c r="E11" s="567"/>
      <c r="F11" s="567"/>
      <c r="G11" s="567"/>
      <c r="H11" s="564"/>
      <c r="I11" s="588"/>
      <c r="J11" s="537"/>
      <c r="K11" s="590" t="s">
        <v>168</v>
      </c>
      <c r="L11" s="590">
        <f t="shared" ref="L11:N11" si="2">COUNTIFS(E9:E40,"无")</f>
        <v>0</v>
      </c>
      <c r="M11" s="590">
        <f t="shared" si="2"/>
        <v>0</v>
      </c>
      <c r="N11" s="590">
        <f t="shared" si="2"/>
        <v>0</v>
      </c>
      <c r="O11" s="537"/>
      <c r="P11" s="537"/>
      <c r="Q11" s="537"/>
      <c r="R11" s="537"/>
      <c r="S11" s="537"/>
      <c r="T11" s="537"/>
      <c r="U11" s="537"/>
      <c r="V11" s="537"/>
      <c r="W11" s="537"/>
      <c r="X11" s="537"/>
      <c r="Y11" s="537"/>
      <c r="Z11" s="537"/>
      <c r="AA11" s="537"/>
      <c r="AB11" s="537"/>
      <c r="AC11" s="537"/>
      <c r="AD11" s="537"/>
      <c r="AE11" s="537"/>
      <c r="AF11" s="537"/>
      <c r="AG11" s="537"/>
    </row>
    <row r="12" s="534" customFormat="1" ht="40" customHeight="1" spans="1:33">
      <c r="A12" s="568">
        <v>4</v>
      </c>
      <c r="B12" s="569" t="s">
        <v>554</v>
      </c>
      <c r="C12" s="570"/>
      <c r="D12" s="571"/>
      <c r="E12" s="567"/>
      <c r="F12" s="567"/>
      <c r="G12" s="567"/>
      <c r="H12" s="572"/>
      <c r="I12" s="591"/>
      <c r="J12" s="537"/>
      <c r="K12" s="590" t="s">
        <v>170</v>
      </c>
      <c r="L12" s="590">
        <f t="shared" ref="L12:N12" si="3">SUM(L9:L11)</f>
        <v>0</v>
      </c>
      <c r="M12" s="590">
        <f t="shared" si="3"/>
        <v>0</v>
      </c>
      <c r="N12" s="590">
        <f t="shared" si="3"/>
        <v>0</v>
      </c>
      <c r="O12" s="537"/>
      <c r="P12" s="537"/>
      <c r="Q12" s="537"/>
      <c r="R12" s="537"/>
      <c r="S12" s="537"/>
      <c r="T12" s="537"/>
      <c r="U12" s="537"/>
      <c r="V12" s="537"/>
      <c r="W12" s="537"/>
      <c r="X12" s="537"/>
      <c r="Y12" s="537"/>
      <c r="Z12" s="537"/>
      <c r="AA12" s="537"/>
      <c r="AB12" s="537"/>
      <c r="AC12" s="537"/>
      <c r="AD12" s="537"/>
      <c r="AE12" s="537"/>
      <c r="AF12" s="537"/>
      <c r="AG12" s="537"/>
    </row>
    <row r="13" s="534" customFormat="1" ht="40" customHeight="1" spans="1:33">
      <c r="A13" s="568">
        <v>5</v>
      </c>
      <c r="B13" s="573" t="s">
        <v>555</v>
      </c>
      <c r="C13" s="573"/>
      <c r="D13" s="573"/>
      <c r="E13" s="567"/>
      <c r="F13" s="567"/>
      <c r="G13" s="567"/>
      <c r="H13" s="574"/>
      <c r="I13" s="592"/>
      <c r="J13" s="537"/>
      <c r="K13" s="590" t="s">
        <v>172</v>
      </c>
      <c r="L13" s="590">
        <f>COUNTIFS(A9:D40,"*")-1</f>
        <v>31</v>
      </c>
      <c r="M13" s="590">
        <f>L13</f>
        <v>31</v>
      </c>
      <c r="N13" s="590">
        <f>L13</f>
        <v>31</v>
      </c>
      <c r="O13" s="537"/>
      <c r="P13" s="537"/>
      <c r="Q13" s="537"/>
      <c r="R13" s="537"/>
      <c r="S13" s="537"/>
      <c r="T13" s="537"/>
      <c r="U13" s="537"/>
      <c r="V13" s="537"/>
      <c r="W13" s="537"/>
      <c r="X13" s="537"/>
      <c r="Y13" s="537"/>
      <c r="Z13" s="537"/>
      <c r="AA13" s="537"/>
      <c r="AB13" s="537"/>
      <c r="AC13" s="537"/>
      <c r="AD13" s="537"/>
      <c r="AE13" s="537"/>
      <c r="AF13" s="537"/>
      <c r="AG13" s="537"/>
    </row>
    <row r="14" s="534" customFormat="1" ht="40" customHeight="1" spans="1:33">
      <c r="A14" s="568">
        <v>6</v>
      </c>
      <c r="B14" s="573" t="s">
        <v>556</v>
      </c>
      <c r="C14" s="573"/>
      <c r="D14" s="573"/>
      <c r="E14" s="567"/>
      <c r="F14" s="567"/>
      <c r="G14" s="567"/>
      <c r="H14" s="564"/>
      <c r="I14" s="588"/>
      <c r="J14" s="537"/>
      <c r="K14" s="593" t="s">
        <v>248</v>
      </c>
      <c r="L14" s="537"/>
      <c r="M14" s="537"/>
      <c r="N14" s="537"/>
      <c r="O14" s="537"/>
      <c r="P14" s="537"/>
      <c r="Q14" s="537"/>
      <c r="R14" s="537"/>
      <c r="S14" s="537"/>
      <c r="T14" s="537"/>
      <c r="U14" s="537"/>
      <c r="V14" s="537"/>
      <c r="W14" s="537"/>
      <c r="X14" s="537"/>
      <c r="Y14" s="537"/>
      <c r="Z14" s="537"/>
      <c r="AA14" s="537"/>
      <c r="AB14" s="537"/>
      <c r="AC14" s="537"/>
      <c r="AD14" s="537"/>
      <c r="AE14" s="537"/>
      <c r="AF14" s="537"/>
      <c r="AG14" s="537"/>
    </row>
    <row r="15" s="534" customFormat="1" ht="40" customHeight="1" spans="1:33">
      <c r="A15" s="568">
        <v>7</v>
      </c>
      <c r="B15" s="575" t="s">
        <v>557</v>
      </c>
      <c r="C15" s="575"/>
      <c r="D15" s="575"/>
      <c r="E15" s="567"/>
      <c r="F15" s="567"/>
      <c r="G15" s="567"/>
      <c r="H15" s="564"/>
      <c r="I15" s="588"/>
      <c r="J15" s="537"/>
      <c r="K15" s="593"/>
      <c r="L15" s="537"/>
      <c r="M15" s="537"/>
      <c r="N15" s="537"/>
      <c r="O15" s="537"/>
      <c r="P15" s="537"/>
      <c r="Q15" s="537"/>
      <c r="R15" s="537"/>
      <c r="S15" s="537"/>
      <c r="T15" s="537"/>
      <c r="U15" s="537"/>
      <c r="V15" s="537"/>
      <c r="W15" s="537"/>
      <c r="X15" s="537"/>
      <c r="Y15" s="537"/>
      <c r="Z15" s="537"/>
      <c r="AA15" s="537"/>
      <c r="AB15" s="537"/>
      <c r="AC15" s="537"/>
      <c r="AD15" s="537"/>
      <c r="AE15" s="537"/>
      <c r="AF15" s="537"/>
      <c r="AG15" s="537"/>
    </row>
    <row r="16" s="534" customFormat="1" ht="40" customHeight="1" spans="1:33">
      <c r="A16" s="568">
        <v>8</v>
      </c>
      <c r="B16" s="576" t="s">
        <v>558</v>
      </c>
      <c r="C16" s="576"/>
      <c r="D16" s="576"/>
      <c r="E16" s="567"/>
      <c r="F16" s="567"/>
      <c r="G16" s="567"/>
      <c r="H16" s="564"/>
      <c r="I16" s="588"/>
      <c r="J16" s="537"/>
      <c r="K16" s="593"/>
      <c r="L16" s="537"/>
      <c r="M16" s="537"/>
      <c r="N16" s="537"/>
      <c r="O16" s="537"/>
      <c r="P16" s="537"/>
      <c r="Q16" s="537"/>
      <c r="R16" s="537"/>
      <c r="S16" s="537"/>
      <c r="T16" s="537"/>
      <c r="U16" s="537"/>
      <c r="V16" s="537"/>
      <c r="W16" s="537"/>
      <c r="X16" s="537"/>
      <c r="Y16" s="537"/>
      <c r="Z16" s="537"/>
      <c r="AA16" s="537"/>
      <c r="AB16" s="537"/>
      <c r="AC16" s="537"/>
      <c r="AD16" s="537"/>
      <c r="AE16" s="537"/>
      <c r="AF16" s="537"/>
      <c r="AG16" s="537"/>
    </row>
    <row r="17" s="534" customFormat="1" ht="40" customHeight="1" spans="1:33">
      <c r="A17" s="568">
        <v>9</v>
      </c>
      <c r="B17" s="577" t="s">
        <v>559</v>
      </c>
      <c r="C17" s="577"/>
      <c r="D17" s="577"/>
      <c r="E17" s="567"/>
      <c r="F17" s="567"/>
      <c r="G17" s="567"/>
      <c r="H17" s="564"/>
      <c r="I17" s="588"/>
      <c r="J17" s="537"/>
      <c r="K17" s="593"/>
      <c r="L17" s="537"/>
      <c r="M17" s="537"/>
      <c r="N17" s="537"/>
      <c r="O17" s="537"/>
      <c r="P17" s="537"/>
      <c r="Q17" s="537"/>
      <c r="R17" s="537"/>
      <c r="S17" s="537"/>
      <c r="T17" s="537"/>
      <c r="U17" s="537"/>
      <c r="V17" s="537"/>
      <c r="W17" s="537"/>
      <c r="X17" s="537"/>
      <c r="Y17" s="537"/>
      <c r="Z17" s="537"/>
      <c r="AA17" s="537"/>
      <c r="AB17" s="537"/>
      <c r="AC17" s="537"/>
      <c r="AD17" s="537"/>
      <c r="AE17" s="537"/>
      <c r="AF17" s="537"/>
      <c r="AG17" s="537"/>
    </row>
    <row r="18" s="534" customFormat="1" ht="40" customHeight="1" spans="1:33">
      <c r="A18" s="565">
        <v>10</v>
      </c>
      <c r="B18" s="578" t="s">
        <v>560</v>
      </c>
      <c r="C18" s="579"/>
      <c r="D18" s="579"/>
      <c r="E18" s="567"/>
      <c r="F18" s="567"/>
      <c r="G18" s="567"/>
      <c r="H18" s="564"/>
      <c r="I18" s="588"/>
      <c r="J18" s="537"/>
      <c r="K18" s="593"/>
      <c r="L18" s="537"/>
      <c r="M18" s="537"/>
      <c r="N18" s="537"/>
      <c r="O18" s="537"/>
      <c r="P18" s="537"/>
      <c r="Q18" s="537"/>
      <c r="R18" s="537"/>
      <c r="S18" s="537"/>
      <c r="T18" s="537"/>
      <c r="U18" s="537"/>
      <c r="V18" s="537"/>
      <c r="W18" s="537"/>
      <c r="X18" s="537"/>
      <c r="Y18" s="537"/>
      <c r="Z18" s="537"/>
      <c r="AA18" s="537"/>
      <c r="AB18" s="537"/>
      <c r="AC18" s="537"/>
      <c r="AD18" s="537"/>
      <c r="AE18" s="537"/>
      <c r="AF18" s="537"/>
      <c r="AG18" s="537"/>
    </row>
    <row r="19" s="534" customFormat="1" ht="40" customHeight="1" spans="1:33">
      <c r="A19" s="565">
        <v>11</v>
      </c>
      <c r="B19" s="579" t="s">
        <v>561</v>
      </c>
      <c r="C19" s="579"/>
      <c r="D19" s="579"/>
      <c r="E19" s="567"/>
      <c r="F19" s="567"/>
      <c r="G19" s="567"/>
      <c r="H19" s="564"/>
      <c r="I19" s="588"/>
      <c r="J19" s="537"/>
      <c r="K19" s="593"/>
      <c r="L19" s="537"/>
      <c r="M19" s="537"/>
      <c r="N19" s="537"/>
      <c r="O19" s="537"/>
      <c r="P19" s="537"/>
      <c r="Q19" s="537"/>
      <c r="R19" s="537"/>
      <c r="S19" s="537"/>
      <c r="T19" s="537"/>
      <c r="U19" s="537"/>
      <c r="V19" s="537"/>
      <c r="W19" s="537"/>
      <c r="X19" s="537"/>
      <c r="Y19" s="537"/>
      <c r="Z19" s="537"/>
      <c r="AA19" s="537"/>
      <c r="AB19" s="537"/>
      <c r="AC19" s="537"/>
      <c r="AD19" s="537"/>
      <c r="AE19" s="537"/>
      <c r="AF19" s="537"/>
      <c r="AG19" s="537"/>
    </row>
    <row r="20" s="534" customFormat="1" ht="40" customHeight="1" spans="1:33">
      <c r="A20" s="565">
        <v>12</v>
      </c>
      <c r="B20" s="579" t="s">
        <v>562</v>
      </c>
      <c r="C20" s="579"/>
      <c r="D20" s="579"/>
      <c r="E20" s="567"/>
      <c r="F20" s="567"/>
      <c r="G20" s="567"/>
      <c r="H20" s="564"/>
      <c r="I20" s="588"/>
      <c r="J20" s="537"/>
      <c r="K20" s="593"/>
      <c r="L20" s="537"/>
      <c r="M20" s="537"/>
      <c r="N20" s="537"/>
      <c r="O20" s="537"/>
      <c r="P20" s="537"/>
      <c r="Q20" s="537"/>
      <c r="R20" s="537"/>
      <c r="S20" s="537"/>
      <c r="T20" s="537"/>
      <c r="U20" s="537"/>
      <c r="V20" s="537"/>
      <c r="W20" s="537"/>
      <c r="X20" s="537"/>
      <c r="Y20" s="537"/>
      <c r="Z20" s="537"/>
      <c r="AA20" s="537"/>
      <c r="AB20" s="537"/>
      <c r="AC20" s="537"/>
      <c r="AD20" s="537"/>
      <c r="AE20" s="537"/>
      <c r="AF20" s="537"/>
      <c r="AG20" s="537"/>
    </row>
    <row r="21" s="534" customFormat="1" ht="40" customHeight="1" spans="1:33">
      <c r="A21" s="565">
        <v>13</v>
      </c>
      <c r="B21" s="579" t="s">
        <v>563</v>
      </c>
      <c r="C21" s="579"/>
      <c r="D21" s="579"/>
      <c r="E21" s="567"/>
      <c r="F21" s="567"/>
      <c r="G21" s="567"/>
      <c r="H21" s="564"/>
      <c r="I21" s="588"/>
      <c r="J21" s="537"/>
      <c r="K21" s="593"/>
      <c r="L21" s="537"/>
      <c r="M21" s="537"/>
      <c r="N21" s="537"/>
      <c r="O21" s="537"/>
      <c r="P21" s="537"/>
      <c r="Q21" s="537"/>
      <c r="R21" s="537"/>
      <c r="S21" s="537"/>
      <c r="T21" s="537"/>
      <c r="U21" s="537"/>
      <c r="V21" s="537"/>
      <c r="W21" s="537"/>
      <c r="X21" s="537"/>
      <c r="Y21" s="537"/>
      <c r="Z21" s="537"/>
      <c r="AA21" s="537"/>
      <c r="AB21" s="537"/>
      <c r="AC21" s="537"/>
      <c r="AD21" s="537"/>
      <c r="AE21" s="537"/>
      <c r="AF21" s="537"/>
      <c r="AG21" s="537"/>
    </row>
    <row r="22" s="534" customFormat="1" ht="40" customHeight="1" spans="1:33">
      <c r="A22" s="565">
        <v>14</v>
      </c>
      <c r="B22" s="579" t="s">
        <v>564</v>
      </c>
      <c r="C22" s="579"/>
      <c r="D22" s="579"/>
      <c r="E22" s="567"/>
      <c r="F22" s="567"/>
      <c r="G22" s="567"/>
      <c r="H22" s="564"/>
      <c r="I22" s="588"/>
      <c r="J22" s="537"/>
      <c r="K22" s="593"/>
      <c r="L22" s="537"/>
      <c r="M22" s="537"/>
      <c r="N22" s="537"/>
      <c r="O22" s="537"/>
      <c r="P22" s="537"/>
      <c r="Q22" s="537"/>
      <c r="R22" s="537"/>
      <c r="S22" s="537"/>
      <c r="T22" s="537"/>
      <c r="U22" s="537"/>
      <c r="V22" s="537"/>
      <c r="W22" s="537"/>
      <c r="X22" s="537"/>
      <c r="Y22" s="537"/>
      <c r="Z22" s="537"/>
      <c r="AA22" s="537"/>
      <c r="AB22" s="537"/>
      <c r="AC22" s="537"/>
      <c r="AD22" s="537"/>
      <c r="AE22" s="537"/>
      <c r="AF22" s="537"/>
      <c r="AG22" s="537"/>
    </row>
    <row r="23" s="534" customFormat="1" ht="40" customHeight="1" spans="1:33">
      <c r="A23" s="565">
        <v>15</v>
      </c>
      <c r="B23" s="579" t="s">
        <v>565</v>
      </c>
      <c r="C23" s="579"/>
      <c r="D23" s="579"/>
      <c r="E23" s="567"/>
      <c r="F23" s="567"/>
      <c r="G23" s="567"/>
      <c r="H23" s="564"/>
      <c r="I23" s="588"/>
      <c r="J23" s="537"/>
      <c r="K23" s="593"/>
      <c r="L23" s="537"/>
      <c r="M23" s="537"/>
      <c r="N23" s="537"/>
      <c r="O23" s="537"/>
      <c r="P23" s="537"/>
      <c r="Q23" s="537"/>
      <c r="R23" s="537"/>
      <c r="S23" s="537"/>
      <c r="T23" s="537"/>
      <c r="U23" s="537"/>
      <c r="V23" s="537"/>
      <c r="W23" s="537"/>
      <c r="X23" s="537"/>
      <c r="Y23" s="537"/>
      <c r="Z23" s="537"/>
      <c r="AA23" s="537"/>
      <c r="AB23" s="537"/>
      <c r="AC23" s="537"/>
      <c r="AD23" s="537"/>
      <c r="AE23" s="537"/>
      <c r="AF23" s="537"/>
      <c r="AG23" s="537"/>
    </row>
    <row r="24" s="534" customFormat="1" ht="40" customHeight="1" spans="1:33">
      <c r="A24" s="565">
        <v>16</v>
      </c>
      <c r="B24" s="578" t="s">
        <v>566</v>
      </c>
      <c r="C24" s="579"/>
      <c r="D24" s="579"/>
      <c r="E24" s="567"/>
      <c r="F24" s="567"/>
      <c r="G24" s="567"/>
      <c r="H24" s="564"/>
      <c r="I24" s="588"/>
      <c r="J24" s="537"/>
      <c r="K24" s="537"/>
      <c r="L24" s="537"/>
      <c r="M24" s="537"/>
      <c r="N24" s="537"/>
      <c r="O24" s="537"/>
      <c r="P24" s="537"/>
      <c r="Q24" s="537"/>
      <c r="R24" s="537"/>
      <c r="S24" s="537"/>
      <c r="T24" s="537"/>
      <c r="U24" s="537"/>
      <c r="V24" s="537"/>
      <c r="W24" s="537"/>
      <c r="X24" s="537"/>
      <c r="Y24" s="537"/>
      <c r="Z24" s="537"/>
      <c r="AA24" s="537"/>
      <c r="AB24" s="537"/>
      <c r="AC24" s="537"/>
      <c r="AD24" s="537"/>
      <c r="AE24" s="537"/>
      <c r="AF24" s="537"/>
      <c r="AG24" s="537"/>
    </row>
    <row r="25" s="534" customFormat="1" ht="40" customHeight="1" spans="1:33">
      <c r="A25" s="565">
        <v>17</v>
      </c>
      <c r="B25" s="579" t="s">
        <v>567</v>
      </c>
      <c r="C25" s="579"/>
      <c r="D25" s="579"/>
      <c r="E25" s="567"/>
      <c r="F25" s="567"/>
      <c r="G25" s="567"/>
      <c r="H25" s="564"/>
      <c r="I25" s="588"/>
      <c r="J25" s="537"/>
      <c r="K25" s="537"/>
      <c r="L25" s="537"/>
      <c r="M25" s="537"/>
      <c r="N25" s="537"/>
      <c r="O25" s="537"/>
      <c r="P25" s="537"/>
      <c r="Q25" s="537"/>
      <c r="R25" s="537"/>
      <c r="S25" s="537"/>
      <c r="T25" s="537"/>
      <c r="U25" s="537"/>
      <c r="V25" s="537"/>
      <c r="W25" s="537"/>
      <c r="X25" s="537"/>
      <c r="Y25" s="537"/>
      <c r="Z25" s="537"/>
      <c r="AA25" s="537"/>
      <c r="AB25" s="537"/>
      <c r="AC25" s="537"/>
      <c r="AD25" s="537"/>
      <c r="AE25" s="537"/>
      <c r="AF25" s="537"/>
      <c r="AG25" s="537"/>
    </row>
    <row r="26" s="534" customFormat="1" ht="40" customHeight="1" spans="1:33">
      <c r="A26" s="565">
        <v>18</v>
      </c>
      <c r="B26" s="579" t="s">
        <v>568</v>
      </c>
      <c r="C26" s="579"/>
      <c r="D26" s="579"/>
      <c r="E26" s="567"/>
      <c r="F26" s="567"/>
      <c r="G26" s="567"/>
      <c r="H26" s="564"/>
      <c r="I26" s="588"/>
      <c r="J26" s="537"/>
      <c r="K26" s="537"/>
      <c r="L26" s="537"/>
      <c r="M26" s="537"/>
      <c r="N26" s="537"/>
      <c r="O26" s="537"/>
      <c r="P26" s="537"/>
      <c r="Q26" s="537"/>
      <c r="R26" s="537"/>
      <c r="S26" s="537"/>
      <c r="T26" s="537"/>
      <c r="U26" s="537"/>
      <c r="V26" s="537"/>
      <c r="W26" s="537"/>
      <c r="X26" s="537"/>
      <c r="Y26" s="537"/>
      <c r="Z26" s="537"/>
      <c r="AA26" s="537"/>
      <c r="AB26" s="537"/>
      <c r="AC26" s="537"/>
      <c r="AD26" s="537"/>
      <c r="AE26" s="537"/>
      <c r="AF26" s="537"/>
      <c r="AG26" s="537"/>
    </row>
    <row r="27" s="535" customFormat="1" ht="40" customHeight="1" spans="1:33">
      <c r="A27" s="565">
        <v>19</v>
      </c>
      <c r="B27" s="579" t="s">
        <v>569</v>
      </c>
      <c r="C27" s="579"/>
      <c r="D27" s="579"/>
      <c r="E27" s="567"/>
      <c r="F27" s="567"/>
      <c r="G27" s="567"/>
      <c r="H27" s="564"/>
      <c r="I27" s="588"/>
      <c r="J27" s="537"/>
      <c r="K27" s="537"/>
      <c r="L27" s="537"/>
      <c r="M27" s="537"/>
      <c r="N27" s="537"/>
      <c r="O27" s="537"/>
      <c r="P27" s="537"/>
      <c r="Q27" s="537"/>
      <c r="R27" s="537"/>
      <c r="S27" s="537"/>
      <c r="T27" s="537"/>
      <c r="U27" s="537"/>
      <c r="V27" s="537"/>
      <c r="W27" s="537"/>
      <c r="X27" s="537"/>
      <c r="Y27" s="537"/>
      <c r="Z27" s="537"/>
      <c r="AA27" s="537"/>
      <c r="AB27" s="537"/>
      <c r="AC27" s="537"/>
      <c r="AD27" s="537"/>
      <c r="AE27" s="537"/>
      <c r="AF27" s="537"/>
      <c r="AG27" s="537"/>
    </row>
    <row r="28" s="534" customFormat="1" ht="40" customHeight="1" spans="1:33">
      <c r="A28" s="565">
        <v>20</v>
      </c>
      <c r="B28" s="579" t="s">
        <v>570</v>
      </c>
      <c r="C28" s="579"/>
      <c r="D28" s="579"/>
      <c r="E28" s="567"/>
      <c r="F28" s="567"/>
      <c r="G28" s="567"/>
      <c r="H28" s="564"/>
      <c r="I28" s="588"/>
      <c r="J28" s="537"/>
      <c r="K28" s="537"/>
      <c r="L28" s="537"/>
      <c r="M28" s="537"/>
      <c r="N28" s="537"/>
      <c r="O28" s="537"/>
      <c r="P28" s="537"/>
      <c r="Q28" s="537"/>
      <c r="R28" s="537"/>
      <c r="S28" s="537"/>
      <c r="T28" s="537"/>
      <c r="U28" s="537"/>
      <c r="V28" s="537"/>
      <c r="W28" s="537"/>
      <c r="X28" s="537"/>
      <c r="Y28" s="537"/>
      <c r="Z28" s="537"/>
      <c r="AA28" s="537"/>
      <c r="AB28" s="537"/>
      <c r="AC28" s="537"/>
      <c r="AD28" s="537"/>
      <c r="AE28" s="537"/>
      <c r="AF28" s="537"/>
      <c r="AG28" s="537"/>
    </row>
    <row r="29" s="534" customFormat="1" ht="40" customHeight="1" spans="1:33">
      <c r="A29" s="565">
        <v>21</v>
      </c>
      <c r="B29" s="579" t="s">
        <v>571</v>
      </c>
      <c r="C29" s="579"/>
      <c r="D29" s="579"/>
      <c r="E29" s="567"/>
      <c r="F29" s="567"/>
      <c r="G29" s="567"/>
      <c r="H29" s="564"/>
      <c r="I29" s="588"/>
      <c r="J29" s="537"/>
      <c r="K29" s="537"/>
      <c r="L29" s="537"/>
      <c r="M29" s="537"/>
      <c r="N29" s="537"/>
      <c r="O29" s="537"/>
      <c r="P29" s="537"/>
      <c r="Q29" s="537"/>
      <c r="R29" s="537"/>
      <c r="S29" s="537"/>
      <c r="T29" s="537"/>
      <c r="U29" s="537"/>
      <c r="V29" s="537"/>
      <c r="W29" s="537"/>
      <c r="X29" s="537"/>
      <c r="Y29" s="537"/>
      <c r="Z29" s="537"/>
      <c r="AA29" s="537"/>
      <c r="AB29" s="537"/>
      <c r="AC29" s="537"/>
      <c r="AD29" s="537"/>
      <c r="AE29" s="537"/>
      <c r="AF29" s="537"/>
      <c r="AG29" s="537"/>
    </row>
    <row r="30" s="536" customFormat="1" ht="40" customHeight="1" spans="1:33">
      <c r="A30" s="565">
        <v>22</v>
      </c>
      <c r="B30" s="579" t="s">
        <v>572</v>
      </c>
      <c r="C30" s="579"/>
      <c r="D30" s="579"/>
      <c r="E30" s="567"/>
      <c r="F30" s="567"/>
      <c r="G30" s="567"/>
      <c r="H30" s="564"/>
      <c r="I30" s="588"/>
      <c r="J30" s="538"/>
      <c r="K30" s="538"/>
      <c r="L30" s="538"/>
      <c r="M30" s="538"/>
      <c r="N30" s="538"/>
      <c r="O30" s="538"/>
      <c r="P30" s="538"/>
      <c r="Q30" s="538"/>
      <c r="R30" s="538"/>
      <c r="S30" s="538"/>
      <c r="T30" s="538"/>
      <c r="U30" s="538"/>
      <c r="V30" s="538"/>
      <c r="W30" s="538"/>
      <c r="X30" s="538"/>
      <c r="Y30" s="538"/>
      <c r="Z30" s="538"/>
      <c r="AA30" s="538"/>
      <c r="AB30" s="538"/>
      <c r="AC30" s="538"/>
      <c r="AD30" s="538"/>
      <c r="AE30" s="538"/>
      <c r="AF30" s="538"/>
      <c r="AG30" s="538"/>
    </row>
    <row r="31" s="536" customFormat="1" ht="40" customHeight="1" spans="1:33">
      <c r="A31" s="565">
        <v>23</v>
      </c>
      <c r="B31" s="579" t="s">
        <v>573</v>
      </c>
      <c r="C31" s="579"/>
      <c r="D31" s="579"/>
      <c r="E31" s="567"/>
      <c r="F31" s="567"/>
      <c r="G31" s="567"/>
      <c r="H31" s="564"/>
      <c r="I31" s="588"/>
      <c r="J31" s="538"/>
      <c r="K31" s="538"/>
      <c r="L31" s="538"/>
      <c r="M31" s="538"/>
      <c r="N31" s="538"/>
      <c r="O31" s="538"/>
      <c r="P31" s="538"/>
      <c r="Q31" s="538"/>
      <c r="R31" s="538"/>
      <c r="S31" s="538"/>
      <c r="T31" s="538"/>
      <c r="U31" s="538"/>
      <c r="V31" s="538"/>
      <c r="W31" s="538"/>
      <c r="X31" s="538"/>
      <c r="Y31" s="538"/>
      <c r="Z31" s="538"/>
      <c r="AA31" s="538"/>
      <c r="AB31" s="538"/>
      <c r="AC31" s="538"/>
      <c r="AD31" s="538"/>
      <c r="AE31" s="538"/>
      <c r="AF31" s="538"/>
      <c r="AG31" s="538"/>
    </row>
    <row r="32" s="534" customFormat="1" ht="40" customHeight="1" spans="1:33">
      <c r="A32" s="560" t="s">
        <v>574</v>
      </c>
      <c r="B32" s="561"/>
      <c r="C32" s="561"/>
      <c r="D32" s="562"/>
      <c r="E32" s="567"/>
      <c r="F32" s="567"/>
      <c r="G32" s="567"/>
      <c r="H32" s="564"/>
      <c r="I32" s="588"/>
      <c r="J32" s="537"/>
      <c r="K32" s="537"/>
      <c r="L32" s="537"/>
      <c r="M32" s="537"/>
      <c r="N32" s="537"/>
      <c r="O32" s="537"/>
      <c r="P32" s="537"/>
      <c r="Q32" s="537"/>
      <c r="R32" s="537"/>
      <c r="S32" s="537"/>
      <c r="T32" s="537"/>
      <c r="U32" s="537"/>
      <c r="V32" s="537"/>
      <c r="W32" s="537"/>
      <c r="X32" s="537"/>
      <c r="Y32" s="537"/>
      <c r="Z32" s="537"/>
      <c r="AA32" s="537"/>
      <c r="AB32" s="537"/>
      <c r="AC32" s="537"/>
      <c r="AD32" s="537"/>
      <c r="AE32" s="537"/>
      <c r="AF32" s="537"/>
      <c r="AG32" s="537"/>
    </row>
    <row r="33" s="537" customFormat="1" ht="40" customHeight="1" spans="1:9">
      <c r="A33" s="568">
        <v>1</v>
      </c>
      <c r="B33" s="569" t="s">
        <v>575</v>
      </c>
      <c r="C33" s="570"/>
      <c r="D33" s="571"/>
      <c r="E33" s="567"/>
      <c r="F33" s="567"/>
      <c r="G33" s="567"/>
      <c r="H33" s="580"/>
      <c r="I33" s="594"/>
    </row>
    <row r="34" s="537" customFormat="1" ht="40" customHeight="1" spans="1:9">
      <c r="A34" s="568">
        <v>2</v>
      </c>
      <c r="B34" s="569" t="s">
        <v>576</v>
      </c>
      <c r="C34" s="570"/>
      <c r="D34" s="571"/>
      <c r="E34" s="567"/>
      <c r="F34" s="567"/>
      <c r="G34" s="567"/>
      <c r="H34" s="580"/>
      <c r="I34" s="594"/>
    </row>
    <row r="35" s="537" customFormat="1" ht="40" customHeight="1" spans="1:9">
      <c r="A35" s="568">
        <v>3</v>
      </c>
      <c r="B35" s="576" t="s">
        <v>577</v>
      </c>
      <c r="C35" s="576"/>
      <c r="D35" s="576"/>
      <c r="E35" s="567"/>
      <c r="F35" s="567"/>
      <c r="G35" s="567"/>
      <c r="H35" s="581"/>
      <c r="I35" s="595"/>
    </row>
    <row r="36" s="538" customFormat="1" ht="40" customHeight="1" spans="1:9">
      <c r="A36" s="568">
        <v>4</v>
      </c>
      <c r="B36" s="576" t="s">
        <v>578</v>
      </c>
      <c r="C36" s="576"/>
      <c r="D36" s="576"/>
      <c r="E36" s="567"/>
      <c r="F36" s="567"/>
      <c r="G36" s="567"/>
      <c r="H36" s="581"/>
      <c r="I36" s="595"/>
    </row>
    <row r="37" s="538" customFormat="1" ht="40" customHeight="1" spans="1:9">
      <c r="A37" s="568">
        <v>5</v>
      </c>
      <c r="B37" s="576" t="s">
        <v>579</v>
      </c>
      <c r="C37" s="576"/>
      <c r="D37" s="576"/>
      <c r="E37" s="567"/>
      <c r="F37" s="567"/>
      <c r="G37" s="567"/>
      <c r="H37" s="581"/>
      <c r="I37" s="595"/>
    </row>
    <row r="38" s="538" customFormat="1" ht="40" customHeight="1" spans="1:9">
      <c r="A38" s="568">
        <v>6</v>
      </c>
      <c r="B38" s="576" t="s">
        <v>580</v>
      </c>
      <c r="C38" s="576"/>
      <c r="D38" s="576"/>
      <c r="E38" s="567"/>
      <c r="F38" s="567"/>
      <c r="G38" s="567"/>
      <c r="H38" s="581"/>
      <c r="I38" s="595"/>
    </row>
    <row r="39" s="538" customFormat="1" ht="40" customHeight="1" spans="1:9">
      <c r="A39" s="568">
        <v>7</v>
      </c>
      <c r="B39" s="576" t="s">
        <v>581</v>
      </c>
      <c r="C39" s="576"/>
      <c r="D39" s="576"/>
      <c r="E39" s="567"/>
      <c r="F39" s="567"/>
      <c r="G39" s="567"/>
      <c r="H39" s="581"/>
      <c r="I39" s="595"/>
    </row>
    <row r="40" s="538" customFormat="1" ht="40" customHeight="1" spans="1:9">
      <c r="A40" s="568">
        <v>8</v>
      </c>
      <c r="B40" s="576" t="s">
        <v>582</v>
      </c>
      <c r="C40" s="576"/>
      <c r="D40" s="576"/>
      <c r="E40" s="567"/>
      <c r="F40" s="567"/>
      <c r="G40" s="567"/>
      <c r="H40" s="581"/>
      <c r="I40" s="595"/>
    </row>
    <row r="41" s="532" customFormat="1" ht="18" customHeight="1" spans="1:9">
      <c r="A41" s="582"/>
      <c r="B41" s="583"/>
      <c r="C41" s="583"/>
      <c r="D41" s="584"/>
      <c r="F41" s="412"/>
      <c r="G41" s="412"/>
      <c r="H41" s="412"/>
      <c r="I41" s="412"/>
    </row>
  </sheetData>
  <mergeCells count="86">
    <mergeCell ref="E1:F1"/>
    <mergeCell ref="G1:H1"/>
    <mergeCell ref="E2:F2"/>
    <mergeCell ref="G2:H2"/>
    <mergeCell ref="E3:F3"/>
    <mergeCell ref="G3:H3"/>
    <mergeCell ref="E4:F4"/>
    <mergeCell ref="G4:H4"/>
    <mergeCell ref="E5:I5"/>
    <mergeCell ref="A8:D8"/>
    <mergeCell ref="H8:I8"/>
    <mergeCell ref="B9:D9"/>
    <mergeCell ref="H9:I9"/>
    <mergeCell ref="B10:D10"/>
    <mergeCell ref="H10:I10"/>
    <mergeCell ref="B11:D11"/>
    <mergeCell ref="H11:I11"/>
    <mergeCell ref="B12:D12"/>
    <mergeCell ref="B13:D13"/>
    <mergeCell ref="H13:I13"/>
    <mergeCell ref="B14:D14"/>
    <mergeCell ref="H14:I14"/>
    <mergeCell ref="B15:D15"/>
    <mergeCell ref="H15:I15"/>
    <mergeCell ref="B16:D16"/>
    <mergeCell ref="H16:I16"/>
    <mergeCell ref="B17:D17"/>
    <mergeCell ref="H17:I17"/>
    <mergeCell ref="B18:D18"/>
    <mergeCell ref="H18:I18"/>
    <mergeCell ref="B19:D19"/>
    <mergeCell ref="H19:I19"/>
    <mergeCell ref="B20:D20"/>
    <mergeCell ref="H20:I20"/>
    <mergeCell ref="B21:D21"/>
    <mergeCell ref="H21:I21"/>
    <mergeCell ref="B22:D22"/>
    <mergeCell ref="H22:I22"/>
    <mergeCell ref="B23:D23"/>
    <mergeCell ref="H23:I23"/>
    <mergeCell ref="B24:D24"/>
    <mergeCell ref="H24:I24"/>
    <mergeCell ref="B25:D25"/>
    <mergeCell ref="H25:I25"/>
    <mergeCell ref="B26:D26"/>
    <mergeCell ref="H26:I26"/>
    <mergeCell ref="B27:D27"/>
    <mergeCell ref="H27:I27"/>
    <mergeCell ref="B28:D28"/>
    <mergeCell ref="H28:I28"/>
    <mergeCell ref="B29:D29"/>
    <mergeCell ref="H29:I29"/>
    <mergeCell ref="B30:D30"/>
    <mergeCell ref="H30:I30"/>
    <mergeCell ref="B31:D31"/>
    <mergeCell ref="H31:I31"/>
    <mergeCell ref="A32:D32"/>
    <mergeCell ref="H32:I32"/>
    <mergeCell ref="B33:D33"/>
    <mergeCell ref="H33:I33"/>
    <mergeCell ref="B34:D34"/>
    <mergeCell ref="H34:I34"/>
    <mergeCell ref="B35:D35"/>
    <mergeCell ref="H35:I35"/>
    <mergeCell ref="B36:D36"/>
    <mergeCell ref="H36:I36"/>
    <mergeCell ref="B37:D37"/>
    <mergeCell ref="H37:I37"/>
    <mergeCell ref="B38:D38"/>
    <mergeCell ref="H38:I38"/>
    <mergeCell ref="B39:D39"/>
    <mergeCell ref="H39:I39"/>
    <mergeCell ref="B40:D40"/>
    <mergeCell ref="H40:I40"/>
    <mergeCell ref="A6:A7"/>
    <mergeCell ref="D1:D2"/>
    <mergeCell ref="E6:E7"/>
    <mergeCell ref="F6:F7"/>
    <mergeCell ref="G6:G7"/>
    <mergeCell ref="K14:K23"/>
    <mergeCell ref="L7:L8"/>
    <mergeCell ref="M7:M8"/>
    <mergeCell ref="N7:N8"/>
    <mergeCell ref="H6:I7"/>
    <mergeCell ref="B6:D7"/>
    <mergeCell ref="A1:C3"/>
  </mergeCells>
  <conditionalFormatting sqref="E31">
    <cfRule type="cellIs" dxfId="4" priority="6" operator="equal">
      <formula>"√"</formula>
    </cfRule>
    <cfRule type="cellIs" dxfId="1" priority="5" operator="equal">
      <formula>"√"</formula>
    </cfRule>
    <cfRule type="cellIs" dxfId="0" priority="4" operator="equal">
      <formula>"×"</formula>
    </cfRule>
  </conditionalFormatting>
  <conditionalFormatting sqref="F31">
    <cfRule type="cellIs" dxfId="4" priority="15" operator="equal">
      <formula>"√"</formula>
    </cfRule>
    <cfRule type="cellIs" dxfId="1" priority="14" operator="equal">
      <formula>"√"</formula>
    </cfRule>
    <cfRule type="cellIs" dxfId="0" priority="13" operator="equal">
      <formula>"×"</formula>
    </cfRule>
  </conditionalFormatting>
  <conditionalFormatting sqref="G31">
    <cfRule type="cellIs" dxfId="4" priority="12" operator="equal">
      <formula>"√"</formula>
    </cfRule>
    <cfRule type="cellIs" dxfId="1" priority="11" operator="equal">
      <formula>"√"</formula>
    </cfRule>
    <cfRule type="cellIs" dxfId="0" priority="10" operator="equal">
      <formula>"×"</formula>
    </cfRule>
  </conditionalFormatting>
  <conditionalFormatting sqref="F37">
    <cfRule type="cellIs" dxfId="0" priority="49" operator="equal">
      <formula>"×"</formula>
    </cfRule>
    <cfRule type="cellIs" dxfId="1" priority="50" operator="equal">
      <formula>"√"</formula>
    </cfRule>
    <cfRule type="cellIs" dxfId="4" priority="51" operator="equal">
      <formula>"√"</formula>
    </cfRule>
  </conditionalFormatting>
  <conditionalFormatting sqref="G37">
    <cfRule type="cellIs" dxfId="0" priority="46" operator="equal">
      <formula>"×"</formula>
    </cfRule>
    <cfRule type="cellIs" dxfId="1" priority="47" operator="equal">
      <formula>"√"</formula>
    </cfRule>
    <cfRule type="cellIs" dxfId="4" priority="48" operator="equal">
      <formula>"√"</formula>
    </cfRule>
  </conditionalFormatting>
  <conditionalFormatting sqref="F38">
    <cfRule type="cellIs" dxfId="0" priority="40" operator="equal">
      <formula>"×"</formula>
    </cfRule>
    <cfRule type="cellIs" dxfId="1" priority="41" operator="equal">
      <formula>"√"</formula>
    </cfRule>
    <cfRule type="cellIs" dxfId="4" priority="42" operator="equal">
      <formula>"√"</formula>
    </cfRule>
  </conditionalFormatting>
  <conditionalFormatting sqref="G38">
    <cfRule type="cellIs" dxfId="0" priority="37" operator="equal">
      <formula>"×"</formula>
    </cfRule>
    <cfRule type="cellIs" dxfId="1" priority="38" operator="equal">
      <formula>"√"</formula>
    </cfRule>
    <cfRule type="cellIs" dxfId="4" priority="39" operator="equal">
      <formula>"√"</formula>
    </cfRule>
  </conditionalFormatting>
  <conditionalFormatting sqref="F39">
    <cfRule type="cellIs" dxfId="0" priority="31" operator="equal">
      <formula>"×"</formula>
    </cfRule>
    <cfRule type="cellIs" dxfId="1" priority="32" operator="equal">
      <formula>"√"</formula>
    </cfRule>
    <cfRule type="cellIs" dxfId="4" priority="33" operator="equal">
      <formula>"√"</formula>
    </cfRule>
  </conditionalFormatting>
  <conditionalFormatting sqref="G39">
    <cfRule type="cellIs" dxfId="0" priority="28" operator="equal">
      <formula>"×"</formula>
    </cfRule>
    <cfRule type="cellIs" dxfId="1" priority="29" operator="equal">
      <formula>"√"</formula>
    </cfRule>
    <cfRule type="cellIs" dxfId="4" priority="30" operator="equal">
      <formula>"√"</formula>
    </cfRule>
  </conditionalFormatting>
  <conditionalFormatting sqref="F40">
    <cfRule type="cellIs" dxfId="0" priority="22" operator="equal">
      <formula>"×"</formula>
    </cfRule>
    <cfRule type="cellIs" dxfId="1" priority="23" operator="equal">
      <formula>"√"</formula>
    </cfRule>
    <cfRule type="cellIs" dxfId="4" priority="24" operator="equal">
      <formula>"√"</formula>
    </cfRule>
  </conditionalFormatting>
  <conditionalFormatting sqref="G40">
    <cfRule type="cellIs" dxfId="0" priority="19" operator="equal">
      <formula>"×"</formula>
    </cfRule>
    <cfRule type="cellIs" dxfId="1" priority="20" operator="equal">
      <formula>"√"</formula>
    </cfRule>
    <cfRule type="cellIs" dxfId="4" priority="21" operator="equal">
      <formula>"√"</formula>
    </cfRule>
  </conditionalFormatting>
  <conditionalFormatting sqref="E27:E30">
    <cfRule type="cellIs" dxfId="4" priority="9" operator="equal">
      <formula>"√"</formula>
    </cfRule>
    <cfRule type="cellIs" dxfId="1" priority="8" operator="equal">
      <formula>"√"</formula>
    </cfRule>
    <cfRule type="cellIs" dxfId="0" priority="7" operator="equal">
      <formula>"×"</formula>
    </cfRule>
  </conditionalFormatting>
  <conditionalFormatting sqref="E33:E40">
    <cfRule type="cellIs" dxfId="4" priority="3" operator="equal">
      <formula>"√"</formula>
    </cfRule>
    <cfRule type="cellIs" dxfId="1" priority="2" operator="equal">
      <formula>"√"</formula>
    </cfRule>
    <cfRule type="cellIs" dxfId="0" priority="1" operator="equal">
      <formula>"×"</formula>
    </cfRule>
  </conditionalFormatting>
  <conditionalFormatting sqref="E9:E26 E32">
    <cfRule type="cellIs" dxfId="0" priority="64" operator="equal">
      <formula>"×"</formula>
    </cfRule>
    <cfRule type="cellIs" dxfId="1" priority="65" operator="equal">
      <formula>"√"</formula>
    </cfRule>
    <cfRule type="cellIs" dxfId="4" priority="66" operator="equal">
      <formula>"√"</formula>
    </cfRule>
  </conditionalFormatting>
  <conditionalFormatting sqref="F9:F30 F32:F36">
    <cfRule type="cellIs" dxfId="0" priority="58" operator="equal">
      <formula>"×"</formula>
    </cfRule>
    <cfRule type="cellIs" dxfId="1" priority="59" operator="equal">
      <formula>"√"</formula>
    </cfRule>
    <cfRule type="cellIs" dxfId="4" priority="60" operator="equal">
      <formula>"√"</formula>
    </cfRule>
  </conditionalFormatting>
  <conditionalFormatting sqref="G9:G30 G32:G36">
    <cfRule type="cellIs" dxfId="0" priority="55" operator="equal">
      <formula>"×"</formula>
    </cfRule>
    <cfRule type="cellIs" dxfId="1" priority="56" operator="equal">
      <formula>"√"</formula>
    </cfRule>
    <cfRule type="cellIs" dxfId="4" priority="57" operator="equal">
      <formula>"√"</formula>
    </cfRule>
  </conditionalFormatting>
  <dataValidations count="2">
    <dataValidation type="list" allowBlank="1" showInputMessage="1" showErrorMessage="1" sqref="G8">
      <formula1>"√ ,× ,无"</formula1>
    </dataValidation>
    <dataValidation type="list" allowBlank="1" showInputMessage="1" showErrorMessage="1" sqref="E9:G40">
      <formula1>"√,×,无"</formula1>
    </dataValidation>
  </dataValidations>
  <hyperlinks>
    <hyperlink ref="K14:K23" location="目录!A1" display="链接到目录"/>
  </hyperlinks>
  <pageMargins left="0.75" right="0.75" top="1" bottom="1" header="0.5" footer="0.5"/>
  <pageSetup paperSize="9" scale="41" orientation="portrait"/>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T52"/>
  <sheetViews>
    <sheetView view="pageBreakPreview" zoomScale="70" zoomScaleNormal="100" workbookViewId="0">
      <selection activeCell="F30" sqref="F30"/>
    </sheetView>
  </sheetViews>
  <sheetFormatPr defaultColWidth="8.7" defaultRowHeight="15.6"/>
  <cols>
    <col min="1" max="1" width="4.625" style="421" customWidth="1"/>
    <col min="2" max="2" width="9.75" style="421" customWidth="1"/>
    <col min="3" max="3" width="21.5" style="421" customWidth="1"/>
    <col min="4" max="4" width="20.75" style="421" customWidth="1"/>
    <col min="5" max="5" width="23" style="421" customWidth="1"/>
    <col min="6" max="6" width="60.625" style="421" customWidth="1"/>
    <col min="7" max="7" width="10.4" style="421" customWidth="1"/>
    <col min="8" max="8" width="6.375" style="421" customWidth="1"/>
    <col min="9" max="9" width="5.6" style="421" customWidth="1"/>
    <col min="10" max="10" width="2.75" style="421" customWidth="1"/>
    <col min="11" max="11" width="9.375" style="421" customWidth="1"/>
    <col min="12" max="20" width="9" style="422" customWidth="1"/>
    <col min="21" max="27" width="9" style="421" customWidth="1"/>
    <col min="28" max="219" width="8.7" style="421" customWidth="1"/>
    <col min="220" max="250" width="9" style="421" customWidth="1"/>
  </cols>
  <sheetData>
    <row r="1" s="418" customFormat="1" ht="20.1" customHeight="1" spans="1:12">
      <c r="A1" s="423" t="s">
        <v>233</v>
      </c>
      <c r="B1" s="424"/>
      <c r="C1" s="425"/>
      <c r="D1" s="426" t="s">
        <v>234</v>
      </c>
      <c r="E1" s="427"/>
      <c r="F1" s="427"/>
      <c r="G1" s="428"/>
      <c r="H1" s="429" t="s">
        <v>235</v>
      </c>
      <c r="I1" s="505"/>
      <c r="J1" s="505"/>
      <c r="K1" s="506" t="s">
        <v>3</v>
      </c>
      <c r="L1" s="507"/>
    </row>
    <row r="2" s="418" customFormat="1" ht="20.1" customHeight="1" spans="1:12">
      <c r="A2" s="430"/>
      <c r="B2" s="431"/>
      <c r="C2" s="432"/>
      <c r="D2" s="433"/>
      <c r="E2" s="434"/>
      <c r="F2" s="434"/>
      <c r="G2" s="435"/>
      <c r="H2" s="436" t="s">
        <v>583</v>
      </c>
      <c r="I2" s="508" t="str">
        <f>目录!H10</f>
        <v>祝腾威</v>
      </c>
      <c r="J2" s="508"/>
      <c r="K2" s="509">
        <f>目录!J10</f>
        <v>45590</v>
      </c>
      <c r="L2" s="507"/>
    </row>
    <row r="3" s="418" customFormat="1" ht="20.1" customHeight="1" spans="1:12">
      <c r="A3" s="430"/>
      <c r="B3" s="431"/>
      <c r="C3" s="432"/>
      <c r="D3" s="437" t="s">
        <v>584</v>
      </c>
      <c r="E3" s="438"/>
      <c r="F3" s="438"/>
      <c r="G3" s="439"/>
      <c r="H3" s="436" t="s">
        <v>585</v>
      </c>
      <c r="I3" s="510" t="str">
        <f>目录!H11</f>
        <v>张X </v>
      </c>
      <c r="J3" s="510"/>
      <c r="K3" s="509">
        <f>目录!J11</f>
        <v>0</v>
      </c>
      <c r="L3" s="507"/>
    </row>
    <row r="4" s="419" customFormat="1" ht="26" customHeight="1" spans="1:12">
      <c r="A4" s="440" t="s">
        <v>586</v>
      </c>
      <c r="B4" s="441"/>
      <c r="C4" s="442" t="str">
        <f>目录!H5</f>
        <v>右滑门外板</v>
      </c>
      <c r="D4" s="443"/>
      <c r="E4" s="444" t="s">
        <v>238</v>
      </c>
      <c r="F4" s="445" t="str">
        <f>目录!H7</f>
        <v>OP20-TR+PI</v>
      </c>
      <c r="G4" s="445"/>
      <c r="H4" s="436" t="s">
        <v>587</v>
      </c>
      <c r="I4" s="510" t="str">
        <f>目录!H12</f>
        <v>张X </v>
      </c>
      <c r="J4" s="510"/>
      <c r="K4" s="509">
        <f>目录!J12</f>
        <v>0</v>
      </c>
      <c r="L4" s="511"/>
    </row>
    <row r="5" s="419" customFormat="1" ht="26" customHeight="1" spans="1:12">
      <c r="A5" s="440" t="s">
        <v>588</v>
      </c>
      <c r="B5" s="441"/>
      <c r="C5" s="442" t="str">
        <f>目录!H8</f>
        <v>N72-VE23-M002-CAD9900200350-9900205227-OP20</v>
      </c>
      <c r="D5" s="443"/>
      <c r="E5" s="444" t="s">
        <v>589</v>
      </c>
      <c r="F5" s="445" t="str">
        <f>目录!H9</f>
        <v>上饶J39-1200F</v>
      </c>
      <c r="G5" s="445"/>
      <c r="H5" s="446" t="s">
        <v>590</v>
      </c>
      <c r="I5" s="446"/>
      <c r="J5" s="446"/>
      <c r="K5" s="512"/>
      <c r="L5" s="511"/>
    </row>
    <row r="6" s="418" customFormat="1" ht="26" customHeight="1" spans="1:12">
      <c r="A6" s="447" t="s">
        <v>501</v>
      </c>
      <c r="B6" s="448"/>
      <c r="C6" s="449" t="s">
        <v>591</v>
      </c>
      <c r="D6" s="449"/>
      <c r="E6" s="449"/>
      <c r="F6" s="449"/>
      <c r="G6" s="449"/>
      <c r="H6" s="450" t="s">
        <v>161</v>
      </c>
      <c r="I6" s="513" t="s">
        <v>163</v>
      </c>
      <c r="J6" s="513" t="s">
        <v>247</v>
      </c>
      <c r="K6" s="514"/>
      <c r="L6" s="507"/>
    </row>
    <row r="7" s="420" customFormat="1" ht="341" customHeight="1" spans="1:20">
      <c r="A7" s="451" t="s">
        <v>592</v>
      </c>
      <c r="B7" s="451"/>
      <c r="C7" s="452"/>
      <c r="D7" s="452"/>
      <c r="E7" s="452"/>
      <c r="F7" s="452"/>
      <c r="G7" s="452"/>
      <c r="H7" s="446" t="s">
        <v>260</v>
      </c>
      <c r="I7" s="446" t="s">
        <v>260</v>
      </c>
      <c r="J7" s="515"/>
      <c r="K7" s="516"/>
      <c r="L7" s="517"/>
      <c r="M7" s="518" t="s">
        <v>248</v>
      </c>
      <c r="N7" s="519"/>
      <c r="O7" s="519"/>
      <c r="P7" s="519"/>
      <c r="Q7" s="519"/>
      <c r="R7" s="519"/>
      <c r="S7" s="519"/>
      <c r="T7" s="519"/>
    </row>
    <row r="8" s="420" customFormat="1" ht="26" customHeight="1" spans="1:20">
      <c r="A8" s="453" t="s">
        <v>540</v>
      </c>
      <c r="B8" s="454"/>
      <c r="C8" s="449" t="s">
        <v>593</v>
      </c>
      <c r="D8" s="449"/>
      <c r="E8" s="449"/>
      <c r="F8" s="449"/>
      <c r="G8" s="449"/>
      <c r="H8" s="455" t="s">
        <v>594</v>
      </c>
      <c r="I8" s="455"/>
      <c r="J8" s="455"/>
      <c r="K8" s="520"/>
      <c r="L8" s="521"/>
      <c r="M8" s="519"/>
      <c r="N8" s="519"/>
      <c r="O8" s="519"/>
      <c r="P8" s="519"/>
      <c r="Q8" s="519"/>
      <c r="R8" s="519"/>
      <c r="S8" s="519"/>
      <c r="T8" s="519"/>
    </row>
    <row r="9" s="420" customFormat="1" ht="46" customHeight="1" spans="1:20">
      <c r="A9" s="456" t="s">
        <v>595</v>
      </c>
      <c r="B9" s="457"/>
      <c r="C9" s="458" t="s">
        <v>596</v>
      </c>
      <c r="D9" s="459" t="s">
        <v>597</v>
      </c>
      <c r="E9" s="458" t="s">
        <v>598</v>
      </c>
      <c r="F9" s="459" t="s">
        <v>599</v>
      </c>
      <c r="G9" s="460" t="s">
        <v>600</v>
      </c>
      <c r="H9" s="461" t="s">
        <v>161</v>
      </c>
      <c r="I9" s="461" t="s">
        <v>163</v>
      </c>
      <c r="J9" s="522" t="s">
        <v>247</v>
      </c>
      <c r="K9" s="523"/>
      <c r="L9" s="521"/>
      <c r="M9" s="519"/>
      <c r="N9" s="519"/>
      <c r="O9" s="519"/>
      <c r="P9" s="519"/>
      <c r="Q9" s="519"/>
      <c r="R9" s="519"/>
      <c r="S9" s="519"/>
      <c r="T9" s="519"/>
    </row>
    <row r="10" s="420" customFormat="1" ht="31.95" customHeight="1" spans="1:20">
      <c r="A10" s="462"/>
      <c r="B10" s="463"/>
      <c r="C10" s="464"/>
      <c r="D10" s="465"/>
      <c r="E10" s="466"/>
      <c r="F10" s="466"/>
      <c r="G10" s="446">
        <f>D10+F10</f>
        <v>0</v>
      </c>
      <c r="H10" s="446" t="s">
        <v>258</v>
      </c>
      <c r="I10" s="446"/>
      <c r="J10" s="522"/>
      <c r="K10" s="523"/>
      <c r="L10" s="521"/>
      <c r="M10" s="519"/>
      <c r="N10" s="519"/>
      <c r="O10" s="519"/>
      <c r="P10" s="519"/>
      <c r="Q10" s="519"/>
      <c r="R10" s="519"/>
      <c r="S10" s="519"/>
      <c r="T10" s="519"/>
    </row>
    <row r="11" s="420" customFormat="1" ht="31.95" customHeight="1" spans="1:20">
      <c r="A11" s="462"/>
      <c r="B11" s="463"/>
      <c r="C11" s="467"/>
      <c r="D11" s="468"/>
      <c r="E11" s="469"/>
      <c r="F11" s="470"/>
      <c r="G11" s="446">
        <f>D11+F11</f>
        <v>0</v>
      </c>
      <c r="H11" s="471"/>
      <c r="I11" s="471"/>
      <c r="J11" s="524"/>
      <c r="K11" s="525"/>
      <c r="L11" s="526"/>
      <c r="M11" s="519"/>
      <c r="N11" s="519"/>
      <c r="O11" s="519"/>
      <c r="P11" s="519"/>
      <c r="Q11" s="519"/>
      <c r="R11" s="519"/>
      <c r="S11" s="519"/>
      <c r="T11" s="519"/>
    </row>
    <row r="12" s="420" customFormat="1" ht="31.95" customHeight="1" spans="1:20">
      <c r="A12" s="462"/>
      <c r="B12" s="463"/>
      <c r="C12" s="467"/>
      <c r="D12" s="468"/>
      <c r="E12" s="469"/>
      <c r="F12" s="470"/>
      <c r="G12" s="446">
        <f>D12+F12</f>
        <v>0</v>
      </c>
      <c r="H12" s="471"/>
      <c r="I12" s="471"/>
      <c r="J12" s="524"/>
      <c r="K12" s="525"/>
      <c r="L12" s="526"/>
      <c r="M12" s="519"/>
      <c r="N12" s="519"/>
      <c r="O12" s="519"/>
      <c r="P12" s="519"/>
      <c r="Q12" s="519"/>
      <c r="R12" s="519"/>
      <c r="S12" s="519"/>
      <c r="T12" s="519"/>
    </row>
    <row r="13" ht="30" customHeight="1" spans="1:11">
      <c r="A13" s="472" t="s">
        <v>601</v>
      </c>
      <c r="B13" s="473" t="s">
        <v>602</v>
      </c>
      <c r="C13" s="459"/>
      <c r="D13" s="459" t="s">
        <v>603</v>
      </c>
      <c r="E13" s="474"/>
      <c r="F13" s="459" t="s">
        <v>604</v>
      </c>
      <c r="G13" s="475"/>
      <c r="H13" s="471"/>
      <c r="I13" s="471"/>
      <c r="J13" s="527"/>
      <c r="K13" s="528"/>
    </row>
    <row r="14" customFormat="1" ht="29" customHeight="1" spans="1:20">
      <c r="A14" s="476"/>
      <c r="B14" s="473"/>
      <c r="C14" s="477"/>
      <c r="D14" s="477"/>
      <c r="E14" s="478"/>
      <c r="F14" s="479"/>
      <c r="G14" s="446">
        <f>D14+F14</f>
        <v>0</v>
      </c>
      <c r="H14" s="446"/>
      <c r="I14" s="446"/>
      <c r="J14" s="527"/>
      <c r="K14" s="528"/>
      <c r="L14" s="422"/>
      <c r="M14" s="422"/>
      <c r="N14" s="422"/>
      <c r="O14" s="422"/>
      <c r="P14" s="422"/>
      <c r="Q14" s="422"/>
      <c r="R14" s="422"/>
      <c r="S14" s="422"/>
      <c r="T14" s="422"/>
    </row>
    <row r="15" customFormat="1" ht="29" customHeight="1" spans="1:20">
      <c r="A15" s="476"/>
      <c r="B15" s="480"/>
      <c r="C15" s="459" t="s">
        <v>605</v>
      </c>
      <c r="D15" s="481" t="s">
        <v>606</v>
      </c>
      <c r="E15" s="481" t="s">
        <v>607</v>
      </c>
      <c r="F15" s="459" t="s">
        <v>608</v>
      </c>
      <c r="G15" s="482"/>
      <c r="H15" s="471"/>
      <c r="I15" s="471"/>
      <c r="J15" s="527"/>
      <c r="K15" s="528"/>
      <c r="L15" s="422"/>
      <c r="M15" s="422"/>
      <c r="N15" s="422"/>
      <c r="O15" s="422"/>
      <c r="P15" s="422"/>
      <c r="Q15" s="422"/>
      <c r="R15" s="422"/>
      <c r="S15" s="422"/>
      <c r="T15" s="422"/>
    </row>
    <row r="16" s="420" customFormat="1" ht="29" customHeight="1" spans="1:20">
      <c r="A16" s="476"/>
      <c r="B16" s="483" t="s">
        <v>609</v>
      </c>
      <c r="C16" s="484"/>
      <c r="D16" s="477"/>
      <c r="E16" s="485"/>
      <c r="F16" s="477"/>
      <c r="G16" s="486">
        <f t="shared" ref="G16:G31" si="0">E16*F16</f>
        <v>0</v>
      </c>
      <c r="H16" s="446" t="s">
        <v>258</v>
      </c>
      <c r="I16" s="446"/>
      <c r="J16" s="527"/>
      <c r="K16" s="528"/>
      <c r="L16" s="521"/>
      <c r="M16" s="519"/>
      <c r="N16" s="519"/>
      <c r="O16" s="519"/>
      <c r="P16" s="519"/>
      <c r="Q16" s="519"/>
      <c r="R16" s="519"/>
      <c r="S16" s="519"/>
      <c r="T16" s="519"/>
    </row>
    <row r="17" s="420" customFormat="1" ht="29" customHeight="1" spans="1:20">
      <c r="A17" s="476"/>
      <c r="B17" s="483" t="s">
        <v>609</v>
      </c>
      <c r="C17" s="484"/>
      <c r="D17" s="477"/>
      <c r="E17" s="485"/>
      <c r="F17" s="477"/>
      <c r="G17" s="486">
        <f t="shared" si="0"/>
        <v>0</v>
      </c>
      <c r="H17" s="446"/>
      <c r="I17" s="446"/>
      <c r="J17" s="527"/>
      <c r="K17" s="528"/>
      <c r="L17" s="526"/>
      <c r="M17" s="519"/>
      <c r="N17" s="519"/>
      <c r="O17" s="519"/>
      <c r="P17" s="519"/>
      <c r="Q17" s="519"/>
      <c r="R17" s="519"/>
      <c r="S17" s="519"/>
      <c r="T17" s="519"/>
    </row>
    <row r="18" s="420" customFormat="1" ht="29" customHeight="1" spans="1:20">
      <c r="A18" s="476"/>
      <c r="B18" s="483" t="s">
        <v>609</v>
      </c>
      <c r="C18" s="484"/>
      <c r="D18" s="477"/>
      <c r="E18" s="485"/>
      <c r="F18" s="477"/>
      <c r="G18" s="486">
        <f t="shared" si="0"/>
        <v>0</v>
      </c>
      <c r="H18" s="446"/>
      <c r="I18" s="446"/>
      <c r="J18" s="527"/>
      <c r="K18" s="528"/>
      <c r="L18" s="526"/>
      <c r="M18" s="519"/>
      <c r="N18" s="519"/>
      <c r="O18" s="519"/>
      <c r="P18" s="519"/>
      <c r="Q18" s="519"/>
      <c r="R18" s="519"/>
      <c r="S18" s="519"/>
      <c r="T18" s="519"/>
    </row>
    <row r="19" s="420" customFormat="1" ht="29" customHeight="1" spans="1:20">
      <c r="A19" s="476"/>
      <c r="B19" s="483" t="s">
        <v>609</v>
      </c>
      <c r="C19" s="484"/>
      <c r="D19" s="477"/>
      <c r="E19" s="485"/>
      <c r="F19" s="477"/>
      <c r="G19" s="486">
        <f t="shared" si="0"/>
        <v>0</v>
      </c>
      <c r="H19" s="446"/>
      <c r="I19" s="446"/>
      <c r="J19" s="527"/>
      <c r="K19" s="528"/>
      <c r="L19" s="526"/>
      <c r="M19" s="519"/>
      <c r="N19" s="519"/>
      <c r="O19" s="519"/>
      <c r="P19" s="519"/>
      <c r="Q19" s="519"/>
      <c r="R19" s="519"/>
      <c r="S19" s="519"/>
      <c r="T19" s="519"/>
    </row>
    <row r="20" s="420" customFormat="1" ht="29" customHeight="1" spans="1:20">
      <c r="A20" s="487"/>
      <c r="B20" s="483" t="s">
        <v>609</v>
      </c>
      <c r="C20" s="484"/>
      <c r="D20" s="477"/>
      <c r="E20" s="485"/>
      <c r="F20" s="477"/>
      <c r="G20" s="486">
        <f t="shared" si="0"/>
        <v>0</v>
      </c>
      <c r="H20" s="446"/>
      <c r="I20" s="446"/>
      <c r="J20" s="527"/>
      <c r="K20" s="528"/>
      <c r="L20" s="526"/>
      <c r="M20" s="519"/>
      <c r="N20" s="519"/>
      <c r="O20" s="519"/>
      <c r="P20" s="519"/>
      <c r="Q20" s="519"/>
      <c r="R20" s="519"/>
      <c r="S20" s="519"/>
      <c r="T20" s="519"/>
    </row>
    <row r="21" ht="29" customHeight="1" spans="1:14">
      <c r="A21" s="488" t="s">
        <v>610</v>
      </c>
      <c r="B21" s="489"/>
      <c r="C21" s="484"/>
      <c r="D21" s="484"/>
      <c r="E21" s="485"/>
      <c r="F21" s="477"/>
      <c r="G21" s="486">
        <f t="shared" si="0"/>
        <v>0</v>
      </c>
      <c r="H21" s="446" t="s">
        <v>258</v>
      </c>
      <c r="I21" s="446"/>
      <c r="J21" s="515"/>
      <c r="K21" s="516"/>
      <c r="M21" s="519"/>
      <c r="N21" s="519"/>
    </row>
    <row r="22" ht="29" customHeight="1" spans="1:11">
      <c r="A22" s="472" t="s">
        <v>611</v>
      </c>
      <c r="B22" s="483" t="s">
        <v>612</v>
      </c>
      <c r="C22" s="484"/>
      <c r="D22" s="484"/>
      <c r="E22" s="485"/>
      <c r="F22" s="477"/>
      <c r="G22" s="486">
        <f t="shared" si="0"/>
        <v>0</v>
      </c>
      <c r="H22" s="446"/>
      <c r="I22" s="446"/>
      <c r="J22" s="515"/>
      <c r="K22" s="516"/>
    </row>
    <row r="23" ht="29" customHeight="1" spans="1:11">
      <c r="A23" s="476"/>
      <c r="B23" s="483" t="s">
        <v>613</v>
      </c>
      <c r="C23" s="484"/>
      <c r="D23" s="484"/>
      <c r="E23" s="485"/>
      <c r="F23" s="477"/>
      <c r="G23" s="486">
        <f t="shared" si="0"/>
        <v>0</v>
      </c>
      <c r="H23" s="446"/>
      <c r="I23" s="446"/>
      <c r="J23" s="515"/>
      <c r="K23" s="516"/>
    </row>
    <row r="24" ht="29" customHeight="1" spans="1:11">
      <c r="A24" s="476"/>
      <c r="B24" s="483" t="s">
        <v>613</v>
      </c>
      <c r="C24" s="484"/>
      <c r="D24" s="484"/>
      <c r="E24" s="485"/>
      <c r="F24" s="477"/>
      <c r="G24" s="486">
        <f t="shared" si="0"/>
        <v>0</v>
      </c>
      <c r="H24" s="446"/>
      <c r="I24" s="446"/>
      <c r="J24" s="515"/>
      <c r="K24" s="516"/>
    </row>
    <row r="25" ht="29" customHeight="1" spans="1:11">
      <c r="A25" s="476"/>
      <c r="B25" s="483"/>
      <c r="C25" s="484"/>
      <c r="D25" s="484"/>
      <c r="E25" s="490"/>
      <c r="F25" s="479"/>
      <c r="G25" s="486">
        <f t="shared" si="0"/>
        <v>0</v>
      </c>
      <c r="H25" s="446"/>
      <c r="I25" s="446"/>
      <c r="J25" s="515"/>
      <c r="K25" s="516"/>
    </row>
    <row r="26" ht="29" customHeight="1" spans="1:11">
      <c r="A26" s="476"/>
      <c r="B26" s="483"/>
      <c r="C26" s="484"/>
      <c r="D26" s="484"/>
      <c r="E26" s="490"/>
      <c r="F26" s="479"/>
      <c r="G26" s="486">
        <f t="shared" si="0"/>
        <v>0</v>
      </c>
      <c r="H26" s="446"/>
      <c r="I26" s="446"/>
      <c r="J26" s="515"/>
      <c r="K26" s="516"/>
    </row>
    <row r="27" ht="29" customHeight="1" spans="1:11">
      <c r="A27" s="487"/>
      <c r="B27" s="483"/>
      <c r="C27" s="484"/>
      <c r="D27" s="484"/>
      <c r="E27" s="490"/>
      <c r="F27" s="479"/>
      <c r="G27" s="486">
        <f t="shared" si="0"/>
        <v>0</v>
      </c>
      <c r="H27" s="446"/>
      <c r="I27" s="446"/>
      <c r="J27" s="515"/>
      <c r="K27" s="516"/>
    </row>
    <row r="28" ht="29" customHeight="1" spans="1:11">
      <c r="A28" s="491" t="s">
        <v>614</v>
      </c>
      <c r="B28" s="483"/>
      <c r="C28" s="484"/>
      <c r="D28" s="484"/>
      <c r="E28" s="490"/>
      <c r="F28" s="479"/>
      <c r="G28" s="486">
        <f t="shared" si="0"/>
        <v>0</v>
      </c>
      <c r="H28" s="446"/>
      <c r="I28" s="446"/>
      <c r="J28" s="515"/>
      <c r="K28" s="516"/>
    </row>
    <row r="29" ht="29" customHeight="1" spans="1:11">
      <c r="A29" s="491"/>
      <c r="B29" s="492"/>
      <c r="C29" s="493"/>
      <c r="D29" s="493"/>
      <c r="E29" s="494"/>
      <c r="F29" s="479"/>
      <c r="G29" s="486">
        <f t="shared" si="0"/>
        <v>0</v>
      </c>
      <c r="H29" s="495"/>
      <c r="I29" s="455"/>
      <c r="J29" s="515"/>
      <c r="K29" s="516"/>
    </row>
    <row r="30" ht="29" customHeight="1" spans="1:11">
      <c r="A30" s="491"/>
      <c r="B30" s="492"/>
      <c r="C30" s="493"/>
      <c r="D30" s="493"/>
      <c r="E30" s="494"/>
      <c r="F30" s="479"/>
      <c r="G30" s="486">
        <f t="shared" si="0"/>
        <v>0</v>
      </c>
      <c r="H30" s="495"/>
      <c r="I30" s="455"/>
      <c r="J30" s="515"/>
      <c r="K30" s="516"/>
    </row>
    <row r="31" ht="29" customHeight="1" spans="1:11">
      <c r="A31" s="491"/>
      <c r="B31" s="492"/>
      <c r="C31" s="493"/>
      <c r="D31" s="493"/>
      <c r="E31" s="494"/>
      <c r="F31" s="496"/>
      <c r="G31" s="486">
        <f t="shared" si="0"/>
        <v>0</v>
      </c>
      <c r="H31" s="495"/>
      <c r="I31" s="455"/>
      <c r="J31" s="515"/>
      <c r="K31" s="516"/>
    </row>
    <row r="32" ht="51" customHeight="1" spans="1:11">
      <c r="A32" s="497" t="s">
        <v>615</v>
      </c>
      <c r="B32" s="497"/>
      <c r="C32" s="498">
        <f>SUM(G10:G31)</f>
        <v>0</v>
      </c>
      <c r="D32" s="499" t="s">
        <v>616</v>
      </c>
      <c r="E32" s="500">
        <v>800</v>
      </c>
      <c r="F32" s="501" t="s">
        <v>617</v>
      </c>
      <c r="G32" s="502" t="str">
        <f>IF(E32*0.8&gt;=C32,"OK","NG")</f>
        <v>OK</v>
      </c>
      <c r="H32" s="495"/>
      <c r="I32" s="455"/>
      <c r="J32" s="529"/>
      <c r="K32" s="530"/>
    </row>
    <row r="33" s="420" customFormat="1" ht="26" customHeight="1" spans="1:20">
      <c r="A33" s="453" t="s">
        <v>618</v>
      </c>
      <c r="B33" s="454"/>
      <c r="C33" s="449" t="s">
        <v>619</v>
      </c>
      <c r="D33" s="449"/>
      <c r="E33" s="449"/>
      <c r="F33" s="449"/>
      <c r="G33" s="449"/>
      <c r="H33" s="455" t="s">
        <v>594</v>
      </c>
      <c r="I33" s="455"/>
      <c r="J33" s="455"/>
      <c r="K33" s="520"/>
      <c r="L33" s="521"/>
      <c r="M33" s="519"/>
      <c r="N33" s="519"/>
      <c r="O33" s="519"/>
      <c r="P33" s="519"/>
      <c r="Q33" s="519"/>
      <c r="R33" s="519"/>
      <c r="S33" s="519"/>
      <c r="T33" s="519"/>
    </row>
    <row r="34" ht="315" customHeight="1" spans="1:11">
      <c r="A34" s="503"/>
      <c r="B34" s="504"/>
      <c r="C34" s="504"/>
      <c r="D34" s="504"/>
      <c r="E34" s="504"/>
      <c r="F34" s="504"/>
      <c r="G34" s="504"/>
      <c r="H34" s="446"/>
      <c r="I34" s="446"/>
      <c r="J34" s="504"/>
      <c r="K34" s="531"/>
    </row>
    <row r="52" spans="6:6">
      <c r="F52"/>
    </row>
  </sheetData>
  <mergeCells count="58">
    <mergeCell ref="I1:J1"/>
    <mergeCell ref="I2:J2"/>
    <mergeCell ref="D3:G3"/>
    <mergeCell ref="I3:J3"/>
    <mergeCell ref="A4:B4"/>
    <mergeCell ref="C4:D4"/>
    <mergeCell ref="F4:G4"/>
    <mergeCell ref="I4:J4"/>
    <mergeCell ref="A5:B5"/>
    <mergeCell ref="C5:D5"/>
    <mergeCell ref="F5:G5"/>
    <mergeCell ref="H5:K5"/>
    <mergeCell ref="A6:B6"/>
    <mergeCell ref="C6:G6"/>
    <mergeCell ref="J6:K6"/>
    <mergeCell ref="A7:B7"/>
    <mergeCell ref="C7:G7"/>
    <mergeCell ref="J7:K7"/>
    <mergeCell ref="A8:B8"/>
    <mergeCell ref="C8:G8"/>
    <mergeCell ref="H8:K8"/>
    <mergeCell ref="J11:K11"/>
    <mergeCell ref="J12:K12"/>
    <mergeCell ref="J13:K13"/>
    <mergeCell ref="J14:K14"/>
    <mergeCell ref="J15:K15"/>
    <mergeCell ref="J16:K16"/>
    <mergeCell ref="J17:K17"/>
    <mergeCell ref="J18:K18"/>
    <mergeCell ref="J19:K19"/>
    <mergeCell ref="J20:K20"/>
    <mergeCell ref="A21:B21"/>
    <mergeCell ref="J21:K21"/>
    <mergeCell ref="J22:K22"/>
    <mergeCell ref="J23:K23"/>
    <mergeCell ref="J24:K24"/>
    <mergeCell ref="J25:K25"/>
    <mergeCell ref="J26:K26"/>
    <mergeCell ref="J27:K27"/>
    <mergeCell ref="J28:K28"/>
    <mergeCell ref="J29:K29"/>
    <mergeCell ref="J30:K30"/>
    <mergeCell ref="J31:K31"/>
    <mergeCell ref="A32:B32"/>
    <mergeCell ref="J32:K32"/>
    <mergeCell ref="A33:B33"/>
    <mergeCell ref="C33:G33"/>
    <mergeCell ref="H33:K33"/>
    <mergeCell ref="A34:G34"/>
    <mergeCell ref="J34:K34"/>
    <mergeCell ref="A13:A20"/>
    <mergeCell ref="A22:A27"/>
    <mergeCell ref="A28:A31"/>
    <mergeCell ref="B13:B14"/>
    <mergeCell ref="A1:C3"/>
    <mergeCell ref="D1:G2"/>
    <mergeCell ref="A9:B12"/>
    <mergeCell ref="J9:K10"/>
  </mergeCells>
  <conditionalFormatting sqref="H7">
    <cfRule type="cellIs" dxfId="7" priority="99" operator="equal">
      <formula>"√ "</formula>
    </cfRule>
    <cfRule type="cellIs" dxfId="7" priority="100" operator="equal">
      <formula>"√ "</formula>
    </cfRule>
    <cfRule type="cellIs" dxfId="4" priority="101" operator="equal">
      <formula>"√ "</formula>
    </cfRule>
    <cfRule type="cellIs" dxfId="4" priority="102" operator="equal">
      <formula>"√ "</formula>
    </cfRule>
    <cfRule type="cellIs" dxfId="7" priority="92" operator="equal">
      <formula>"√"</formula>
    </cfRule>
    <cfRule type="cellIs" dxfId="0" priority="91" operator="equal">
      <formula>"×"</formula>
    </cfRule>
  </conditionalFormatting>
  <conditionalFormatting sqref="I7">
    <cfRule type="cellIs" dxfId="0" priority="73" operator="equal">
      <formula>"×"</formula>
    </cfRule>
    <cfRule type="cellIs" dxfId="7" priority="74" operator="equal">
      <formula>"√"</formula>
    </cfRule>
    <cfRule type="cellIs" dxfId="7" priority="75" operator="equal">
      <formula>"√ "</formula>
    </cfRule>
    <cfRule type="cellIs" dxfId="7" priority="76" operator="equal">
      <formula>"√ "</formula>
    </cfRule>
    <cfRule type="cellIs" dxfId="4" priority="77" operator="equal">
      <formula>"√ "</formula>
    </cfRule>
    <cfRule type="cellIs" dxfId="4" priority="78" operator="equal">
      <formula>"√ "</formula>
    </cfRule>
  </conditionalFormatting>
  <conditionalFormatting sqref="H14:I14">
    <cfRule type="cellIs" dxfId="0" priority="1" operator="equal">
      <formula>"×"</formula>
    </cfRule>
    <cfRule type="cellIs" dxfId="7" priority="2" operator="equal">
      <formula>"√"</formula>
    </cfRule>
    <cfRule type="cellIs" dxfId="7" priority="3" operator="equal">
      <formula>"√ "</formula>
    </cfRule>
    <cfRule type="cellIs" dxfId="7" priority="4" operator="equal">
      <formula>"√ "</formula>
    </cfRule>
    <cfRule type="cellIs" dxfId="4" priority="5" operator="equal">
      <formula>"√ "</formula>
    </cfRule>
    <cfRule type="cellIs" dxfId="4" priority="6" operator="equal">
      <formula>"√ "</formula>
    </cfRule>
  </conditionalFormatting>
  <conditionalFormatting sqref="H16:I16">
    <cfRule type="cellIs" dxfId="0" priority="61" operator="equal">
      <formula>"×"</formula>
    </cfRule>
    <cfRule type="cellIs" dxfId="7" priority="62" operator="equal">
      <formula>"√"</formula>
    </cfRule>
    <cfRule type="cellIs" dxfId="7" priority="63" operator="equal">
      <formula>"√ "</formula>
    </cfRule>
    <cfRule type="cellIs" dxfId="7" priority="64" operator="equal">
      <formula>"√ "</formula>
    </cfRule>
    <cfRule type="cellIs" dxfId="4" priority="65" operator="equal">
      <formula>"√ "</formula>
    </cfRule>
    <cfRule type="cellIs" dxfId="4" priority="66" operator="equal">
      <formula>"√ "</formula>
    </cfRule>
  </conditionalFormatting>
  <conditionalFormatting sqref="H17:I17">
    <cfRule type="cellIs" dxfId="0" priority="31" operator="equal">
      <formula>"×"</formula>
    </cfRule>
    <cfRule type="cellIs" dxfId="7" priority="32" operator="equal">
      <formula>"√"</formula>
    </cfRule>
    <cfRule type="cellIs" dxfId="7" priority="33" operator="equal">
      <formula>"√ "</formula>
    </cfRule>
    <cfRule type="cellIs" dxfId="7" priority="34" operator="equal">
      <formula>"√ "</formula>
    </cfRule>
    <cfRule type="cellIs" dxfId="4" priority="35" operator="equal">
      <formula>"√ "</formula>
    </cfRule>
    <cfRule type="cellIs" dxfId="4" priority="36" operator="equal">
      <formula>"√ "</formula>
    </cfRule>
  </conditionalFormatting>
  <conditionalFormatting sqref="H20:I20">
    <cfRule type="cellIs" dxfId="0" priority="19" operator="equal">
      <formula>"×"</formula>
    </cfRule>
    <cfRule type="cellIs" dxfId="7" priority="20" operator="equal">
      <formula>"√"</formula>
    </cfRule>
    <cfRule type="cellIs" dxfId="7" priority="21" operator="equal">
      <formula>"√ "</formula>
    </cfRule>
    <cfRule type="cellIs" dxfId="7" priority="22" operator="equal">
      <formula>"√ "</formula>
    </cfRule>
    <cfRule type="cellIs" dxfId="4" priority="23" operator="equal">
      <formula>"√ "</formula>
    </cfRule>
    <cfRule type="cellIs" dxfId="4" priority="24" operator="equal">
      <formula>"√ "</formula>
    </cfRule>
  </conditionalFormatting>
  <conditionalFormatting sqref="H21:I21">
    <cfRule type="cellIs" dxfId="0" priority="55" operator="equal">
      <formula>"×"</formula>
    </cfRule>
    <cfRule type="cellIs" dxfId="7" priority="56" operator="equal">
      <formula>"√"</formula>
    </cfRule>
    <cfRule type="cellIs" dxfId="7" priority="57" operator="equal">
      <formula>"√ "</formula>
    </cfRule>
    <cfRule type="cellIs" dxfId="7" priority="58" operator="equal">
      <formula>"√ "</formula>
    </cfRule>
    <cfRule type="cellIs" dxfId="4" priority="59" operator="equal">
      <formula>"√ "</formula>
    </cfRule>
    <cfRule type="cellIs" dxfId="4" priority="60" operator="equal">
      <formula>"√ "</formula>
    </cfRule>
  </conditionalFormatting>
  <conditionalFormatting sqref="H22:I22">
    <cfRule type="cellIs" dxfId="0" priority="49" operator="equal">
      <formula>"×"</formula>
    </cfRule>
    <cfRule type="cellIs" dxfId="7" priority="50" operator="equal">
      <formula>"√"</formula>
    </cfRule>
    <cfRule type="cellIs" dxfId="7" priority="51" operator="equal">
      <formula>"√ "</formula>
    </cfRule>
    <cfRule type="cellIs" dxfId="7" priority="52" operator="equal">
      <formula>"√ "</formula>
    </cfRule>
    <cfRule type="cellIs" dxfId="4" priority="53" operator="equal">
      <formula>"√ "</formula>
    </cfRule>
    <cfRule type="cellIs" dxfId="4" priority="54" operator="equal">
      <formula>"√ "</formula>
    </cfRule>
  </conditionalFormatting>
  <conditionalFormatting sqref="H23:I23">
    <cfRule type="cellIs" dxfId="0" priority="43" operator="equal">
      <formula>"×"</formula>
    </cfRule>
    <cfRule type="cellIs" dxfId="7" priority="44" operator="equal">
      <formula>"√"</formula>
    </cfRule>
    <cfRule type="cellIs" dxfId="7" priority="45" operator="equal">
      <formula>"√ "</formula>
    </cfRule>
    <cfRule type="cellIs" dxfId="7" priority="46" operator="equal">
      <formula>"√ "</formula>
    </cfRule>
    <cfRule type="cellIs" dxfId="4" priority="47" operator="equal">
      <formula>"√ "</formula>
    </cfRule>
    <cfRule type="cellIs" dxfId="4" priority="48" operator="equal">
      <formula>"√ "</formula>
    </cfRule>
  </conditionalFormatting>
  <conditionalFormatting sqref="G32">
    <cfRule type="cellIs" dxfId="0" priority="93" operator="equal">
      <formula>"tG"</formula>
    </cfRule>
    <cfRule type="cellIs" dxfId="0" priority="94" operator="equal">
      <formula>"tg"</formula>
    </cfRule>
    <cfRule type="cellIs" dxfId="8" priority="103" stopIfTrue="1" operator="equal">
      <formula>"OK"</formula>
    </cfRule>
    <cfRule type="cellIs" dxfId="9" priority="104" stopIfTrue="1" operator="equal">
      <formula>"NG"</formula>
    </cfRule>
  </conditionalFormatting>
  <conditionalFormatting sqref="H34:I34">
    <cfRule type="cellIs" dxfId="0" priority="7" operator="equal">
      <formula>"×"</formula>
    </cfRule>
    <cfRule type="cellIs" dxfId="7" priority="8" operator="equal">
      <formula>"√"</formula>
    </cfRule>
    <cfRule type="cellIs" dxfId="7" priority="9" operator="equal">
      <formula>"√ "</formula>
    </cfRule>
    <cfRule type="cellIs" dxfId="7" priority="10" operator="equal">
      <formula>"√ "</formula>
    </cfRule>
    <cfRule type="cellIs" dxfId="4" priority="11" operator="equal">
      <formula>"√ "</formula>
    </cfRule>
    <cfRule type="cellIs" dxfId="4" priority="12" operator="equal">
      <formula>"√ "</formula>
    </cfRule>
  </conditionalFormatting>
  <conditionalFormatting sqref="H10:I12">
    <cfRule type="cellIs" dxfId="0" priority="67" operator="equal">
      <formula>"×"</formula>
    </cfRule>
    <cfRule type="cellIs" dxfId="7" priority="68" operator="equal">
      <formula>"√"</formula>
    </cfRule>
    <cfRule type="cellIs" dxfId="7" priority="69" operator="equal">
      <formula>"√ "</formula>
    </cfRule>
    <cfRule type="cellIs" dxfId="7" priority="70" operator="equal">
      <formula>"√ "</formula>
    </cfRule>
    <cfRule type="cellIs" dxfId="4" priority="71" operator="equal">
      <formula>"√ "</formula>
    </cfRule>
    <cfRule type="cellIs" dxfId="4" priority="72" operator="equal">
      <formula>"√ "</formula>
    </cfRule>
  </conditionalFormatting>
  <conditionalFormatting sqref="H18:I19">
    <cfRule type="cellIs" dxfId="0" priority="25" operator="equal">
      <formula>"×"</formula>
    </cfRule>
    <cfRule type="cellIs" dxfId="7" priority="26" operator="equal">
      <formula>"√"</formula>
    </cfRule>
    <cfRule type="cellIs" dxfId="7" priority="27" operator="equal">
      <formula>"√ "</formula>
    </cfRule>
    <cfRule type="cellIs" dxfId="7" priority="28" operator="equal">
      <formula>"√ "</formula>
    </cfRule>
    <cfRule type="cellIs" dxfId="4" priority="29" operator="equal">
      <formula>"√ "</formula>
    </cfRule>
    <cfRule type="cellIs" dxfId="4" priority="30" operator="equal">
      <formula>"√ "</formula>
    </cfRule>
  </conditionalFormatting>
  <conditionalFormatting sqref="H24:I27">
    <cfRule type="cellIs" dxfId="0" priority="37" operator="equal">
      <formula>"×"</formula>
    </cfRule>
    <cfRule type="cellIs" dxfId="7" priority="38" operator="equal">
      <formula>"√"</formula>
    </cfRule>
    <cfRule type="cellIs" dxfId="7" priority="39" operator="equal">
      <formula>"√ "</formula>
    </cfRule>
    <cfRule type="cellIs" dxfId="7" priority="40" operator="equal">
      <formula>"√ "</formula>
    </cfRule>
    <cfRule type="cellIs" dxfId="4" priority="41" operator="equal">
      <formula>"√ "</formula>
    </cfRule>
    <cfRule type="cellIs" dxfId="4" priority="42" operator="equal">
      <formula>"√ "</formula>
    </cfRule>
  </conditionalFormatting>
  <conditionalFormatting sqref="H28:I31">
    <cfRule type="cellIs" dxfId="0" priority="13" operator="equal">
      <formula>"×"</formula>
    </cfRule>
    <cfRule type="cellIs" dxfId="7" priority="14" operator="equal">
      <formula>"√"</formula>
    </cfRule>
    <cfRule type="cellIs" dxfId="7" priority="15" operator="equal">
      <formula>"√ "</formula>
    </cfRule>
    <cfRule type="cellIs" dxfId="7" priority="16" operator="equal">
      <formula>"√ "</formula>
    </cfRule>
    <cfRule type="cellIs" dxfId="4" priority="17" operator="equal">
      <formula>"√ "</formula>
    </cfRule>
    <cfRule type="cellIs" dxfId="4" priority="18" operator="equal">
      <formula>"√ "</formula>
    </cfRule>
  </conditionalFormatting>
  <dataValidations count="2">
    <dataValidation type="list" allowBlank="1" showInputMessage="1" showErrorMessage="1" promptTitle="手动生产,自动线生产" sqref="H7:I7 H34:I34 H10:I31">
      <formula1>"√,×,无关项"</formula1>
    </dataValidation>
    <dataValidation type="list" allowBlank="1" showInputMessage="1" showErrorMessage="1" promptTitle="手动生产,自动线生产" sqref="H32:I32 J10:K12">
      <formula1>"√,×"</formula1>
    </dataValidation>
  </dataValidations>
  <hyperlinks>
    <hyperlink ref="C5:D5" location="封面!F17" display="=目录!H8"/>
    <hyperlink ref="F4:G4" location="封面!S14" display="=目录!H7"/>
    <hyperlink ref="F5:G5" location="封面!F23" display="=目录!H9"/>
    <hyperlink ref="M7" location="目录!A1" display="链接到目录"/>
  </hyperlinks>
  <pageMargins left="0.7" right="0.7" top="0.75" bottom="0.75" header="0.3" footer="0.3"/>
  <pageSetup paperSize="9" scale="42" orientation="portrait" horizontalDpi="600" verticalDpi="600"/>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08"/>
  <sheetViews>
    <sheetView zoomScale="85" zoomScaleNormal="85" workbookViewId="0">
      <selection activeCell="I9" sqref="I9:Q17"/>
    </sheetView>
  </sheetViews>
  <sheetFormatPr defaultColWidth="9" defaultRowHeight="26" customHeight="1"/>
  <cols>
    <col min="1" max="1" width="5.125" style="289" customWidth="1"/>
    <col min="2" max="3" width="5.125" style="287" customWidth="1"/>
    <col min="4" max="4" width="14.625" style="287" customWidth="1"/>
    <col min="5" max="11" width="5.125" style="287" customWidth="1"/>
    <col min="12" max="12" width="6.9" style="287" customWidth="1"/>
    <col min="13" max="14" width="5.125" style="287" customWidth="1"/>
    <col min="15" max="15" width="8.66666666666667" style="287" customWidth="1"/>
    <col min="16" max="16" width="5.125" style="287" customWidth="1"/>
    <col min="17" max="17" width="16.375" style="287" customWidth="1"/>
    <col min="18" max="18" width="10.625" style="287" customWidth="1"/>
    <col min="19" max="19" width="8.625" style="287" customWidth="1"/>
    <col min="20" max="20" width="5.43333333333333" style="287" customWidth="1"/>
    <col min="21" max="21" width="30.625" style="287" customWidth="1"/>
    <col min="22" max="22" width="8.375" style="287" customWidth="1"/>
    <col min="23" max="23" width="30.625" style="287" customWidth="1"/>
    <col min="24" max="24" width="8.375" style="287" customWidth="1"/>
    <col min="25" max="25" width="14.625" style="287" customWidth="1"/>
    <col min="26" max="26" width="8.625" style="287" customWidth="1"/>
    <col min="27" max="27" width="5.43333333333333" style="287" customWidth="1"/>
    <col min="28" max="28" width="30.625" style="287" customWidth="1"/>
    <col min="29" max="29" width="8.375" style="287" customWidth="1"/>
    <col min="30" max="30" width="30.625" style="287" customWidth="1"/>
    <col min="31" max="31" width="8.375" style="287" customWidth="1"/>
    <col min="32" max="32" width="14.625" style="287" customWidth="1"/>
    <col min="33" max="16383" width="9" style="287"/>
  </cols>
  <sheetData>
    <row r="1" customHeight="1" spans="1:32">
      <c r="A1" s="343" t="s">
        <v>620</v>
      </c>
      <c r="B1" s="343"/>
      <c r="C1" s="343"/>
      <c r="D1" s="343"/>
      <c r="E1" s="343"/>
      <c r="F1" s="343"/>
      <c r="G1" s="343"/>
      <c r="H1" s="343"/>
      <c r="I1" s="343"/>
      <c r="J1" s="343"/>
      <c r="K1" s="343"/>
      <c r="L1" s="343"/>
      <c r="M1" s="343"/>
      <c r="N1" s="343"/>
      <c r="O1" s="343"/>
      <c r="P1" s="343"/>
      <c r="Q1" s="343"/>
      <c r="R1" s="383"/>
      <c r="S1" s="343" t="s">
        <v>621</v>
      </c>
      <c r="T1" s="343"/>
      <c r="U1" s="343"/>
      <c r="V1" s="343"/>
      <c r="W1" s="343"/>
      <c r="X1" s="343"/>
      <c r="Y1" s="343"/>
      <c r="Z1" s="343"/>
      <c r="AA1" s="343"/>
      <c r="AB1" s="343"/>
      <c r="AC1" s="343"/>
      <c r="AD1" s="343"/>
      <c r="AE1" s="343"/>
      <c r="AF1" s="343"/>
    </row>
    <row r="2" customHeight="1" spans="1:32">
      <c r="A2" s="343"/>
      <c r="B2" s="343"/>
      <c r="C2" s="343"/>
      <c r="D2" s="343"/>
      <c r="E2" s="343"/>
      <c r="F2" s="343"/>
      <c r="G2" s="343"/>
      <c r="H2" s="343"/>
      <c r="I2" s="343"/>
      <c r="J2" s="343"/>
      <c r="K2" s="343"/>
      <c r="L2" s="343"/>
      <c r="M2" s="343"/>
      <c r="N2" s="343"/>
      <c r="O2" s="343"/>
      <c r="P2" s="343"/>
      <c r="Q2" s="343"/>
      <c r="R2" s="383"/>
      <c r="S2" s="343"/>
      <c r="T2" s="343"/>
      <c r="U2" s="343"/>
      <c r="V2" s="343"/>
      <c r="W2" s="343"/>
      <c r="X2" s="343"/>
      <c r="Y2" s="343"/>
      <c r="Z2" s="343"/>
      <c r="AA2" s="343"/>
      <c r="AB2" s="343"/>
      <c r="AC2" s="343"/>
      <c r="AD2" s="343"/>
      <c r="AE2" s="343"/>
      <c r="AF2" s="343"/>
    </row>
    <row r="3" s="286" customFormat="1" customHeight="1" spans="1:32">
      <c r="A3" s="290"/>
      <c r="B3" s="291"/>
      <c r="C3" s="291"/>
      <c r="D3" s="291"/>
      <c r="E3" s="292" t="s">
        <v>622</v>
      </c>
      <c r="F3" s="293"/>
      <c r="G3" s="293"/>
      <c r="H3" s="293"/>
      <c r="I3" s="293"/>
      <c r="J3" s="293"/>
      <c r="K3" s="293"/>
      <c r="L3" s="293"/>
      <c r="M3" s="367" t="s">
        <v>623</v>
      </c>
      <c r="N3" s="367"/>
      <c r="O3" s="328" t="s">
        <v>624</v>
      </c>
      <c r="P3" s="328"/>
      <c r="Q3" s="328"/>
      <c r="S3" s="384" t="str">
        <f>目录!H4</f>
        <v>N72-VE23</v>
      </c>
      <c r="T3" s="385"/>
      <c r="U3" s="386"/>
      <c r="V3" s="384" t="s">
        <v>625</v>
      </c>
      <c r="W3" s="385"/>
      <c r="X3" s="385"/>
      <c r="Y3" s="386"/>
      <c r="Z3" s="384" t="str">
        <f>目录!H4</f>
        <v>N72-VE23</v>
      </c>
      <c r="AA3" s="385"/>
      <c r="AB3" s="386"/>
      <c r="AC3" s="384" t="s">
        <v>626</v>
      </c>
      <c r="AD3" s="385"/>
      <c r="AE3" s="385"/>
      <c r="AF3" s="386"/>
    </row>
    <row r="4" s="286" customFormat="1" customHeight="1" spans="1:32">
      <c r="A4" s="294"/>
      <c r="B4" s="295"/>
      <c r="C4" s="295"/>
      <c r="D4" s="295"/>
      <c r="E4" s="296"/>
      <c r="F4" s="287"/>
      <c r="G4" s="287"/>
      <c r="H4" s="287"/>
      <c r="I4" s="287"/>
      <c r="J4" s="287"/>
      <c r="K4" s="287"/>
      <c r="L4" s="287"/>
      <c r="M4" s="327" t="s">
        <v>161</v>
      </c>
      <c r="N4" s="327"/>
      <c r="O4" s="329" t="str">
        <f>目录!H10</f>
        <v>祝腾威</v>
      </c>
      <c r="P4" s="329"/>
      <c r="Q4" s="329"/>
      <c r="S4" s="387"/>
      <c r="T4" s="388"/>
      <c r="U4" s="389"/>
      <c r="V4" s="387"/>
      <c r="W4" s="388"/>
      <c r="X4" s="388"/>
      <c r="Y4" s="389"/>
      <c r="Z4" s="387"/>
      <c r="AA4" s="388"/>
      <c r="AB4" s="389"/>
      <c r="AC4" s="387"/>
      <c r="AD4" s="388"/>
      <c r="AE4" s="388"/>
      <c r="AF4" s="389"/>
    </row>
    <row r="5" s="286" customFormat="1" customHeight="1" spans="1:32">
      <c r="A5" s="297"/>
      <c r="B5" s="298"/>
      <c r="C5" s="298"/>
      <c r="D5" s="298"/>
      <c r="E5" s="299"/>
      <c r="F5" s="300"/>
      <c r="G5" s="300"/>
      <c r="H5" s="300"/>
      <c r="I5" s="300"/>
      <c r="J5" s="300"/>
      <c r="K5" s="300"/>
      <c r="L5" s="300"/>
      <c r="M5" s="327" t="s">
        <v>627</v>
      </c>
      <c r="N5" s="327"/>
      <c r="O5" s="330">
        <f>目录!J10</f>
        <v>45590</v>
      </c>
      <c r="P5" s="330"/>
      <c r="Q5" s="330"/>
      <c r="S5" s="390" t="s">
        <v>179</v>
      </c>
      <c r="T5" s="391" t="s">
        <v>628</v>
      </c>
      <c r="U5" s="391"/>
      <c r="V5" s="391"/>
      <c r="W5" s="391" t="s">
        <v>629</v>
      </c>
      <c r="X5" s="391"/>
      <c r="Y5" s="391"/>
      <c r="Z5" s="390" t="s">
        <v>179</v>
      </c>
      <c r="AA5" s="391" t="s">
        <v>628</v>
      </c>
      <c r="AB5" s="391"/>
      <c r="AC5" s="391"/>
      <c r="AD5" s="391" t="s">
        <v>629</v>
      </c>
      <c r="AE5" s="391"/>
      <c r="AF5" s="391"/>
    </row>
    <row r="6" s="286" customFormat="1" customHeight="1" spans="1:32">
      <c r="A6" s="301" t="s">
        <v>98</v>
      </c>
      <c r="B6" s="301"/>
      <c r="C6" s="302" t="s">
        <v>106</v>
      </c>
      <c r="D6" s="303"/>
      <c r="E6" s="304" t="s">
        <v>630</v>
      </c>
      <c r="F6" s="304"/>
      <c r="G6" s="304"/>
      <c r="H6" s="301" t="s">
        <v>631</v>
      </c>
      <c r="I6" s="301"/>
      <c r="J6" s="301"/>
      <c r="K6" s="301"/>
      <c r="L6" s="301"/>
      <c r="M6" s="327" t="s">
        <v>162</v>
      </c>
      <c r="N6" s="327"/>
      <c r="O6" s="331" t="str">
        <f>目录!H11</f>
        <v>张X </v>
      </c>
      <c r="P6" s="331"/>
      <c r="Q6" s="331"/>
      <c r="S6" s="390" t="s">
        <v>632</v>
      </c>
      <c r="T6" s="392"/>
      <c r="U6" s="393" t="s">
        <v>633</v>
      </c>
      <c r="V6" s="393"/>
      <c r="W6" s="394"/>
      <c r="X6" s="394"/>
      <c r="Y6" s="391" t="s">
        <v>634</v>
      </c>
      <c r="Z6" s="390" t="s">
        <v>632</v>
      </c>
      <c r="AA6" s="392"/>
      <c r="AB6" s="393" t="s">
        <v>633</v>
      </c>
      <c r="AC6" s="393"/>
      <c r="AD6" s="394"/>
      <c r="AE6" s="394"/>
      <c r="AF6" s="391" t="s">
        <v>634</v>
      </c>
    </row>
    <row r="7" s="286" customFormat="1" customHeight="1" spans="1:32">
      <c r="A7" s="305" t="str">
        <f>目录!H4</f>
        <v>N72-VE23</v>
      </c>
      <c r="B7" s="305"/>
      <c r="C7" s="306" t="str">
        <f>目录!H6</f>
        <v>9900200350-9900205227</v>
      </c>
      <c r="D7" s="307"/>
      <c r="E7" s="308" t="str">
        <f>目录!H5</f>
        <v>右滑门外板</v>
      </c>
      <c r="F7" s="308"/>
      <c r="G7" s="308"/>
      <c r="H7" s="309" t="str">
        <f>目录!H7</f>
        <v>OP20-TR+PI</v>
      </c>
      <c r="I7" s="309"/>
      <c r="J7" s="309"/>
      <c r="K7" s="309"/>
      <c r="L7" s="309"/>
      <c r="M7" s="327" t="s">
        <v>635</v>
      </c>
      <c r="N7" s="327"/>
      <c r="O7" s="330">
        <f>目录!J11</f>
        <v>0</v>
      </c>
      <c r="P7" s="330"/>
      <c r="Q7" s="330"/>
      <c r="S7" s="390"/>
      <c r="T7" s="390"/>
      <c r="U7" s="390"/>
      <c r="V7" s="390"/>
      <c r="W7" s="393"/>
      <c r="X7" s="393"/>
      <c r="Y7" s="403" t="s">
        <v>81</v>
      </c>
      <c r="Z7" s="390"/>
      <c r="AA7" s="390"/>
      <c r="AB7" s="390"/>
      <c r="AC7" s="390"/>
      <c r="AD7" s="393" t="str">
        <f>_xlfn.DISPIMG("ID_BD747F15B2DF4B67A3FC4031F670AE32",1)</f>
        <v>=DISPIMG("ID_BD747F15B2DF4B67A3FC4031F670AE32",1)</v>
      </c>
      <c r="AE7" s="393"/>
      <c r="AF7" s="403" t="s">
        <v>81</v>
      </c>
    </row>
    <row r="8" s="287" customFormat="1" customHeight="1" spans="1:32">
      <c r="A8" s="302" t="s">
        <v>636</v>
      </c>
      <c r="B8" s="303"/>
      <c r="C8" s="303"/>
      <c r="D8" s="303"/>
      <c r="E8" s="303"/>
      <c r="F8" s="303"/>
      <c r="G8" s="303"/>
      <c r="H8" s="395"/>
      <c r="I8" s="413" t="s">
        <v>637</v>
      </c>
      <c r="J8" s="414"/>
      <c r="K8" s="414"/>
      <c r="L8" s="414"/>
      <c r="M8" s="414"/>
      <c r="N8" s="414"/>
      <c r="O8" s="414"/>
      <c r="P8" s="414"/>
      <c r="Q8" s="416"/>
      <c r="R8" s="417" t="s">
        <v>248</v>
      </c>
      <c r="S8" s="390"/>
      <c r="T8" s="390"/>
      <c r="U8" s="390"/>
      <c r="V8" s="390"/>
      <c r="W8" s="393"/>
      <c r="X8" s="393"/>
      <c r="Y8" s="403"/>
      <c r="Z8" s="390"/>
      <c r="AA8" s="390"/>
      <c r="AB8" s="390"/>
      <c r="AC8" s="390"/>
      <c r="AD8" s="393"/>
      <c r="AE8" s="393"/>
      <c r="AF8" s="403"/>
    </row>
    <row r="9" s="287" customFormat="1" customHeight="1" spans="1:32">
      <c r="A9" s="304"/>
      <c r="B9" s="304"/>
      <c r="C9" s="304"/>
      <c r="D9" s="304"/>
      <c r="E9" s="304"/>
      <c r="F9" s="304"/>
      <c r="G9" s="304"/>
      <c r="H9" s="304"/>
      <c r="I9" s="304"/>
      <c r="J9" s="304"/>
      <c r="K9" s="304"/>
      <c r="L9" s="304"/>
      <c r="M9" s="304"/>
      <c r="N9" s="304"/>
      <c r="O9" s="304"/>
      <c r="P9" s="304"/>
      <c r="Q9" s="304"/>
      <c r="R9" s="417"/>
      <c r="S9" s="390"/>
      <c r="T9" s="390"/>
      <c r="U9" s="390"/>
      <c r="V9" s="390"/>
      <c r="W9" s="393"/>
      <c r="X9" s="393"/>
      <c r="Y9" s="403"/>
      <c r="Z9" s="390"/>
      <c r="AA9" s="390"/>
      <c r="AB9" s="390"/>
      <c r="AC9" s="390"/>
      <c r="AD9" s="393"/>
      <c r="AE9" s="393"/>
      <c r="AF9" s="403"/>
    </row>
    <row r="10" s="287" customFormat="1" customHeight="1" spans="1:32">
      <c r="A10" s="304"/>
      <c r="B10" s="304"/>
      <c r="C10" s="304"/>
      <c r="D10" s="304"/>
      <c r="E10" s="304"/>
      <c r="F10" s="304"/>
      <c r="G10" s="304"/>
      <c r="H10" s="304"/>
      <c r="I10" s="304"/>
      <c r="J10" s="304"/>
      <c r="K10" s="304"/>
      <c r="L10" s="304"/>
      <c r="M10" s="304"/>
      <c r="N10" s="304"/>
      <c r="O10" s="304"/>
      <c r="P10" s="304"/>
      <c r="Q10" s="304"/>
      <c r="R10" s="417"/>
      <c r="S10" s="390"/>
      <c r="T10" s="390"/>
      <c r="U10" s="390"/>
      <c r="V10" s="390"/>
      <c r="W10" s="393"/>
      <c r="X10" s="393"/>
      <c r="Y10" s="403"/>
      <c r="Z10" s="390"/>
      <c r="AA10" s="390"/>
      <c r="AB10" s="390"/>
      <c r="AC10" s="390"/>
      <c r="AD10" s="393"/>
      <c r="AE10" s="393"/>
      <c r="AF10" s="403"/>
    </row>
    <row r="11" s="287" customFormat="1" customHeight="1" spans="1:32">
      <c r="A11" s="304"/>
      <c r="B11" s="304"/>
      <c r="C11" s="304"/>
      <c r="D11" s="304"/>
      <c r="E11" s="304"/>
      <c r="F11" s="304"/>
      <c r="G11" s="304"/>
      <c r="H11" s="304"/>
      <c r="I11" s="304"/>
      <c r="J11" s="304"/>
      <c r="K11" s="304"/>
      <c r="L11" s="304"/>
      <c r="M11" s="304"/>
      <c r="N11" s="304"/>
      <c r="O11" s="304"/>
      <c r="P11" s="304"/>
      <c r="Q11" s="304"/>
      <c r="R11" s="417"/>
      <c r="S11" s="390"/>
      <c r="T11" s="390"/>
      <c r="U11" s="390"/>
      <c r="V11" s="390"/>
      <c r="W11" s="393"/>
      <c r="X11" s="393"/>
      <c r="Y11" s="390" t="s">
        <v>638</v>
      </c>
      <c r="Z11" s="390"/>
      <c r="AA11" s="390"/>
      <c r="AB11" s="390"/>
      <c r="AC11" s="390"/>
      <c r="AD11" s="393"/>
      <c r="AE11" s="393"/>
      <c r="AF11" s="390" t="s">
        <v>638</v>
      </c>
    </row>
    <row r="12" s="287" customFormat="1" customHeight="1" spans="1:32">
      <c r="A12" s="304"/>
      <c r="B12" s="304"/>
      <c r="C12" s="304"/>
      <c r="D12" s="304"/>
      <c r="E12" s="304"/>
      <c r="F12" s="304"/>
      <c r="G12" s="304"/>
      <c r="H12" s="304"/>
      <c r="I12" s="304"/>
      <c r="J12" s="304"/>
      <c r="K12" s="304"/>
      <c r="L12" s="304"/>
      <c r="M12" s="304"/>
      <c r="N12" s="304"/>
      <c r="O12" s="304"/>
      <c r="P12" s="304"/>
      <c r="Q12" s="304"/>
      <c r="S12" s="390"/>
      <c r="T12" s="390"/>
      <c r="U12" s="390"/>
      <c r="V12" s="390"/>
      <c r="W12" s="393"/>
      <c r="X12" s="393"/>
      <c r="Y12" s="404"/>
      <c r="Z12" s="390"/>
      <c r="AA12" s="390"/>
      <c r="AB12" s="390"/>
      <c r="AC12" s="390"/>
      <c r="AD12" s="393"/>
      <c r="AE12" s="393"/>
      <c r="AF12" s="404"/>
    </row>
    <row r="13" s="287" customFormat="1" customHeight="1" spans="1:32">
      <c r="A13" s="304"/>
      <c r="B13" s="304"/>
      <c r="C13" s="304"/>
      <c r="D13" s="304"/>
      <c r="E13" s="304"/>
      <c r="F13" s="304"/>
      <c r="G13" s="304"/>
      <c r="H13" s="304"/>
      <c r="I13" s="304"/>
      <c r="J13" s="304"/>
      <c r="K13" s="304"/>
      <c r="L13" s="304"/>
      <c r="M13" s="304"/>
      <c r="N13" s="304"/>
      <c r="O13" s="304"/>
      <c r="P13" s="304"/>
      <c r="Q13" s="304"/>
      <c r="S13" s="390"/>
      <c r="T13" s="390"/>
      <c r="U13" s="390"/>
      <c r="V13" s="390"/>
      <c r="W13" s="393"/>
      <c r="X13" s="393"/>
      <c r="Y13" s="390" t="s">
        <v>639</v>
      </c>
      <c r="Z13" s="390"/>
      <c r="AA13" s="390"/>
      <c r="AB13" s="390"/>
      <c r="AC13" s="390"/>
      <c r="AD13" s="393"/>
      <c r="AE13" s="393"/>
      <c r="AF13" s="390" t="s">
        <v>639</v>
      </c>
    </row>
    <row r="14" s="287" customFormat="1" customHeight="1" spans="1:32">
      <c r="A14" s="304"/>
      <c r="B14" s="304"/>
      <c r="C14" s="304"/>
      <c r="D14" s="304"/>
      <c r="E14" s="304"/>
      <c r="F14" s="304"/>
      <c r="G14" s="304"/>
      <c r="H14" s="304"/>
      <c r="I14" s="304"/>
      <c r="J14" s="304"/>
      <c r="K14" s="304"/>
      <c r="L14" s="304"/>
      <c r="M14" s="304"/>
      <c r="N14" s="304"/>
      <c r="O14" s="304"/>
      <c r="P14" s="304"/>
      <c r="Q14" s="304"/>
      <c r="S14" s="390"/>
      <c r="T14" s="390"/>
      <c r="U14" s="390"/>
      <c r="V14" s="390"/>
      <c r="W14" s="393"/>
      <c r="X14" s="393"/>
      <c r="Y14" s="405"/>
      <c r="Z14" s="390"/>
      <c r="AA14" s="390"/>
      <c r="AB14" s="390"/>
      <c r="AC14" s="390"/>
      <c r="AD14" s="393"/>
      <c r="AE14" s="393"/>
      <c r="AF14" s="405"/>
    </row>
    <row r="15" s="287" customFormat="1" customHeight="1" spans="1:32">
      <c r="A15" s="304"/>
      <c r="B15" s="304"/>
      <c r="C15" s="304"/>
      <c r="D15" s="304"/>
      <c r="E15" s="304"/>
      <c r="F15" s="304"/>
      <c r="G15" s="304"/>
      <c r="H15" s="304"/>
      <c r="I15" s="304"/>
      <c r="J15" s="304"/>
      <c r="K15" s="304"/>
      <c r="L15" s="304"/>
      <c r="M15" s="304"/>
      <c r="N15" s="304"/>
      <c r="O15" s="304"/>
      <c r="P15" s="304"/>
      <c r="Q15" s="304"/>
      <c r="S15" s="390"/>
      <c r="T15" s="390"/>
      <c r="U15" s="390"/>
      <c r="V15" s="390"/>
      <c r="W15" s="393"/>
      <c r="X15" s="393"/>
      <c r="Y15" s="405"/>
      <c r="Z15" s="390"/>
      <c r="AA15" s="390"/>
      <c r="AB15" s="390"/>
      <c r="AC15" s="390"/>
      <c r="AD15" s="393"/>
      <c r="AE15" s="393"/>
      <c r="AF15" s="405"/>
    </row>
    <row r="16" s="287" customFormat="1" customHeight="1" spans="1:32">
      <c r="A16" s="304"/>
      <c r="B16" s="304"/>
      <c r="C16" s="304"/>
      <c r="D16" s="304"/>
      <c r="E16" s="304"/>
      <c r="F16" s="304"/>
      <c r="G16" s="304"/>
      <c r="H16" s="304"/>
      <c r="I16" s="304"/>
      <c r="J16" s="304"/>
      <c r="K16" s="304"/>
      <c r="L16" s="304"/>
      <c r="M16" s="304"/>
      <c r="N16" s="304"/>
      <c r="O16" s="304"/>
      <c r="P16" s="304"/>
      <c r="Q16" s="304"/>
      <c r="S16" s="390" t="s">
        <v>640</v>
      </c>
      <c r="T16" s="392" t="s">
        <v>641</v>
      </c>
      <c r="U16" s="393"/>
      <c r="V16" s="393"/>
      <c r="W16" s="394"/>
      <c r="X16" s="394"/>
      <c r="Y16" s="391" t="s">
        <v>634</v>
      </c>
      <c r="Z16" s="390" t="s">
        <v>640</v>
      </c>
      <c r="AA16" s="392" t="s">
        <v>641</v>
      </c>
      <c r="AB16" s="393"/>
      <c r="AC16" s="393"/>
      <c r="AD16" s="394"/>
      <c r="AE16" s="394"/>
      <c r="AF16" s="391" t="s">
        <v>634</v>
      </c>
    </row>
    <row r="17" s="287" customFormat="1" customHeight="1" spans="1:32">
      <c r="A17" s="304"/>
      <c r="B17" s="304"/>
      <c r="C17" s="304"/>
      <c r="D17" s="304"/>
      <c r="E17" s="304"/>
      <c r="F17" s="304"/>
      <c r="G17" s="304"/>
      <c r="H17" s="304"/>
      <c r="I17" s="304"/>
      <c r="J17" s="304"/>
      <c r="K17" s="304"/>
      <c r="L17" s="304"/>
      <c r="M17" s="304"/>
      <c r="N17" s="304"/>
      <c r="O17" s="304"/>
      <c r="P17" s="304"/>
      <c r="Q17" s="304"/>
      <c r="S17" s="390"/>
      <c r="T17" s="390"/>
      <c r="U17" s="390"/>
      <c r="V17" s="390"/>
      <c r="W17" s="393"/>
      <c r="X17" s="393"/>
      <c r="Y17" s="403"/>
      <c r="Z17" s="390"/>
      <c r="AA17" s="390"/>
      <c r="AB17" s="390"/>
      <c r="AC17" s="390"/>
      <c r="AD17" s="393"/>
      <c r="AE17" s="393"/>
      <c r="AF17" s="403"/>
    </row>
    <row r="18" s="288" customFormat="1" customHeight="1" spans="1:32">
      <c r="A18" s="317" t="s">
        <v>179</v>
      </c>
      <c r="B18" s="317" t="s">
        <v>642</v>
      </c>
      <c r="C18" s="317"/>
      <c r="D18" s="317"/>
      <c r="E18" s="317" t="s">
        <v>643</v>
      </c>
      <c r="F18" s="317"/>
      <c r="G18" s="317"/>
      <c r="H18" s="317"/>
      <c r="I18" s="318" t="s">
        <v>644</v>
      </c>
      <c r="J18" s="319"/>
      <c r="K18" s="319"/>
      <c r="L18" s="319"/>
      <c r="M18" s="319"/>
      <c r="N18" s="320"/>
      <c r="O18" s="333" t="s">
        <v>408</v>
      </c>
      <c r="P18" s="317" t="s">
        <v>247</v>
      </c>
      <c r="Q18" s="317"/>
      <c r="S18" s="390"/>
      <c r="T18" s="390"/>
      <c r="U18" s="390"/>
      <c r="V18" s="390"/>
      <c r="W18" s="393"/>
      <c r="X18" s="393"/>
      <c r="Y18" s="403"/>
      <c r="Z18" s="390"/>
      <c r="AA18" s="390"/>
      <c r="AB18" s="390"/>
      <c r="AC18" s="390"/>
      <c r="AD18" s="393"/>
      <c r="AE18" s="393"/>
      <c r="AF18" s="403"/>
    </row>
    <row r="19" s="287" customFormat="1" customHeight="1" spans="1:32">
      <c r="A19" s="409" t="s">
        <v>645</v>
      </c>
      <c r="B19" s="350"/>
      <c r="C19" s="351"/>
      <c r="D19" s="352"/>
      <c r="E19" s="353"/>
      <c r="F19" s="354"/>
      <c r="G19" s="354"/>
      <c r="H19" s="355"/>
      <c r="I19" s="368"/>
      <c r="J19" s="369"/>
      <c r="K19" s="369"/>
      <c r="L19" s="369"/>
      <c r="M19" s="369"/>
      <c r="N19" s="370"/>
      <c r="O19" s="371"/>
      <c r="P19" s="372"/>
      <c r="Q19" s="400"/>
      <c r="S19" s="390"/>
      <c r="T19" s="390"/>
      <c r="U19" s="390"/>
      <c r="V19" s="390"/>
      <c r="W19" s="393"/>
      <c r="X19" s="393"/>
      <c r="Y19" s="403"/>
      <c r="Z19" s="390"/>
      <c r="AA19" s="390"/>
      <c r="AB19" s="390"/>
      <c r="AC19" s="390"/>
      <c r="AD19" s="393"/>
      <c r="AE19" s="393"/>
      <c r="AF19" s="403"/>
    </row>
    <row r="20" s="287" customFormat="1" customHeight="1" spans="1:32">
      <c r="A20" s="410"/>
      <c r="B20" s="356"/>
      <c r="C20" s="289"/>
      <c r="D20" s="357"/>
      <c r="E20" s="358"/>
      <c r="F20" s="359"/>
      <c r="G20" s="359"/>
      <c r="H20" s="360"/>
      <c r="I20" s="373"/>
      <c r="J20" s="374"/>
      <c r="K20" s="374"/>
      <c r="L20" s="374"/>
      <c r="M20" s="374"/>
      <c r="N20" s="375"/>
      <c r="O20" s="376"/>
      <c r="P20" s="377"/>
      <c r="Q20" s="401"/>
      <c r="S20" s="390"/>
      <c r="T20" s="390"/>
      <c r="U20" s="390"/>
      <c r="V20" s="390"/>
      <c r="W20" s="393"/>
      <c r="X20" s="393"/>
      <c r="Y20" s="403"/>
      <c r="Z20" s="390"/>
      <c r="AA20" s="390"/>
      <c r="AB20" s="390"/>
      <c r="AC20" s="390"/>
      <c r="AD20" s="393"/>
      <c r="AE20" s="393"/>
      <c r="AF20" s="403"/>
    </row>
    <row r="21" s="287" customFormat="1" customHeight="1" spans="1:32">
      <c r="A21" s="410"/>
      <c r="B21" s="356"/>
      <c r="C21" s="289"/>
      <c r="D21" s="357"/>
      <c r="E21" s="358"/>
      <c r="F21" s="359"/>
      <c r="G21" s="359"/>
      <c r="H21" s="360"/>
      <c r="I21" s="373"/>
      <c r="J21" s="374"/>
      <c r="K21" s="374"/>
      <c r="L21" s="374"/>
      <c r="M21" s="374"/>
      <c r="N21" s="375"/>
      <c r="O21" s="376"/>
      <c r="P21" s="377"/>
      <c r="Q21" s="401"/>
      <c r="S21" s="390"/>
      <c r="T21" s="390"/>
      <c r="U21" s="390"/>
      <c r="V21" s="390"/>
      <c r="W21" s="393"/>
      <c r="X21" s="393"/>
      <c r="Y21" s="390" t="s">
        <v>638</v>
      </c>
      <c r="Z21" s="390"/>
      <c r="AA21" s="390"/>
      <c r="AB21" s="390"/>
      <c r="AC21" s="390"/>
      <c r="AD21" s="393"/>
      <c r="AE21" s="393"/>
      <c r="AF21" s="390" t="s">
        <v>638</v>
      </c>
    </row>
    <row r="22" s="287" customFormat="1" customHeight="1" spans="1:32">
      <c r="A22" s="410"/>
      <c r="B22" s="356"/>
      <c r="C22" s="289"/>
      <c r="D22" s="357"/>
      <c r="E22" s="358"/>
      <c r="F22" s="359"/>
      <c r="G22" s="359"/>
      <c r="H22" s="360"/>
      <c r="I22" s="373"/>
      <c r="J22" s="374"/>
      <c r="K22" s="374"/>
      <c r="L22" s="374"/>
      <c r="M22" s="374"/>
      <c r="N22" s="375"/>
      <c r="O22" s="376"/>
      <c r="P22" s="377"/>
      <c r="Q22" s="401"/>
      <c r="S22" s="390"/>
      <c r="T22" s="390"/>
      <c r="U22" s="390"/>
      <c r="V22" s="390"/>
      <c r="W22" s="393"/>
      <c r="X22" s="393"/>
      <c r="Y22" s="406"/>
      <c r="Z22" s="390"/>
      <c r="AA22" s="390"/>
      <c r="AB22" s="390"/>
      <c r="AC22" s="390"/>
      <c r="AD22" s="393"/>
      <c r="AE22" s="393"/>
      <c r="AF22" s="406"/>
    </row>
    <row r="23" s="287" customFormat="1" customHeight="1" spans="1:32">
      <c r="A23" s="410"/>
      <c r="B23" s="356"/>
      <c r="C23" s="411"/>
      <c r="D23" s="357"/>
      <c r="E23" s="358"/>
      <c r="F23" s="412"/>
      <c r="G23" s="412"/>
      <c r="H23" s="360"/>
      <c r="I23" s="373"/>
      <c r="J23" s="415"/>
      <c r="K23" s="415"/>
      <c r="L23" s="415"/>
      <c r="M23" s="415"/>
      <c r="N23" s="375"/>
      <c r="O23" s="376"/>
      <c r="P23" s="377"/>
      <c r="Q23" s="401"/>
      <c r="S23" s="390"/>
      <c r="T23" s="390"/>
      <c r="U23" s="390"/>
      <c r="V23" s="390"/>
      <c r="W23" s="393"/>
      <c r="X23" s="393"/>
      <c r="Y23" s="390" t="s">
        <v>639</v>
      </c>
      <c r="Z23" s="390"/>
      <c r="AA23" s="390"/>
      <c r="AB23" s="390"/>
      <c r="AC23" s="390"/>
      <c r="AD23" s="393"/>
      <c r="AE23" s="393"/>
      <c r="AF23" s="390" t="s">
        <v>639</v>
      </c>
    </row>
    <row r="24" s="408" customFormat="1" customHeight="1" spans="1:32">
      <c r="A24" s="83">
        <v>2</v>
      </c>
      <c r="B24" s="350"/>
      <c r="C24" s="351"/>
      <c r="D24" s="352"/>
      <c r="E24" s="353"/>
      <c r="F24" s="354"/>
      <c r="G24" s="354"/>
      <c r="H24" s="355"/>
      <c r="I24" s="368"/>
      <c r="J24" s="369"/>
      <c r="K24" s="369"/>
      <c r="L24" s="369"/>
      <c r="M24" s="369"/>
      <c r="N24" s="370"/>
      <c r="O24" s="371"/>
      <c r="P24" s="372"/>
      <c r="Q24" s="400"/>
      <c r="S24" s="390"/>
      <c r="T24" s="390"/>
      <c r="U24" s="390"/>
      <c r="V24" s="390"/>
      <c r="W24" s="393"/>
      <c r="X24" s="393"/>
      <c r="Y24" s="407"/>
      <c r="Z24" s="390"/>
      <c r="AA24" s="390"/>
      <c r="AB24" s="390"/>
      <c r="AC24" s="390"/>
      <c r="AD24" s="393"/>
      <c r="AE24" s="393"/>
      <c r="AF24" s="407"/>
    </row>
    <row r="25" s="408" customFormat="1" customHeight="1" spans="1:32">
      <c r="A25" s="88"/>
      <c r="B25" s="356"/>
      <c r="C25" s="289"/>
      <c r="D25" s="357"/>
      <c r="E25" s="358"/>
      <c r="F25" s="359"/>
      <c r="G25" s="359"/>
      <c r="H25" s="360"/>
      <c r="I25" s="373"/>
      <c r="J25" s="374"/>
      <c r="K25" s="374"/>
      <c r="L25" s="374"/>
      <c r="M25" s="374"/>
      <c r="N25" s="375"/>
      <c r="O25" s="376"/>
      <c r="P25" s="377"/>
      <c r="Q25" s="401"/>
      <c r="S25" s="390"/>
      <c r="T25" s="390"/>
      <c r="U25" s="390"/>
      <c r="V25" s="390"/>
      <c r="W25" s="393"/>
      <c r="X25" s="393"/>
      <c r="Y25" s="407"/>
      <c r="Z25" s="390"/>
      <c r="AA25" s="390"/>
      <c r="AB25" s="390"/>
      <c r="AC25" s="390"/>
      <c r="AD25" s="393"/>
      <c r="AE25" s="393"/>
      <c r="AF25" s="407"/>
    </row>
    <row r="26" s="408" customFormat="1" customHeight="1" spans="1:32">
      <c r="A26" s="88"/>
      <c r="B26" s="356"/>
      <c r="C26" s="289"/>
      <c r="D26" s="357"/>
      <c r="E26" s="358"/>
      <c r="F26" s="359"/>
      <c r="G26" s="359"/>
      <c r="H26" s="360"/>
      <c r="I26" s="373"/>
      <c r="J26" s="374"/>
      <c r="K26" s="374"/>
      <c r="L26" s="374"/>
      <c r="M26" s="374"/>
      <c r="N26" s="375"/>
      <c r="O26" s="376"/>
      <c r="P26" s="377"/>
      <c r="Q26" s="401"/>
      <c r="S26" s="390" t="s">
        <v>646</v>
      </c>
      <c r="T26" s="392" t="s">
        <v>641</v>
      </c>
      <c r="U26" s="393"/>
      <c r="V26" s="393"/>
      <c r="W26" s="394"/>
      <c r="X26" s="394"/>
      <c r="Y26" s="391" t="s">
        <v>634</v>
      </c>
      <c r="Z26" s="390" t="s">
        <v>646</v>
      </c>
      <c r="AA26" s="392" t="s">
        <v>641</v>
      </c>
      <c r="AB26" s="393"/>
      <c r="AC26" s="393"/>
      <c r="AD26" s="394"/>
      <c r="AE26" s="394"/>
      <c r="AF26" s="391" t="s">
        <v>634</v>
      </c>
    </row>
    <row r="27" s="408" customFormat="1" customHeight="1" spans="1:32">
      <c r="A27" s="88"/>
      <c r="B27" s="356"/>
      <c r="C27" s="289"/>
      <c r="D27" s="357"/>
      <c r="E27" s="358"/>
      <c r="F27" s="359"/>
      <c r="G27" s="359"/>
      <c r="H27" s="360"/>
      <c r="I27" s="373"/>
      <c r="J27" s="374"/>
      <c r="K27" s="374"/>
      <c r="L27" s="374"/>
      <c r="M27" s="374"/>
      <c r="N27" s="375"/>
      <c r="O27" s="376"/>
      <c r="P27" s="377"/>
      <c r="Q27" s="401"/>
      <c r="S27" s="390"/>
      <c r="T27" s="390"/>
      <c r="U27" s="390"/>
      <c r="V27" s="390"/>
      <c r="W27" s="393"/>
      <c r="X27" s="393"/>
      <c r="Y27" s="403" t="s">
        <v>81</v>
      </c>
      <c r="Z27" s="390"/>
      <c r="AA27" s="390"/>
      <c r="AB27" s="390"/>
      <c r="AC27" s="390"/>
      <c r="AD27" s="393"/>
      <c r="AE27" s="393"/>
      <c r="AF27" s="403"/>
    </row>
    <row r="28" s="408" customFormat="1" customHeight="1" spans="1:32">
      <c r="A28" s="88"/>
      <c r="B28" s="356"/>
      <c r="C28" s="411"/>
      <c r="D28" s="357"/>
      <c r="E28" s="358"/>
      <c r="F28" s="412"/>
      <c r="G28" s="412"/>
      <c r="H28" s="360"/>
      <c r="I28" s="373"/>
      <c r="J28" s="415"/>
      <c r="K28" s="415"/>
      <c r="L28" s="415"/>
      <c r="M28" s="415"/>
      <c r="N28" s="375"/>
      <c r="O28" s="376"/>
      <c r="P28" s="377"/>
      <c r="Q28" s="401"/>
      <c r="S28" s="390"/>
      <c r="T28" s="390"/>
      <c r="U28" s="390"/>
      <c r="V28" s="390"/>
      <c r="W28" s="393"/>
      <c r="X28" s="393"/>
      <c r="Y28" s="403"/>
      <c r="Z28" s="390"/>
      <c r="AA28" s="390"/>
      <c r="AB28" s="390"/>
      <c r="AC28" s="390"/>
      <c r="AD28" s="393"/>
      <c r="AE28" s="393"/>
      <c r="AF28" s="403"/>
    </row>
    <row r="29" s="408" customFormat="1" customHeight="1" spans="1:32">
      <c r="A29" s="83">
        <v>3</v>
      </c>
      <c r="B29" s="350"/>
      <c r="C29" s="351"/>
      <c r="D29" s="352"/>
      <c r="E29" s="353"/>
      <c r="F29" s="354"/>
      <c r="G29" s="354"/>
      <c r="H29" s="355"/>
      <c r="I29" s="368"/>
      <c r="J29" s="369"/>
      <c r="K29" s="369"/>
      <c r="L29" s="369"/>
      <c r="M29" s="369"/>
      <c r="N29" s="370"/>
      <c r="O29" s="371"/>
      <c r="P29" s="372"/>
      <c r="Q29" s="400"/>
      <c r="S29" s="390"/>
      <c r="T29" s="390"/>
      <c r="U29" s="390"/>
      <c r="V29" s="390"/>
      <c r="W29" s="393"/>
      <c r="X29" s="393"/>
      <c r="Y29" s="403"/>
      <c r="Z29" s="390"/>
      <c r="AA29" s="390"/>
      <c r="AB29" s="390"/>
      <c r="AC29" s="390"/>
      <c r="AD29" s="393"/>
      <c r="AE29" s="393"/>
      <c r="AF29" s="403"/>
    </row>
    <row r="30" s="408" customFormat="1" customHeight="1" spans="1:32">
      <c r="A30" s="88"/>
      <c r="B30" s="356"/>
      <c r="C30" s="289"/>
      <c r="D30" s="357"/>
      <c r="E30" s="358"/>
      <c r="F30" s="359"/>
      <c r="G30" s="359"/>
      <c r="H30" s="360"/>
      <c r="I30" s="373"/>
      <c r="J30" s="374"/>
      <c r="K30" s="374"/>
      <c r="L30" s="374"/>
      <c r="M30" s="374"/>
      <c r="N30" s="375"/>
      <c r="O30" s="376"/>
      <c r="P30" s="377"/>
      <c r="Q30" s="401"/>
      <c r="S30" s="390"/>
      <c r="T30" s="390"/>
      <c r="U30" s="390"/>
      <c r="V30" s="390"/>
      <c r="W30" s="393"/>
      <c r="X30" s="393"/>
      <c r="Y30" s="403"/>
      <c r="Z30" s="390"/>
      <c r="AA30" s="390"/>
      <c r="AB30" s="390"/>
      <c r="AC30" s="390"/>
      <c r="AD30" s="393"/>
      <c r="AE30" s="393"/>
      <c r="AF30" s="403"/>
    </row>
    <row r="31" s="408" customFormat="1" customHeight="1" spans="1:32">
      <c r="A31" s="88"/>
      <c r="B31" s="356"/>
      <c r="C31" s="289"/>
      <c r="D31" s="357"/>
      <c r="E31" s="358"/>
      <c r="F31" s="359"/>
      <c r="G31" s="359"/>
      <c r="H31" s="360"/>
      <c r="I31" s="373"/>
      <c r="J31" s="374"/>
      <c r="K31" s="374"/>
      <c r="L31" s="374"/>
      <c r="M31" s="374"/>
      <c r="N31" s="375"/>
      <c r="O31" s="376"/>
      <c r="P31" s="377"/>
      <c r="Q31" s="401"/>
      <c r="S31" s="390"/>
      <c r="T31" s="390"/>
      <c r="U31" s="390"/>
      <c r="V31" s="390"/>
      <c r="W31" s="393"/>
      <c r="X31" s="393"/>
      <c r="Y31" s="390" t="s">
        <v>638</v>
      </c>
      <c r="Z31" s="390"/>
      <c r="AA31" s="390"/>
      <c r="AB31" s="390"/>
      <c r="AC31" s="390"/>
      <c r="AD31" s="393"/>
      <c r="AE31" s="393"/>
      <c r="AF31" s="390" t="s">
        <v>638</v>
      </c>
    </row>
    <row r="32" s="408" customFormat="1" customHeight="1" spans="1:32">
      <c r="A32" s="88"/>
      <c r="B32" s="356"/>
      <c r="C32" s="289"/>
      <c r="D32" s="357"/>
      <c r="E32" s="358"/>
      <c r="F32" s="359"/>
      <c r="G32" s="359"/>
      <c r="H32" s="360"/>
      <c r="I32" s="373"/>
      <c r="J32" s="374"/>
      <c r="K32" s="374"/>
      <c r="L32" s="374"/>
      <c r="M32" s="374"/>
      <c r="N32" s="375"/>
      <c r="O32" s="376"/>
      <c r="P32" s="377"/>
      <c r="Q32" s="401"/>
      <c r="S32" s="390"/>
      <c r="T32" s="390"/>
      <c r="U32" s="390"/>
      <c r="V32" s="390"/>
      <c r="W32" s="393"/>
      <c r="X32" s="393"/>
      <c r="Y32" s="404">
        <v>45105</v>
      </c>
      <c r="Z32" s="390"/>
      <c r="AA32" s="390"/>
      <c r="AB32" s="390"/>
      <c r="AC32" s="390"/>
      <c r="AD32" s="393"/>
      <c r="AE32" s="393"/>
      <c r="AF32" s="404">
        <v>45105</v>
      </c>
    </row>
    <row r="33" s="408" customFormat="1" customHeight="1" spans="1:32">
      <c r="A33" s="88"/>
      <c r="B33" s="356"/>
      <c r="C33" s="411"/>
      <c r="D33" s="357"/>
      <c r="E33" s="358"/>
      <c r="F33" s="412"/>
      <c r="G33" s="412"/>
      <c r="H33" s="360"/>
      <c r="I33" s="373"/>
      <c r="J33" s="415"/>
      <c r="K33" s="415"/>
      <c r="L33" s="415"/>
      <c r="M33" s="415"/>
      <c r="N33" s="375"/>
      <c r="O33" s="376"/>
      <c r="P33" s="377"/>
      <c r="Q33" s="401"/>
      <c r="S33" s="390"/>
      <c r="T33" s="390"/>
      <c r="U33" s="390"/>
      <c r="V33" s="390"/>
      <c r="W33" s="393"/>
      <c r="X33" s="393"/>
      <c r="Y33" s="390" t="s">
        <v>639</v>
      </c>
      <c r="Z33" s="390"/>
      <c r="AA33" s="390"/>
      <c r="AB33" s="390"/>
      <c r="AC33" s="390"/>
      <c r="AD33" s="393"/>
      <c r="AE33" s="393"/>
      <c r="AF33" s="390" t="s">
        <v>639</v>
      </c>
    </row>
    <row r="34" s="408" customFormat="1" customHeight="1" spans="1:32">
      <c r="A34" s="83">
        <v>4</v>
      </c>
      <c r="B34" s="350"/>
      <c r="C34" s="351"/>
      <c r="D34" s="352"/>
      <c r="E34" s="353"/>
      <c r="F34" s="354"/>
      <c r="G34" s="354"/>
      <c r="H34" s="355"/>
      <c r="I34" s="368"/>
      <c r="J34" s="369"/>
      <c r="K34" s="369"/>
      <c r="L34" s="369"/>
      <c r="M34" s="369"/>
      <c r="N34" s="370"/>
      <c r="O34" s="371"/>
      <c r="P34" s="372"/>
      <c r="Q34" s="400"/>
      <c r="S34" s="390"/>
      <c r="T34" s="390"/>
      <c r="U34" s="390"/>
      <c r="V34" s="390"/>
      <c r="W34" s="393"/>
      <c r="X34" s="393"/>
      <c r="Y34" s="405" t="s">
        <v>647</v>
      </c>
      <c r="Z34" s="390"/>
      <c r="AA34" s="390"/>
      <c r="AB34" s="390"/>
      <c r="AC34" s="390"/>
      <c r="AD34" s="393"/>
      <c r="AE34" s="393"/>
      <c r="AF34" s="405" t="s">
        <v>647</v>
      </c>
    </row>
    <row r="35" s="408" customFormat="1" customHeight="1" spans="1:32">
      <c r="A35" s="88"/>
      <c r="B35" s="356"/>
      <c r="C35" s="289"/>
      <c r="D35" s="357"/>
      <c r="E35" s="358"/>
      <c r="F35" s="359"/>
      <c r="G35" s="359"/>
      <c r="H35" s="360"/>
      <c r="I35" s="373"/>
      <c r="J35" s="374"/>
      <c r="K35" s="374"/>
      <c r="L35" s="374"/>
      <c r="M35" s="374"/>
      <c r="N35" s="375"/>
      <c r="O35" s="376"/>
      <c r="P35" s="377"/>
      <c r="Q35" s="401"/>
      <c r="S35" s="390"/>
      <c r="T35" s="390"/>
      <c r="U35" s="390"/>
      <c r="V35" s="390"/>
      <c r="W35" s="393"/>
      <c r="X35" s="393"/>
      <c r="Y35" s="405"/>
      <c r="Z35" s="390"/>
      <c r="AA35" s="390"/>
      <c r="AB35" s="390"/>
      <c r="AC35" s="390"/>
      <c r="AD35" s="393"/>
      <c r="AE35" s="393"/>
      <c r="AF35" s="405"/>
    </row>
    <row r="36" s="408" customFormat="1" customHeight="1" spans="1:32">
      <c r="A36" s="88"/>
      <c r="B36" s="356"/>
      <c r="C36" s="289"/>
      <c r="D36" s="357"/>
      <c r="E36" s="358"/>
      <c r="F36" s="359"/>
      <c r="G36" s="359"/>
      <c r="H36" s="360"/>
      <c r="I36" s="373"/>
      <c r="J36" s="374"/>
      <c r="K36" s="374"/>
      <c r="L36" s="374"/>
      <c r="M36" s="374"/>
      <c r="N36" s="375"/>
      <c r="O36" s="376"/>
      <c r="P36" s="377"/>
      <c r="Q36" s="401"/>
      <c r="S36" s="390" t="s">
        <v>648</v>
      </c>
      <c r="T36" s="392" t="s">
        <v>641</v>
      </c>
      <c r="U36" s="393"/>
      <c r="V36" s="393"/>
      <c r="W36" s="394"/>
      <c r="X36" s="394"/>
      <c r="Y36" s="391" t="s">
        <v>634</v>
      </c>
      <c r="Z36" s="390" t="s">
        <v>648</v>
      </c>
      <c r="AA36" s="392" t="s">
        <v>641</v>
      </c>
      <c r="AB36" s="393"/>
      <c r="AC36" s="393"/>
      <c r="AD36" s="394"/>
      <c r="AE36" s="394"/>
      <c r="AF36" s="391" t="s">
        <v>634</v>
      </c>
    </row>
    <row r="37" s="408" customFormat="1" customHeight="1" spans="1:32">
      <c r="A37" s="88"/>
      <c r="B37" s="356"/>
      <c r="C37" s="289"/>
      <c r="D37" s="357"/>
      <c r="E37" s="358"/>
      <c r="F37" s="359"/>
      <c r="G37" s="359"/>
      <c r="H37" s="360"/>
      <c r="I37" s="373"/>
      <c r="J37" s="374"/>
      <c r="K37" s="374"/>
      <c r="L37" s="374"/>
      <c r="M37" s="374"/>
      <c r="N37" s="375"/>
      <c r="O37" s="376"/>
      <c r="P37" s="377"/>
      <c r="Q37" s="401"/>
      <c r="S37" s="390"/>
      <c r="T37" s="390"/>
      <c r="U37" s="390"/>
      <c r="V37" s="390"/>
      <c r="W37" s="393"/>
      <c r="X37" s="393"/>
      <c r="Y37" s="403"/>
      <c r="Z37" s="390"/>
      <c r="AA37" s="390"/>
      <c r="AB37" s="390"/>
      <c r="AC37" s="390"/>
      <c r="AD37" s="393"/>
      <c r="AE37" s="393"/>
      <c r="AF37" s="403"/>
    </row>
    <row r="38" s="408" customFormat="1" customHeight="1" spans="1:32">
      <c r="A38" s="88"/>
      <c r="B38" s="356"/>
      <c r="C38" s="411"/>
      <c r="D38" s="357"/>
      <c r="E38" s="358"/>
      <c r="F38" s="412"/>
      <c r="G38" s="412"/>
      <c r="H38" s="360"/>
      <c r="I38" s="373"/>
      <c r="J38" s="415"/>
      <c r="K38" s="415"/>
      <c r="L38" s="415"/>
      <c r="M38" s="415"/>
      <c r="N38" s="375"/>
      <c r="O38" s="376"/>
      <c r="P38" s="377"/>
      <c r="Q38" s="401"/>
      <c r="S38" s="390"/>
      <c r="T38" s="390"/>
      <c r="U38" s="390"/>
      <c r="V38" s="390"/>
      <c r="W38" s="393"/>
      <c r="X38" s="393"/>
      <c r="Y38" s="403"/>
      <c r="Z38" s="390"/>
      <c r="AA38" s="390"/>
      <c r="AB38" s="390"/>
      <c r="AC38" s="390"/>
      <c r="AD38" s="393"/>
      <c r="AE38" s="393"/>
      <c r="AF38" s="403"/>
    </row>
    <row r="39" s="408" customFormat="1" customHeight="1" spans="1:32">
      <c r="A39" s="83">
        <v>5</v>
      </c>
      <c r="B39" s="350"/>
      <c r="C39" s="351"/>
      <c r="D39" s="352"/>
      <c r="E39" s="353"/>
      <c r="F39" s="354"/>
      <c r="G39" s="354"/>
      <c r="H39" s="355"/>
      <c r="I39" s="368"/>
      <c r="J39" s="369"/>
      <c r="K39" s="369"/>
      <c r="L39" s="369"/>
      <c r="M39" s="369"/>
      <c r="N39" s="370"/>
      <c r="O39" s="371"/>
      <c r="P39" s="372"/>
      <c r="Q39" s="400"/>
      <c r="S39" s="390"/>
      <c r="T39" s="390"/>
      <c r="U39" s="390"/>
      <c r="V39" s="390"/>
      <c r="W39" s="393"/>
      <c r="X39" s="393"/>
      <c r="Y39" s="403"/>
      <c r="Z39" s="390"/>
      <c r="AA39" s="390"/>
      <c r="AB39" s="390"/>
      <c r="AC39" s="390"/>
      <c r="AD39" s="393"/>
      <c r="AE39" s="393"/>
      <c r="AF39" s="403"/>
    </row>
    <row r="40" s="287" customFormat="1" customHeight="1" spans="1:32">
      <c r="A40" s="88"/>
      <c r="B40" s="356"/>
      <c r="C40" s="289"/>
      <c r="D40" s="357"/>
      <c r="E40" s="358"/>
      <c r="F40" s="359"/>
      <c r="G40" s="359"/>
      <c r="H40" s="360"/>
      <c r="I40" s="373"/>
      <c r="J40" s="374"/>
      <c r="K40" s="374"/>
      <c r="L40" s="374"/>
      <c r="M40" s="374"/>
      <c r="N40" s="375"/>
      <c r="O40" s="376"/>
      <c r="P40" s="377"/>
      <c r="Q40" s="401"/>
      <c r="S40" s="390"/>
      <c r="T40" s="390"/>
      <c r="U40" s="390"/>
      <c r="V40" s="390"/>
      <c r="W40" s="393"/>
      <c r="X40" s="393"/>
      <c r="Y40" s="403"/>
      <c r="Z40" s="390"/>
      <c r="AA40" s="390"/>
      <c r="AB40" s="390"/>
      <c r="AC40" s="390"/>
      <c r="AD40" s="393"/>
      <c r="AE40" s="393"/>
      <c r="AF40" s="403"/>
    </row>
    <row r="41" s="287" customFormat="1" customHeight="1" spans="1:32">
      <c r="A41" s="88"/>
      <c r="B41" s="356"/>
      <c r="C41" s="289"/>
      <c r="D41" s="357"/>
      <c r="E41" s="358"/>
      <c r="F41" s="359"/>
      <c r="G41" s="359"/>
      <c r="H41" s="360"/>
      <c r="I41" s="373"/>
      <c r="J41" s="374"/>
      <c r="K41" s="374"/>
      <c r="L41" s="374"/>
      <c r="M41" s="374"/>
      <c r="N41" s="375"/>
      <c r="O41" s="376"/>
      <c r="P41" s="377"/>
      <c r="Q41" s="401"/>
      <c r="S41" s="390"/>
      <c r="T41" s="390"/>
      <c r="U41" s="390"/>
      <c r="V41" s="390"/>
      <c r="W41" s="393"/>
      <c r="X41" s="393"/>
      <c r="Y41" s="390" t="s">
        <v>638</v>
      </c>
      <c r="Z41" s="390"/>
      <c r="AA41" s="390"/>
      <c r="AB41" s="390"/>
      <c r="AC41" s="390"/>
      <c r="AD41" s="393"/>
      <c r="AE41" s="393"/>
      <c r="AF41" s="390" t="s">
        <v>638</v>
      </c>
    </row>
    <row r="42" s="287" customFormat="1" customHeight="1" spans="1:32">
      <c r="A42" s="88"/>
      <c r="B42" s="356"/>
      <c r="C42" s="289"/>
      <c r="D42" s="357"/>
      <c r="E42" s="358"/>
      <c r="F42" s="359"/>
      <c r="G42" s="359"/>
      <c r="H42" s="360"/>
      <c r="I42" s="373"/>
      <c r="J42" s="374"/>
      <c r="K42" s="374"/>
      <c r="L42" s="374"/>
      <c r="M42" s="374"/>
      <c r="N42" s="375"/>
      <c r="O42" s="376"/>
      <c r="P42" s="377"/>
      <c r="Q42" s="401"/>
      <c r="S42" s="390"/>
      <c r="T42" s="390"/>
      <c r="U42" s="390"/>
      <c r="V42" s="390"/>
      <c r="W42" s="393"/>
      <c r="X42" s="393"/>
      <c r="Y42" s="406"/>
      <c r="Z42" s="390"/>
      <c r="AA42" s="390"/>
      <c r="AB42" s="390"/>
      <c r="AC42" s="390"/>
      <c r="AD42" s="393"/>
      <c r="AE42" s="393"/>
      <c r="AF42" s="404">
        <v>45106</v>
      </c>
    </row>
    <row r="43" s="287" customFormat="1" customHeight="1" spans="1:32">
      <c r="A43" s="88"/>
      <c r="B43" s="356"/>
      <c r="C43" s="411"/>
      <c r="D43" s="357"/>
      <c r="E43" s="358"/>
      <c r="F43" s="412"/>
      <c r="G43" s="412"/>
      <c r="H43" s="360"/>
      <c r="I43" s="373"/>
      <c r="J43" s="415"/>
      <c r="K43" s="415"/>
      <c r="L43" s="415"/>
      <c r="M43" s="415"/>
      <c r="N43" s="375"/>
      <c r="O43" s="376"/>
      <c r="P43" s="377"/>
      <c r="Q43" s="401"/>
      <c r="S43" s="390"/>
      <c r="T43" s="390"/>
      <c r="U43" s="390"/>
      <c r="V43" s="390"/>
      <c r="W43" s="393"/>
      <c r="X43" s="393"/>
      <c r="Y43" s="390" t="s">
        <v>639</v>
      </c>
      <c r="Z43" s="390"/>
      <c r="AA43" s="390"/>
      <c r="AB43" s="390"/>
      <c r="AC43" s="390"/>
      <c r="AD43" s="393"/>
      <c r="AE43" s="393"/>
      <c r="AF43" s="390" t="s">
        <v>639</v>
      </c>
    </row>
    <row r="44" s="287" customFormat="1" customHeight="1" spans="1:32">
      <c r="A44" s="83">
        <v>6</v>
      </c>
      <c r="B44" s="350"/>
      <c r="C44" s="351"/>
      <c r="D44" s="352"/>
      <c r="E44" s="353"/>
      <c r="F44" s="354"/>
      <c r="G44" s="354"/>
      <c r="H44" s="355"/>
      <c r="I44" s="368"/>
      <c r="J44" s="369"/>
      <c r="K44" s="369"/>
      <c r="L44" s="369"/>
      <c r="M44" s="369"/>
      <c r="N44" s="370"/>
      <c r="O44" s="371"/>
      <c r="P44" s="372"/>
      <c r="Q44" s="400"/>
      <c r="S44" s="390"/>
      <c r="T44" s="390"/>
      <c r="U44" s="390"/>
      <c r="V44" s="390"/>
      <c r="W44" s="393"/>
      <c r="X44" s="393"/>
      <c r="Y44" s="407"/>
      <c r="Z44" s="390"/>
      <c r="AA44" s="390"/>
      <c r="AB44" s="390"/>
      <c r="AC44" s="390"/>
      <c r="AD44" s="393"/>
      <c r="AE44" s="393"/>
      <c r="AF44" s="405" t="s">
        <v>647</v>
      </c>
    </row>
    <row r="45" s="287" customFormat="1" customHeight="1" spans="1:32">
      <c r="A45" s="88"/>
      <c r="B45" s="356"/>
      <c r="C45" s="289"/>
      <c r="D45" s="357"/>
      <c r="E45" s="358"/>
      <c r="F45" s="359"/>
      <c r="G45" s="359"/>
      <c r="H45" s="360"/>
      <c r="I45" s="373"/>
      <c r="J45" s="374"/>
      <c r="K45" s="374"/>
      <c r="L45" s="374"/>
      <c r="M45" s="374"/>
      <c r="N45" s="375"/>
      <c r="O45" s="376"/>
      <c r="P45" s="377"/>
      <c r="Q45" s="401"/>
      <c r="S45" s="390"/>
      <c r="T45" s="390"/>
      <c r="U45" s="390"/>
      <c r="V45" s="390"/>
      <c r="W45" s="393"/>
      <c r="X45" s="393"/>
      <c r="Y45" s="407"/>
      <c r="Z45" s="390"/>
      <c r="AA45" s="390"/>
      <c r="AB45" s="390"/>
      <c r="AC45" s="390"/>
      <c r="AD45" s="393"/>
      <c r="AE45" s="393"/>
      <c r="AF45" s="405"/>
    </row>
    <row r="46" s="287" customFormat="1" customHeight="1" spans="1:32">
      <c r="A46" s="88"/>
      <c r="B46" s="356"/>
      <c r="C46" s="289"/>
      <c r="D46" s="357"/>
      <c r="E46" s="358"/>
      <c r="F46" s="359"/>
      <c r="G46" s="359"/>
      <c r="H46" s="360"/>
      <c r="I46" s="373"/>
      <c r="J46" s="374"/>
      <c r="K46" s="374"/>
      <c r="L46" s="374"/>
      <c r="M46" s="374"/>
      <c r="N46" s="375"/>
      <c r="O46" s="376"/>
      <c r="P46" s="377"/>
      <c r="Q46" s="401"/>
      <c r="S46" s="390" t="s">
        <v>649</v>
      </c>
      <c r="T46" s="392" t="s">
        <v>641</v>
      </c>
      <c r="U46" s="393"/>
      <c r="V46" s="393"/>
      <c r="W46" s="394"/>
      <c r="X46" s="394"/>
      <c r="Y46" s="391" t="s">
        <v>634</v>
      </c>
      <c r="Z46" s="390" t="s">
        <v>649</v>
      </c>
      <c r="AA46" s="392" t="s">
        <v>641</v>
      </c>
      <c r="AB46" s="393"/>
      <c r="AC46" s="393"/>
      <c r="AD46" s="394"/>
      <c r="AE46" s="394"/>
      <c r="AF46" s="391" t="s">
        <v>634</v>
      </c>
    </row>
    <row r="47" s="287" customFormat="1" customHeight="1" spans="1:32">
      <c r="A47" s="88"/>
      <c r="B47" s="356"/>
      <c r="C47" s="289"/>
      <c r="D47" s="357"/>
      <c r="E47" s="358"/>
      <c r="F47" s="359"/>
      <c r="G47" s="359"/>
      <c r="H47" s="360"/>
      <c r="I47" s="373"/>
      <c r="J47" s="374"/>
      <c r="K47" s="374"/>
      <c r="L47" s="374"/>
      <c r="M47" s="374"/>
      <c r="N47" s="375"/>
      <c r="O47" s="376"/>
      <c r="P47" s="377"/>
      <c r="Q47" s="401"/>
      <c r="S47" s="390"/>
      <c r="T47" s="390"/>
      <c r="U47" s="390"/>
      <c r="V47" s="390"/>
      <c r="W47" s="393"/>
      <c r="X47" s="393"/>
      <c r="Y47" s="403" t="s">
        <v>81</v>
      </c>
      <c r="Z47" s="390"/>
      <c r="AA47" s="390"/>
      <c r="AB47" s="390"/>
      <c r="AC47" s="390"/>
      <c r="AD47" s="393"/>
      <c r="AE47" s="393"/>
      <c r="AF47" s="403"/>
    </row>
    <row r="48" s="287" customFormat="1" customHeight="1" spans="1:32">
      <c r="A48" s="88"/>
      <c r="B48" s="356"/>
      <c r="C48" s="411"/>
      <c r="D48" s="357"/>
      <c r="E48" s="358"/>
      <c r="F48" s="412"/>
      <c r="G48" s="412"/>
      <c r="H48" s="360"/>
      <c r="I48" s="373"/>
      <c r="J48" s="415"/>
      <c r="K48" s="415"/>
      <c r="L48" s="415"/>
      <c r="M48" s="415"/>
      <c r="N48" s="375"/>
      <c r="O48" s="376"/>
      <c r="P48" s="377"/>
      <c r="Q48" s="401"/>
      <c r="S48" s="390"/>
      <c r="T48" s="390"/>
      <c r="U48" s="390"/>
      <c r="V48" s="390"/>
      <c r="W48" s="393"/>
      <c r="X48" s="393"/>
      <c r="Y48" s="403"/>
      <c r="Z48" s="390"/>
      <c r="AA48" s="390"/>
      <c r="AB48" s="390"/>
      <c r="AC48" s="390"/>
      <c r="AD48" s="393"/>
      <c r="AE48" s="393"/>
      <c r="AF48" s="403"/>
    </row>
    <row r="49" s="287" customFormat="1" customHeight="1" spans="1:32">
      <c r="A49" s="83">
        <v>7</v>
      </c>
      <c r="B49" s="350"/>
      <c r="C49" s="351"/>
      <c r="D49" s="352"/>
      <c r="E49" s="353"/>
      <c r="F49" s="354"/>
      <c r="G49" s="354"/>
      <c r="H49" s="355"/>
      <c r="I49" s="368"/>
      <c r="J49" s="369"/>
      <c r="K49" s="369"/>
      <c r="L49" s="369"/>
      <c r="M49" s="369"/>
      <c r="N49" s="370"/>
      <c r="O49" s="371"/>
      <c r="P49" s="372"/>
      <c r="Q49" s="400"/>
      <c r="S49" s="390"/>
      <c r="T49" s="390"/>
      <c r="U49" s="390"/>
      <c r="V49" s="390"/>
      <c r="W49" s="393"/>
      <c r="X49" s="393"/>
      <c r="Y49" s="403"/>
      <c r="Z49" s="390"/>
      <c r="AA49" s="390"/>
      <c r="AB49" s="390"/>
      <c r="AC49" s="390"/>
      <c r="AD49" s="393"/>
      <c r="AE49" s="393"/>
      <c r="AF49" s="403"/>
    </row>
    <row r="50" s="287" customFormat="1" customHeight="1" spans="1:32">
      <c r="A50" s="88"/>
      <c r="B50" s="356"/>
      <c r="C50" s="289"/>
      <c r="D50" s="357"/>
      <c r="E50" s="358"/>
      <c r="F50" s="359"/>
      <c r="G50" s="359"/>
      <c r="H50" s="360"/>
      <c r="I50" s="373"/>
      <c r="J50" s="374"/>
      <c r="K50" s="374"/>
      <c r="L50" s="374"/>
      <c r="M50" s="374"/>
      <c r="N50" s="375"/>
      <c r="O50" s="376"/>
      <c r="P50" s="377"/>
      <c r="Q50" s="401"/>
      <c r="S50" s="390"/>
      <c r="T50" s="390"/>
      <c r="U50" s="390"/>
      <c r="V50" s="390"/>
      <c r="W50" s="393"/>
      <c r="X50" s="393"/>
      <c r="Y50" s="403"/>
      <c r="Z50" s="390"/>
      <c r="AA50" s="390"/>
      <c r="AB50" s="390"/>
      <c r="AC50" s="390"/>
      <c r="AD50" s="393"/>
      <c r="AE50" s="393"/>
      <c r="AF50" s="403"/>
    </row>
    <row r="51" s="287" customFormat="1" customHeight="1" spans="1:32">
      <c r="A51" s="88"/>
      <c r="B51" s="356"/>
      <c r="C51" s="289"/>
      <c r="D51" s="357"/>
      <c r="E51" s="358"/>
      <c r="F51" s="359"/>
      <c r="G51" s="359"/>
      <c r="H51" s="360"/>
      <c r="I51" s="373"/>
      <c r="J51" s="374"/>
      <c r="K51" s="374"/>
      <c r="L51" s="374"/>
      <c r="M51" s="374"/>
      <c r="N51" s="375"/>
      <c r="O51" s="376"/>
      <c r="P51" s="377"/>
      <c r="Q51" s="401"/>
      <c r="S51" s="390"/>
      <c r="T51" s="390"/>
      <c r="U51" s="390"/>
      <c r="V51" s="390"/>
      <c r="W51" s="393"/>
      <c r="X51" s="393"/>
      <c r="Y51" s="390" t="s">
        <v>638</v>
      </c>
      <c r="Z51" s="390"/>
      <c r="AA51" s="390"/>
      <c r="AB51" s="390"/>
      <c r="AC51" s="390"/>
      <c r="AD51" s="393"/>
      <c r="AE51" s="393"/>
      <c r="AF51" s="390" t="s">
        <v>638</v>
      </c>
    </row>
    <row r="52" s="287" customFormat="1" customHeight="1" spans="1:32">
      <c r="A52" s="88"/>
      <c r="B52" s="356"/>
      <c r="C52" s="289"/>
      <c r="D52" s="357"/>
      <c r="E52" s="358"/>
      <c r="F52" s="359"/>
      <c r="G52" s="359"/>
      <c r="H52" s="360"/>
      <c r="I52" s="373"/>
      <c r="J52" s="374"/>
      <c r="K52" s="374"/>
      <c r="L52" s="374"/>
      <c r="M52" s="374"/>
      <c r="N52" s="375"/>
      <c r="O52" s="376"/>
      <c r="P52" s="377"/>
      <c r="Q52" s="401"/>
      <c r="S52" s="390"/>
      <c r="T52" s="390"/>
      <c r="U52" s="390"/>
      <c r="V52" s="390"/>
      <c r="W52" s="393"/>
      <c r="X52" s="393"/>
      <c r="Y52" s="404">
        <v>45106</v>
      </c>
      <c r="Z52" s="390"/>
      <c r="AA52" s="390"/>
      <c r="AB52" s="390"/>
      <c r="AC52" s="390"/>
      <c r="AD52" s="393"/>
      <c r="AE52" s="393"/>
      <c r="AF52" s="404">
        <v>45107</v>
      </c>
    </row>
    <row r="53" s="287" customFormat="1" customHeight="1" spans="1:32">
      <c r="A53" s="88"/>
      <c r="B53" s="356"/>
      <c r="C53" s="411"/>
      <c r="D53" s="357"/>
      <c r="E53" s="358"/>
      <c r="F53" s="412"/>
      <c r="G53" s="412"/>
      <c r="H53" s="360"/>
      <c r="I53" s="373"/>
      <c r="J53" s="415"/>
      <c r="K53" s="415"/>
      <c r="L53" s="415"/>
      <c r="M53" s="415"/>
      <c r="N53" s="375"/>
      <c r="O53" s="376"/>
      <c r="P53" s="377"/>
      <c r="Q53" s="401"/>
      <c r="S53" s="390"/>
      <c r="T53" s="390"/>
      <c r="U53" s="390"/>
      <c r="V53" s="390"/>
      <c r="W53" s="393"/>
      <c r="X53" s="393"/>
      <c r="Y53" s="390" t="s">
        <v>639</v>
      </c>
      <c r="Z53" s="390"/>
      <c r="AA53" s="390"/>
      <c r="AB53" s="390"/>
      <c r="AC53" s="390"/>
      <c r="AD53" s="393"/>
      <c r="AE53" s="393"/>
      <c r="AF53" s="390" t="s">
        <v>639</v>
      </c>
    </row>
    <row r="54" s="287" customFormat="1" customHeight="1" spans="1:32">
      <c r="A54" s="83">
        <v>8</v>
      </c>
      <c r="B54" s="350"/>
      <c r="C54" s="351"/>
      <c r="D54" s="352"/>
      <c r="E54" s="353"/>
      <c r="F54" s="354"/>
      <c r="G54" s="354"/>
      <c r="H54" s="355"/>
      <c r="I54" s="368"/>
      <c r="J54" s="369"/>
      <c r="K54" s="369"/>
      <c r="L54" s="369"/>
      <c r="M54" s="369"/>
      <c r="N54" s="370"/>
      <c r="O54" s="371"/>
      <c r="P54" s="372"/>
      <c r="Q54" s="400"/>
      <c r="S54" s="390"/>
      <c r="T54" s="390"/>
      <c r="U54" s="390"/>
      <c r="V54" s="390"/>
      <c r="W54" s="393"/>
      <c r="X54" s="393"/>
      <c r="Y54" s="405" t="s">
        <v>647</v>
      </c>
      <c r="Z54" s="390"/>
      <c r="AA54" s="390"/>
      <c r="AB54" s="390"/>
      <c r="AC54" s="390"/>
      <c r="AD54" s="393"/>
      <c r="AE54" s="393"/>
      <c r="AF54" s="405" t="s">
        <v>647</v>
      </c>
    </row>
    <row r="55" s="287" customFormat="1" customHeight="1" spans="1:32">
      <c r="A55" s="88"/>
      <c r="B55" s="356"/>
      <c r="C55" s="289"/>
      <c r="D55" s="357"/>
      <c r="E55" s="358"/>
      <c r="F55" s="359"/>
      <c r="G55" s="359"/>
      <c r="H55" s="360"/>
      <c r="I55" s="373"/>
      <c r="J55" s="374"/>
      <c r="K55" s="374"/>
      <c r="L55" s="374"/>
      <c r="M55" s="374"/>
      <c r="N55" s="375"/>
      <c r="O55" s="376"/>
      <c r="P55" s="377"/>
      <c r="Q55" s="401"/>
      <c r="S55" s="390"/>
      <c r="T55" s="390"/>
      <c r="U55" s="390"/>
      <c r="V55" s="390"/>
      <c r="W55" s="393"/>
      <c r="X55" s="393"/>
      <c r="Y55" s="405"/>
      <c r="Z55" s="390"/>
      <c r="AA55" s="390"/>
      <c r="AB55" s="390"/>
      <c r="AC55" s="390"/>
      <c r="AD55" s="393"/>
      <c r="AE55" s="393"/>
      <c r="AF55" s="405"/>
    </row>
    <row r="56" s="287" customFormat="1" customHeight="1" spans="1:32">
      <c r="A56" s="88"/>
      <c r="B56" s="356"/>
      <c r="C56" s="289"/>
      <c r="D56" s="357"/>
      <c r="E56" s="358"/>
      <c r="F56" s="359"/>
      <c r="G56" s="359"/>
      <c r="H56" s="360"/>
      <c r="I56" s="373"/>
      <c r="J56" s="374"/>
      <c r="K56" s="374"/>
      <c r="L56" s="374"/>
      <c r="M56" s="374"/>
      <c r="N56" s="375"/>
      <c r="O56" s="376"/>
      <c r="P56" s="377"/>
      <c r="Q56" s="401"/>
      <c r="S56" s="390" t="s">
        <v>650</v>
      </c>
      <c r="T56" s="392" t="s">
        <v>641</v>
      </c>
      <c r="U56" s="393"/>
      <c r="V56" s="393"/>
      <c r="W56" s="394"/>
      <c r="X56" s="394"/>
      <c r="Y56" s="391" t="s">
        <v>634</v>
      </c>
      <c r="Z56" s="390" t="s">
        <v>650</v>
      </c>
      <c r="AA56" s="392" t="s">
        <v>641</v>
      </c>
      <c r="AB56" s="393"/>
      <c r="AC56" s="393"/>
      <c r="AD56" s="394"/>
      <c r="AE56" s="394"/>
      <c r="AF56" s="391" t="s">
        <v>634</v>
      </c>
    </row>
    <row r="57" s="287" customFormat="1" customHeight="1" spans="1:32">
      <c r="A57" s="88"/>
      <c r="B57" s="356"/>
      <c r="C57" s="289"/>
      <c r="D57" s="357"/>
      <c r="E57" s="358"/>
      <c r="F57" s="359"/>
      <c r="G57" s="359"/>
      <c r="H57" s="360"/>
      <c r="I57" s="373"/>
      <c r="J57" s="374"/>
      <c r="K57" s="374"/>
      <c r="L57" s="374"/>
      <c r="M57" s="374"/>
      <c r="N57" s="375"/>
      <c r="O57" s="376"/>
      <c r="P57" s="377"/>
      <c r="Q57" s="401"/>
      <c r="S57" s="390"/>
      <c r="T57" s="390"/>
      <c r="U57" s="390"/>
      <c r="V57" s="390"/>
      <c r="W57" s="393"/>
      <c r="X57" s="393"/>
      <c r="Y57" s="403"/>
      <c r="Z57" s="390"/>
      <c r="AA57" s="390"/>
      <c r="AB57" s="390"/>
      <c r="AC57" s="390"/>
      <c r="AD57" s="393"/>
      <c r="AE57" s="393"/>
      <c r="AF57" s="403"/>
    </row>
    <row r="58" s="287" customFormat="1" customHeight="1" spans="1:32">
      <c r="A58" s="88"/>
      <c r="B58" s="356"/>
      <c r="C58" s="411"/>
      <c r="D58" s="357"/>
      <c r="E58" s="358"/>
      <c r="F58" s="412"/>
      <c r="G58" s="412"/>
      <c r="H58" s="360"/>
      <c r="I58" s="373"/>
      <c r="J58" s="415"/>
      <c r="K58" s="415"/>
      <c r="L58" s="415"/>
      <c r="M58" s="415"/>
      <c r="N58" s="375"/>
      <c r="O58" s="376"/>
      <c r="P58" s="377"/>
      <c r="Q58" s="401"/>
      <c r="S58" s="390"/>
      <c r="T58" s="390"/>
      <c r="U58" s="390"/>
      <c r="V58" s="390"/>
      <c r="W58" s="393"/>
      <c r="X58" s="393"/>
      <c r="Y58" s="403"/>
      <c r="Z58" s="390"/>
      <c r="AA58" s="390"/>
      <c r="AB58" s="390"/>
      <c r="AC58" s="390"/>
      <c r="AD58" s="393"/>
      <c r="AE58" s="393"/>
      <c r="AF58" s="403"/>
    </row>
    <row r="59" s="287" customFormat="1" customHeight="1" spans="1:32">
      <c r="A59" s="83">
        <v>9</v>
      </c>
      <c r="B59" s="350"/>
      <c r="C59" s="351"/>
      <c r="D59" s="352"/>
      <c r="E59" s="353"/>
      <c r="F59" s="354"/>
      <c r="G59" s="354"/>
      <c r="H59" s="355"/>
      <c r="I59" s="368"/>
      <c r="J59" s="369"/>
      <c r="K59" s="369"/>
      <c r="L59" s="369"/>
      <c r="M59" s="369"/>
      <c r="N59" s="370"/>
      <c r="O59" s="371"/>
      <c r="P59" s="372"/>
      <c r="Q59" s="400"/>
      <c r="S59" s="390"/>
      <c r="T59" s="390"/>
      <c r="U59" s="390"/>
      <c r="V59" s="390"/>
      <c r="W59" s="393"/>
      <c r="X59" s="393"/>
      <c r="Y59" s="403"/>
      <c r="Z59" s="390"/>
      <c r="AA59" s="390"/>
      <c r="AB59" s="390"/>
      <c r="AC59" s="390"/>
      <c r="AD59" s="393"/>
      <c r="AE59" s="393"/>
      <c r="AF59" s="403"/>
    </row>
    <row r="60" s="287" customFormat="1" customHeight="1" spans="1:32">
      <c r="A60" s="88"/>
      <c r="B60" s="356"/>
      <c r="C60" s="289"/>
      <c r="D60" s="357"/>
      <c r="E60" s="358"/>
      <c r="F60" s="359"/>
      <c r="G60" s="359"/>
      <c r="H60" s="360"/>
      <c r="I60" s="373"/>
      <c r="J60" s="374"/>
      <c r="K60" s="374"/>
      <c r="L60" s="374"/>
      <c r="M60" s="374"/>
      <c r="N60" s="375"/>
      <c r="O60" s="376"/>
      <c r="P60" s="377"/>
      <c r="Q60" s="401"/>
      <c r="S60" s="390"/>
      <c r="T60" s="390"/>
      <c r="U60" s="390"/>
      <c r="V60" s="390"/>
      <c r="W60" s="393"/>
      <c r="X60" s="393"/>
      <c r="Y60" s="403"/>
      <c r="Z60" s="390"/>
      <c r="AA60" s="390"/>
      <c r="AB60" s="390"/>
      <c r="AC60" s="390"/>
      <c r="AD60" s="393"/>
      <c r="AE60" s="393"/>
      <c r="AF60" s="403"/>
    </row>
    <row r="61" s="287" customFormat="1" customHeight="1" spans="1:32">
      <c r="A61" s="88"/>
      <c r="B61" s="356"/>
      <c r="C61" s="289"/>
      <c r="D61" s="357"/>
      <c r="E61" s="358"/>
      <c r="F61" s="359"/>
      <c r="G61" s="359"/>
      <c r="H61" s="360"/>
      <c r="I61" s="373"/>
      <c r="J61" s="374"/>
      <c r="K61" s="374"/>
      <c r="L61" s="374"/>
      <c r="M61" s="374"/>
      <c r="N61" s="375"/>
      <c r="O61" s="376"/>
      <c r="P61" s="377"/>
      <c r="Q61" s="401"/>
      <c r="S61" s="390"/>
      <c r="T61" s="390"/>
      <c r="U61" s="390"/>
      <c r="V61" s="390"/>
      <c r="W61" s="393"/>
      <c r="X61" s="393"/>
      <c r="Y61" s="390" t="s">
        <v>638</v>
      </c>
      <c r="Z61" s="390"/>
      <c r="AA61" s="390"/>
      <c r="AB61" s="390"/>
      <c r="AC61" s="390"/>
      <c r="AD61" s="393"/>
      <c r="AE61" s="393"/>
      <c r="AF61" s="390" t="s">
        <v>638</v>
      </c>
    </row>
    <row r="62" s="287" customFormat="1" customHeight="1" spans="1:32">
      <c r="A62" s="88"/>
      <c r="B62" s="356"/>
      <c r="C62" s="289"/>
      <c r="D62" s="357"/>
      <c r="E62" s="358"/>
      <c r="F62" s="359"/>
      <c r="G62" s="359"/>
      <c r="H62" s="360"/>
      <c r="I62" s="373"/>
      <c r="J62" s="374"/>
      <c r="K62" s="374"/>
      <c r="L62" s="374"/>
      <c r="M62" s="374"/>
      <c r="N62" s="375"/>
      <c r="O62" s="376"/>
      <c r="P62" s="377"/>
      <c r="Q62" s="401"/>
      <c r="S62" s="390"/>
      <c r="T62" s="390"/>
      <c r="U62" s="390"/>
      <c r="V62" s="390"/>
      <c r="W62" s="393"/>
      <c r="X62" s="393"/>
      <c r="Y62" s="406"/>
      <c r="Z62" s="390"/>
      <c r="AA62" s="390"/>
      <c r="AB62" s="390"/>
      <c r="AC62" s="390"/>
      <c r="AD62" s="393"/>
      <c r="AE62" s="393"/>
      <c r="AF62" s="404">
        <v>45108</v>
      </c>
    </row>
    <row r="63" s="287" customFormat="1" customHeight="1" spans="1:32">
      <c r="A63" s="88"/>
      <c r="B63" s="356"/>
      <c r="C63" s="411"/>
      <c r="D63" s="357"/>
      <c r="E63" s="358"/>
      <c r="F63" s="412"/>
      <c r="G63" s="412"/>
      <c r="H63" s="360"/>
      <c r="I63" s="373"/>
      <c r="J63" s="415"/>
      <c r="K63" s="415"/>
      <c r="L63" s="415"/>
      <c r="M63" s="415"/>
      <c r="N63" s="375"/>
      <c r="O63" s="376"/>
      <c r="P63" s="377"/>
      <c r="Q63" s="401"/>
      <c r="S63" s="390"/>
      <c r="T63" s="390"/>
      <c r="U63" s="390"/>
      <c r="V63" s="390"/>
      <c r="W63" s="393"/>
      <c r="X63" s="393"/>
      <c r="Y63" s="390" t="s">
        <v>639</v>
      </c>
      <c r="Z63" s="390"/>
      <c r="AA63" s="390"/>
      <c r="AB63" s="390"/>
      <c r="AC63" s="390"/>
      <c r="AD63" s="393"/>
      <c r="AE63" s="393"/>
      <c r="AF63" s="390" t="s">
        <v>639</v>
      </c>
    </row>
    <row r="64" s="287" customFormat="1" customHeight="1" spans="1:32">
      <c r="A64" s="83">
        <v>10</v>
      </c>
      <c r="B64" s="350"/>
      <c r="C64" s="351"/>
      <c r="D64" s="352"/>
      <c r="E64" s="353"/>
      <c r="F64" s="354"/>
      <c r="G64" s="354"/>
      <c r="H64" s="355"/>
      <c r="I64" s="368"/>
      <c r="J64" s="369"/>
      <c r="K64" s="369"/>
      <c r="L64" s="369"/>
      <c r="M64" s="369"/>
      <c r="N64" s="370"/>
      <c r="O64" s="371"/>
      <c r="P64" s="372"/>
      <c r="Q64" s="400"/>
      <c r="S64" s="390"/>
      <c r="T64" s="390"/>
      <c r="U64" s="390"/>
      <c r="V64" s="390"/>
      <c r="W64" s="393"/>
      <c r="X64" s="393"/>
      <c r="Y64" s="407"/>
      <c r="Z64" s="390"/>
      <c r="AA64" s="390"/>
      <c r="AB64" s="390"/>
      <c r="AC64" s="390"/>
      <c r="AD64" s="393"/>
      <c r="AE64" s="393"/>
      <c r="AF64" s="405" t="s">
        <v>647</v>
      </c>
    </row>
    <row r="65" s="287" customFormat="1" customHeight="1" spans="1:32">
      <c r="A65" s="88"/>
      <c r="B65" s="356"/>
      <c r="C65" s="289"/>
      <c r="D65" s="357"/>
      <c r="E65" s="358"/>
      <c r="F65" s="359"/>
      <c r="G65" s="359"/>
      <c r="H65" s="360"/>
      <c r="I65" s="373"/>
      <c r="J65" s="374"/>
      <c r="K65" s="374"/>
      <c r="L65" s="374"/>
      <c r="M65" s="374"/>
      <c r="N65" s="375"/>
      <c r="O65" s="376"/>
      <c r="P65" s="377"/>
      <c r="Q65" s="401"/>
      <c r="S65" s="390"/>
      <c r="T65" s="390"/>
      <c r="U65" s="390"/>
      <c r="V65" s="390"/>
      <c r="W65" s="393"/>
      <c r="X65" s="393"/>
      <c r="Y65" s="407"/>
      <c r="Z65" s="390"/>
      <c r="AA65" s="390"/>
      <c r="AB65" s="390"/>
      <c r="AC65" s="390"/>
      <c r="AD65" s="393"/>
      <c r="AE65" s="393"/>
      <c r="AF65" s="405"/>
    </row>
    <row r="66" s="287" customFormat="1" customHeight="1" spans="1:32">
      <c r="A66" s="88"/>
      <c r="B66" s="356"/>
      <c r="C66" s="289"/>
      <c r="D66" s="357"/>
      <c r="E66" s="358"/>
      <c r="F66" s="359"/>
      <c r="G66" s="359"/>
      <c r="H66" s="360"/>
      <c r="I66" s="373"/>
      <c r="J66" s="374"/>
      <c r="K66" s="374"/>
      <c r="L66" s="374"/>
      <c r="M66" s="374"/>
      <c r="N66" s="375"/>
      <c r="O66" s="376"/>
      <c r="P66" s="377"/>
      <c r="Q66" s="401"/>
      <c r="S66" s="390" t="s">
        <v>651</v>
      </c>
      <c r="T66" s="392" t="s">
        <v>641</v>
      </c>
      <c r="U66" s="393"/>
      <c r="V66" s="393"/>
      <c r="W66" s="394"/>
      <c r="X66" s="394"/>
      <c r="Y66" s="391" t="s">
        <v>634</v>
      </c>
      <c r="Z66" s="390" t="s">
        <v>651</v>
      </c>
      <c r="AA66" s="392" t="s">
        <v>641</v>
      </c>
      <c r="AB66" s="393"/>
      <c r="AC66" s="393"/>
      <c r="AD66" s="394"/>
      <c r="AE66" s="394"/>
      <c r="AF66" s="391" t="s">
        <v>634</v>
      </c>
    </row>
    <row r="67" customHeight="1" spans="1:32">
      <c r="A67" s="88"/>
      <c r="B67" s="356"/>
      <c r="C67" s="289"/>
      <c r="D67" s="357"/>
      <c r="E67" s="358"/>
      <c r="F67" s="359"/>
      <c r="G67" s="359"/>
      <c r="H67" s="360"/>
      <c r="I67" s="373"/>
      <c r="J67" s="374"/>
      <c r="K67" s="374"/>
      <c r="L67" s="374"/>
      <c r="M67" s="374"/>
      <c r="N67" s="375"/>
      <c r="O67" s="376"/>
      <c r="P67" s="377"/>
      <c r="Q67" s="401"/>
      <c r="S67" s="390"/>
      <c r="T67" s="390"/>
      <c r="U67" s="390"/>
      <c r="V67" s="390"/>
      <c r="W67" s="393"/>
      <c r="X67" s="393"/>
      <c r="Y67" s="403" t="s">
        <v>81</v>
      </c>
      <c r="Z67" s="390"/>
      <c r="AA67" s="390"/>
      <c r="AB67" s="390"/>
      <c r="AC67" s="390"/>
      <c r="AD67" s="393"/>
      <c r="AE67" s="393"/>
      <c r="AF67" s="403"/>
    </row>
    <row r="68" customHeight="1" spans="1:32">
      <c r="A68" s="88"/>
      <c r="B68" s="356"/>
      <c r="C68" s="411"/>
      <c r="D68" s="357"/>
      <c r="E68" s="358"/>
      <c r="F68" s="412"/>
      <c r="G68" s="412"/>
      <c r="H68" s="360"/>
      <c r="I68" s="373"/>
      <c r="J68" s="415"/>
      <c r="K68" s="415"/>
      <c r="L68" s="415"/>
      <c r="M68" s="415"/>
      <c r="N68" s="375"/>
      <c r="O68" s="376"/>
      <c r="P68" s="377"/>
      <c r="Q68" s="401"/>
      <c r="S68" s="390"/>
      <c r="T68" s="390"/>
      <c r="U68" s="390"/>
      <c r="V68" s="390"/>
      <c r="W68" s="393"/>
      <c r="X68" s="393"/>
      <c r="Y68" s="403"/>
      <c r="Z68" s="390"/>
      <c r="AA68" s="390"/>
      <c r="AB68" s="390"/>
      <c r="AC68" s="390"/>
      <c r="AD68" s="393"/>
      <c r="AE68" s="393"/>
      <c r="AF68" s="403"/>
    </row>
    <row r="69" customHeight="1" spans="1:32">
      <c r="A69" s="83">
        <v>11</v>
      </c>
      <c r="B69" s="350"/>
      <c r="C69" s="351"/>
      <c r="D69" s="352"/>
      <c r="E69" s="353"/>
      <c r="F69" s="354"/>
      <c r="G69" s="354"/>
      <c r="H69" s="355"/>
      <c r="I69" s="368"/>
      <c r="J69" s="369"/>
      <c r="K69" s="369"/>
      <c r="L69" s="369"/>
      <c r="M69" s="369"/>
      <c r="N69" s="370"/>
      <c r="O69" s="371"/>
      <c r="P69" s="372"/>
      <c r="Q69" s="400"/>
      <c r="S69" s="390"/>
      <c r="T69" s="390"/>
      <c r="U69" s="390"/>
      <c r="V69" s="390"/>
      <c r="W69" s="393"/>
      <c r="X69" s="393"/>
      <c r="Y69" s="403"/>
      <c r="Z69" s="390"/>
      <c r="AA69" s="390"/>
      <c r="AB69" s="390"/>
      <c r="AC69" s="390"/>
      <c r="AD69" s="393"/>
      <c r="AE69" s="393"/>
      <c r="AF69" s="403"/>
    </row>
    <row r="70" customHeight="1" spans="1:32">
      <c r="A70" s="88"/>
      <c r="B70" s="356"/>
      <c r="C70" s="289"/>
      <c r="D70" s="357"/>
      <c r="E70" s="358"/>
      <c r="F70" s="359"/>
      <c r="G70" s="359"/>
      <c r="H70" s="360"/>
      <c r="I70" s="373"/>
      <c r="J70" s="374"/>
      <c r="K70" s="374"/>
      <c r="L70" s="374"/>
      <c r="M70" s="374"/>
      <c r="N70" s="375"/>
      <c r="O70" s="376"/>
      <c r="P70" s="377"/>
      <c r="Q70" s="401"/>
      <c r="S70" s="390"/>
      <c r="T70" s="390"/>
      <c r="U70" s="390"/>
      <c r="V70" s="390"/>
      <c r="W70" s="393"/>
      <c r="X70" s="393"/>
      <c r="Y70" s="403"/>
      <c r="Z70" s="390"/>
      <c r="AA70" s="390"/>
      <c r="AB70" s="390"/>
      <c r="AC70" s="390"/>
      <c r="AD70" s="393"/>
      <c r="AE70" s="393"/>
      <c r="AF70" s="403"/>
    </row>
    <row r="71" customHeight="1" spans="1:32">
      <c r="A71" s="88"/>
      <c r="B71" s="356"/>
      <c r="C71" s="289"/>
      <c r="D71" s="357"/>
      <c r="E71" s="358"/>
      <c r="F71" s="359"/>
      <c r="G71" s="359"/>
      <c r="H71" s="360"/>
      <c r="I71" s="373"/>
      <c r="J71" s="374"/>
      <c r="K71" s="374"/>
      <c r="L71" s="374"/>
      <c r="M71" s="374"/>
      <c r="N71" s="375"/>
      <c r="O71" s="376"/>
      <c r="P71" s="377"/>
      <c r="Q71" s="401"/>
      <c r="S71" s="390"/>
      <c r="T71" s="390"/>
      <c r="U71" s="390"/>
      <c r="V71" s="390"/>
      <c r="W71" s="393"/>
      <c r="X71" s="393"/>
      <c r="Y71" s="390" t="s">
        <v>638</v>
      </c>
      <c r="Z71" s="390"/>
      <c r="AA71" s="390"/>
      <c r="AB71" s="390"/>
      <c r="AC71" s="390"/>
      <c r="AD71" s="393"/>
      <c r="AE71" s="393"/>
      <c r="AF71" s="390" t="s">
        <v>638</v>
      </c>
    </row>
    <row r="72" customHeight="1" spans="1:32">
      <c r="A72" s="88"/>
      <c r="B72" s="356"/>
      <c r="C72" s="289"/>
      <c r="D72" s="357"/>
      <c r="E72" s="358"/>
      <c r="F72" s="359"/>
      <c r="G72" s="359"/>
      <c r="H72" s="360"/>
      <c r="I72" s="373"/>
      <c r="J72" s="374"/>
      <c r="K72" s="374"/>
      <c r="L72" s="374"/>
      <c r="M72" s="374"/>
      <c r="N72" s="375"/>
      <c r="O72" s="376"/>
      <c r="P72" s="377"/>
      <c r="Q72" s="401"/>
      <c r="S72" s="390"/>
      <c r="T72" s="390"/>
      <c r="U72" s="390"/>
      <c r="V72" s="390"/>
      <c r="W72" s="393"/>
      <c r="X72" s="393"/>
      <c r="Y72" s="404">
        <v>45107</v>
      </c>
      <c r="Z72" s="390"/>
      <c r="AA72" s="390"/>
      <c r="AB72" s="390"/>
      <c r="AC72" s="390"/>
      <c r="AD72" s="393"/>
      <c r="AE72" s="393"/>
      <c r="AF72" s="404">
        <v>45109</v>
      </c>
    </row>
    <row r="73" customHeight="1" spans="1:32">
      <c r="A73" s="88"/>
      <c r="B73" s="356"/>
      <c r="C73" s="411"/>
      <c r="D73" s="357"/>
      <c r="E73" s="358"/>
      <c r="F73" s="412"/>
      <c r="G73" s="412"/>
      <c r="H73" s="360"/>
      <c r="I73" s="373"/>
      <c r="J73" s="415"/>
      <c r="K73" s="415"/>
      <c r="L73" s="415"/>
      <c r="M73" s="415"/>
      <c r="N73" s="375"/>
      <c r="O73" s="376"/>
      <c r="P73" s="377"/>
      <c r="Q73" s="401"/>
      <c r="S73" s="390"/>
      <c r="T73" s="390"/>
      <c r="U73" s="390"/>
      <c r="V73" s="390"/>
      <c r="W73" s="393"/>
      <c r="X73" s="393"/>
      <c r="Y73" s="390" t="s">
        <v>639</v>
      </c>
      <c r="Z73" s="390"/>
      <c r="AA73" s="390"/>
      <c r="AB73" s="390"/>
      <c r="AC73" s="390"/>
      <c r="AD73" s="393"/>
      <c r="AE73" s="393"/>
      <c r="AF73" s="390" t="s">
        <v>639</v>
      </c>
    </row>
    <row r="74" customHeight="1" spans="1:32">
      <c r="A74" s="83">
        <v>12</v>
      </c>
      <c r="B74" s="350"/>
      <c r="C74" s="351"/>
      <c r="D74" s="352"/>
      <c r="E74" s="353"/>
      <c r="F74" s="354"/>
      <c r="G74" s="354"/>
      <c r="H74" s="355"/>
      <c r="I74" s="368"/>
      <c r="J74" s="369"/>
      <c r="K74" s="369"/>
      <c r="L74" s="369"/>
      <c r="M74" s="369"/>
      <c r="N74" s="370"/>
      <c r="O74" s="371"/>
      <c r="P74" s="372"/>
      <c r="Q74" s="400"/>
      <c r="S74" s="390"/>
      <c r="T74" s="390"/>
      <c r="U74" s="390"/>
      <c r="V74" s="390"/>
      <c r="W74" s="393"/>
      <c r="X74" s="393"/>
      <c r="Y74" s="405" t="s">
        <v>647</v>
      </c>
      <c r="Z74" s="390"/>
      <c r="AA74" s="390"/>
      <c r="AB74" s="390"/>
      <c r="AC74" s="390"/>
      <c r="AD74" s="393"/>
      <c r="AE74" s="393"/>
      <c r="AF74" s="405" t="s">
        <v>647</v>
      </c>
    </row>
    <row r="75" customHeight="1" spans="1:32">
      <c r="A75" s="88"/>
      <c r="B75" s="356"/>
      <c r="C75" s="289"/>
      <c r="D75" s="357"/>
      <c r="E75" s="358"/>
      <c r="F75" s="359"/>
      <c r="G75" s="359"/>
      <c r="H75" s="360"/>
      <c r="I75" s="373"/>
      <c r="J75" s="374"/>
      <c r="K75" s="374"/>
      <c r="L75" s="374"/>
      <c r="M75" s="374"/>
      <c r="N75" s="375"/>
      <c r="O75" s="376"/>
      <c r="P75" s="377"/>
      <c r="Q75" s="401"/>
      <c r="S75" s="390"/>
      <c r="T75" s="390"/>
      <c r="U75" s="390"/>
      <c r="V75" s="390"/>
      <c r="W75" s="393"/>
      <c r="X75" s="393"/>
      <c r="Y75" s="405"/>
      <c r="Z75" s="390"/>
      <c r="AA75" s="390"/>
      <c r="AB75" s="390"/>
      <c r="AC75" s="390"/>
      <c r="AD75" s="393"/>
      <c r="AE75" s="393"/>
      <c r="AF75" s="405"/>
    </row>
    <row r="76" customHeight="1" spans="1:32">
      <c r="A76" s="88"/>
      <c r="B76" s="356"/>
      <c r="C76" s="289"/>
      <c r="D76" s="357"/>
      <c r="E76" s="358"/>
      <c r="F76" s="359"/>
      <c r="G76" s="359"/>
      <c r="H76" s="360"/>
      <c r="I76" s="373"/>
      <c r="J76" s="374"/>
      <c r="K76" s="374"/>
      <c r="L76" s="374"/>
      <c r="M76" s="374"/>
      <c r="N76" s="375"/>
      <c r="O76" s="376"/>
      <c r="P76" s="377"/>
      <c r="Q76" s="401"/>
      <c r="S76" s="390" t="s">
        <v>652</v>
      </c>
      <c r="T76" s="392" t="s">
        <v>641</v>
      </c>
      <c r="U76" s="393"/>
      <c r="V76" s="393"/>
      <c r="W76" s="394"/>
      <c r="X76" s="394"/>
      <c r="Y76" s="391" t="s">
        <v>634</v>
      </c>
      <c r="Z76" s="390" t="s">
        <v>652</v>
      </c>
      <c r="AA76" s="392" t="s">
        <v>641</v>
      </c>
      <c r="AB76" s="393"/>
      <c r="AC76" s="393"/>
      <c r="AD76" s="394"/>
      <c r="AE76" s="394"/>
      <c r="AF76" s="391" t="s">
        <v>634</v>
      </c>
    </row>
    <row r="77" customHeight="1" spans="1:32">
      <c r="A77" s="88"/>
      <c r="B77" s="356"/>
      <c r="C77" s="289"/>
      <c r="D77" s="357"/>
      <c r="E77" s="358"/>
      <c r="F77" s="359"/>
      <c r="G77" s="359"/>
      <c r="H77" s="360"/>
      <c r="I77" s="373"/>
      <c r="J77" s="374"/>
      <c r="K77" s="374"/>
      <c r="L77" s="374"/>
      <c r="M77" s="374"/>
      <c r="N77" s="375"/>
      <c r="O77" s="376"/>
      <c r="P77" s="377"/>
      <c r="Q77" s="401"/>
      <c r="S77" s="390"/>
      <c r="T77" s="390"/>
      <c r="U77" s="390"/>
      <c r="V77" s="390"/>
      <c r="W77" s="393"/>
      <c r="X77" s="393"/>
      <c r="Y77" s="403"/>
      <c r="Z77" s="390"/>
      <c r="AA77" s="390"/>
      <c r="AB77" s="390"/>
      <c r="AC77" s="390"/>
      <c r="AD77" s="393"/>
      <c r="AE77" s="393"/>
      <c r="AF77" s="403"/>
    </row>
    <row r="78" customHeight="1" spans="1:32">
      <c r="A78" s="88"/>
      <c r="B78" s="356"/>
      <c r="C78" s="411"/>
      <c r="D78" s="357"/>
      <c r="E78" s="358"/>
      <c r="F78" s="412"/>
      <c r="G78" s="412"/>
      <c r="H78" s="360"/>
      <c r="I78" s="373"/>
      <c r="J78" s="415"/>
      <c r="K78" s="415"/>
      <c r="L78" s="415"/>
      <c r="M78" s="415"/>
      <c r="N78" s="375"/>
      <c r="O78" s="376"/>
      <c r="P78" s="377"/>
      <c r="Q78" s="401"/>
      <c r="S78" s="390"/>
      <c r="T78" s="390"/>
      <c r="U78" s="390"/>
      <c r="V78" s="390"/>
      <c r="W78" s="393"/>
      <c r="X78" s="393"/>
      <c r="Y78" s="403"/>
      <c r="Z78" s="390"/>
      <c r="AA78" s="390"/>
      <c r="AB78" s="390"/>
      <c r="AC78" s="390"/>
      <c r="AD78" s="393"/>
      <c r="AE78" s="393"/>
      <c r="AF78" s="403"/>
    </row>
    <row r="79" customHeight="1" spans="1:32">
      <c r="A79" s="83">
        <v>13</v>
      </c>
      <c r="B79" s="350"/>
      <c r="C79" s="351"/>
      <c r="D79" s="352"/>
      <c r="E79" s="353"/>
      <c r="F79" s="354"/>
      <c r="G79" s="354"/>
      <c r="H79" s="355"/>
      <c r="I79" s="368"/>
      <c r="J79" s="369"/>
      <c r="K79" s="369"/>
      <c r="L79" s="369"/>
      <c r="M79" s="369"/>
      <c r="N79" s="370"/>
      <c r="O79" s="371"/>
      <c r="P79" s="372"/>
      <c r="Q79" s="400"/>
      <c r="S79" s="390"/>
      <c r="T79" s="390"/>
      <c r="U79" s="390"/>
      <c r="V79" s="390"/>
      <c r="W79" s="393"/>
      <c r="X79" s="393"/>
      <c r="Y79" s="403"/>
      <c r="Z79" s="390"/>
      <c r="AA79" s="390"/>
      <c r="AB79" s="390"/>
      <c r="AC79" s="390"/>
      <c r="AD79" s="393"/>
      <c r="AE79" s="393"/>
      <c r="AF79" s="403"/>
    </row>
    <row r="80" customHeight="1" spans="1:32">
      <c r="A80" s="88"/>
      <c r="B80" s="356"/>
      <c r="C80" s="289"/>
      <c r="D80" s="357"/>
      <c r="E80" s="358"/>
      <c r="F80" s="359"/>
      <c r="G80" s="359"/>
      <c r="H80" s="360"/>
      <c r="I80" s="373"/>
      <c r="J80" s="374"/>
      <c r="K80" s="374"/>
      <c r="L80" s="374"/>
      <c r="M80" s="374"/>
      <c r="N80" s="375"/>
      <c r="O80" s="376"/>
      <c r="P80" s="377"/>
      <c r="Q80" s="401"/>
      <c r="S80" s="390"/>
      <c r="T80" s="390"/>
      <c r="U80" s="390"/>
      <c r="V80" s="390"/>
      <c r="W80" s="393"/>
      <c r="X80" s="393"/>
      <c r="Y80" s="403"/>
      <c r="Z80" s="390"/>
      <c r="AA80" s="390"/>
      <c r="AB80" s="390"/>
      <c r="AC80" s="390"/>
      <c r="AD80" s="393"/>
      <c r="AE80" s="393"/>
      <c r="AF80" s="403"/>
    </row>
    <row r="81" customHeight="1" spans="1:32">
      <c r="A81" s="88"/>
      <c r="B81" s="356"/>
      <c r="C81" s="289"/>
      <c r="D81" s="357"/>
      <c r="E81" s="358"/>
      <c r="F81" s="359"/>
      <c r="G81" s="359"/>
      <c r="H81" s="360"/>
      <c r="I81" s="373"/>
      <c r="J81" s="374"/>
      <c r="K81" s="374"/>
      <c r="L81" s="374"/>
      <c r="M81" s="374"/>
      <c r="N81" s="375"/>
      <c r="O81" s="376"/>
      <c r="P81" s="377"/>
      <c r="Q81" s="401"/>
      <c r="S81" s="390"/>
      <c r="T81" s="390"/>
      <c r="U81" s="390"/>
      <c r="V81" s="390"/>
      <c r="W81" s="393"/>
      <c r="X81" s="393"/>
      <c r="Y81" s="390" t="s">
        <v>638</v>
      </c>
      <c r="Z81" s="390"/>
      <c r="AA81" s="390"/>
      <c r="AB81" s="390"/>
      <c r="AC81" s="390"/>
      <c r="AD81" s="393"/>
      <c r="AE81" s="393"/>
      <c r="AF81" s="390" t="s">
        <v>638</v>
      </c>
    </row>
    <row r="82" customHeight="1" spans="1:32">
      <c r="A82" s="88"/>
      <c r="B82" s="356"/>
      <c r="C82" s="289"/>
      <c r="D82" s="357"/>
      <c r="E82" s="358"/>
      <c r="F82" s="359"/>
      <c r="G82" s="359"/>
      <c r="H82" s="360"/>
      <c r="I82" s="373"/>
      <c r="J82" s="374"/>
      <c r="K82" s="374"/>
      <c r="L82" s="374"/>
      <c r="M82" s="374"/>
      <c r="N82" s="375"/>
      <c r="O82" s="376"/>
      <c r="P82" s="377"/>
      <c r="Q82" s="401"/>
      <c r="S82" s="390"/>
      <c r="T82" s="390"/>
      <c r="U82" s="390"/>
      <c r="V82" s="390"/>
      <c r="W82" s="393"/>
      <c r="X82" s="393"/>
      <c r="Y82" s="406"/>
      <c r="Z82" s="390"/>
      <c r="AA82" s="390"/>
      <c r="AB82" s="390"/>
      <c r="AC82" s="390"/>
      <c r="AD82" s="393"/>
      <c r="AE82" s="393"/>
      <c r="AF82" s="404">
        <v>45110</v>
      </c>
    </row>
    <row r="83" customHeight="1" spans="1:32">
      <c r="A83" s="88"/>
      <c r="B83" s="356"/>
      <c r="C83" s="411"/>
      <c r="D83" s="357"/>
      <c r="E83" s="358"/>
      <c r="F83" s="412"/>
      <c r="G83" s="412"/>
      <c r="H83" s="360"/>
      <c r="I83" s="373"/>
      <c r="J83" s="415"/>
      <c r="K83" s="415"/>
      <c r="L83" s="415"/>
      <c r="M83" s="415"/>
      <c r="N83" s="375"/>
      <c r="O83" s="376"/>
      <c r="P83" s="377"/>
      <c r="Q83" s="401"/>
      <c r="S83" s="390"/>
      <c r="T83" s="390"/>
      <c r="U83" s="390"/>
      <c r="V83" s="390"/>
      <c r="W83" s="393"/>
      <c r="X83" s="393"/>
      <c r="Y83" s="390" t="s">
        <v>639</v>
      </c>
      <c r="Z83" s="390"/>
      <c r="AA83" s="390"/>
      <c r="AB83" s="390"/>
      <c r="AC83" s="390"/>
      <c r="AD83" s="393"/>
      <c r="AE83" s="393"/>
      <c r="AF83" s="390" t="s">
        <v>639</v>
      </c>
    </row>
    <row r="84" customHeight="1" spans="1:32">
      <c r="A84" s="83">
        <v>14</v>
      </c>
      <c r="B84" s="350"/>
      <c r="C84" s="351"/>
      <c r="D84" s="352"/>
      <c r="E84" s="353"/>
      <c r="F84" s="354"/>
      <c r="G84" s="354"/>
      <c r="H84" s="355"/>
      <c r="I84" s="368"/>
      <c r="J84" s="369"/>
      <c r="K84" s="369"/>
      <c r="L84" s="369"/>
      <c r="M84" s="369"/>
      <c r="N84" s="370"/>
      <c r="O84" s="371"/>
      <c r="P84" s="372"/>
      <c r="Q84" s="400"/>
      <c r="S84" s="390"/>
      <c r="T84" s="390"/>
      <c r="U84" s="390"/>
      <c r="V84" s="390"/>
      <c r="W84" s="393"/>
      <c r="X84" s="393"/>
      <c r="Y84" s="407"/>
      <c r="Z84" s="390"/>
      <c r="AA84" s="390"/>
      <c r="AB84" s="390"/>
      <c r="AC84" s="390"/>
      <c r="AD84" s="393"/>
      <c r="AE84" s="393"/>
      <c r="AF84" s="405" t="s">
        <v>647</v>
      </c>
    </row>
    <row r="85" customHeight="1" spans="1:32">
      <c r="A85" s="88"/>
      <c r="B85" s="356"/>
      <c r="C85" s="289"/>
      <c r="D85" s="357"/>
      <c r="E85" s="358"/>
      <c r="F85" s="359"/>
      <c r="G85" s="359"/>
      <c r="H85" s="360"/>
      <c r="I85" s="373"/>
      <c r="J85" s="374"/>
      <c r="K85" s="374"/>
      <c r="L85" s="374"/>
      <c r="M85" s="374"/>
      <c r="N85" s="375"/>
      <c r="O85" s="376"/>
      <c r="P85" s="377"/>
      <c r="Q85" s="401"/>
      <c r="S85" s="390"/>
      <c r="T85" s="390"/>
      <c r="U85" s="390"/>
      <c r="V85" s="390"/>
      <c r="W85" s="393"/>
      <c r="X85" s="393"/>
      <c r="Y85" s="407"/>
      <c r="Z85" s="390"/>
      <c r="AA85" s="390"/>
      <c r="AB85" s="390"/>
      <c r="AC85" s="390"/>
      <c r="AD85" s="393"/>
      <c r="AE85" s="393"/>
      <c r="AF85" s="405"/>
    </row>
    <row r="86" customHeight="1" spans="1:32">
      <c r="A86" s="88"/>
      <c r="B86" s="356"/>
      <c r="C86" s="289"/>
      <c r="D86" s="357"/>
      <c r="E86" s="358"/>
      <c r="F86" s="359"/>
      <c r="G86" s="359"/>
      <c r="H86" s="360"/>
      <c r="I86" s="373"/>
      <c r="J86" s="374"/>
      <c r="K86" s="374"/>
      <c r="L86" s="374"/>
      <c r="M86" s="374"/>
      <c r="N86" s="375"/>
      <c r="O86" s="376"/>
      <c r="P86" s="377"/>
      <c r="Q86" s="401"/>
      <c r="S86" s="390" t="s">
        <v>653</v>
      </c>
      <c r="T86" s="392" t="s">
        <v>641</v>
      </c>
      <c r="U86" s="393"/>
      <c r="V86" s="393"/>
      <c r="W86" s="394"/>
      <c r="X86" s="394"/>
      <c r="Y86" s="391" t="s">
        <v>634</v>
      </c>
      <c r="Z86" s="390" t="s">
        <v>653</v>
      </c>
      <c r="AA86" s="392" t="s">
        <v>641</v>
      </c>
      <c r="AB86" s="393"/>
      <c r="AC86" s="393"/>
      <c r="AD86" s="394"/>
      <c r="AE86" s="394"/>
      <c r="AF86" s="391" t="s">
        <v>634</v>
      </c>
    </row>
    <row r="87" customHeight="1" spans="1:32">
      <c r="A87" s="88"/>
      <c r="B87" s="356"/>
      <c r="C87" s="289"/>
      <c r="D87" s="357"/>
      <c r="E87" s="358"/>
      <c r="F87" s="359"/>
      <c r="G87" s="359"/>
      <c r="H87" s="360"/>
      <c r="I87" s="373"/>
      <c r="J87" s="374"/>
      <c r="K87" s="374"/>
      <c r="L87" s="374"/>
      <c r="M87" s="374"/>
      <c r="N87" s="375"/>
      <c r="O87" s="376"/>
      <c r="P87" s="377"/>
      <c r="Q87" s="401"/>
      <c r="S87" s="390"/>
      <c r="T87" s="390"/>
      <c r="U87" s="390"/>
      <c r="V87" s="390"/>
      <c r="W87" s="393"/>
      <c r="X87" s="393"/>
      <c r="Y87" s="403" t="s">
        <v>81</v>
      </c>
      <c r="Z87" s="390"/>
      <c r="AA87" s="390"/>
      <c r="AB87" s="390"/>
      <c r="AC87" s="390"/>
      <c r="AD87" s="393"/>
      <c r="AE87" s="393"/>
      <c r="AF87" s="403"/>
    </row>
    <row r="88" customHeight="1" spans="1:32">
      <c r="A88" s="88"/>
      <c r="B88" s="356"/>
      <c r="C88" s="411"/>
      <c r="D88" s="357"/>
      <c r="E88" s="358"/>
      <c r="F88" s="412"/>
      <c r="G88" s="412"/>
      <c r="H88" s="360"/>
      <c r="I88" s="373"/>
      <c r="J88" s="415"/>
      <c r="K88" s="415"/>
      <c r="L88" s="415"/>
      <c r="M88" s="415"/>
      <c r="N88" s="375"/>
      <c r="O88" s="376"/>
      <c r="P88" s="377"/>
      <c r="Q88" s="401"/>
      <c r="S88" s="390"/>
      <c r="T88" s="390"/>
      <c r="U88" s="390"/>
      <c r="V88" s="390"/>
      <c r="W88" s="393"/>
      <c r="X88" s="393"/>
      <c r="Y88" s="403"/>
      <c r="Z88" s="390"/>
      <c r="AA88" s="390"/>
      <c r="AB88" s="390"/>
      <c r="AC88" s="390"/>
      <c r="AD88" s="393"/>
      <c r="AE88" s="393"/>
      <c r="AF88" s="403"/>
    </row>
    <row r="89" customHeight="1" spans="1:32">
      <c r="A89" s="83">
        <v>15</v>
      </c>
      <c r="B89" s="350"/>
      <c r="C89" s="351"/>
      <c r="D89" s="352"/>
      <c r="E89" s="353"/>
      <c r="F89" s="354"/>
      <c r="G89" s="354"/>
      <c r="H89" s="355"/>
      <c r="I89" s="368"/>
      <c r="J89" s="369"/>
      <c r="K89" s="369"/>
      <c r="L89" s="369"/>
      <c r="M89" s="369"/>
      <c r="N89" s="370"/>
      <c r="O89" s="371"/>
      <c r="P89" s="372"/>
      <c r="Q89" s="400"/>
      <c r="S89" s="390"/>
      <c r="T89" s="390"/>
      <c r="U89" s="390"/>
      <c r="V89" s="390"/>
      <c r="W89" s="393"/>
      <c r="X89" s="393"/>
      <c r="Y89" s="403"/>
      <c r="Z89" s="390"/>
      <c r="AA89" s="390"/>
      <c r="AB89" s="390"/>
      <c r="AC89" s="390"/>
      <c r="AD89" s="393"/>
      <c r="AE89" s="393"/>
      <c r="AF89" s="403"/>
    </row>
    <row r="90" customHeight="1" spans="1:32">
      <c r="A90" s="88"/>
      <c r="B90" s="356"/>
      <c r="C90" s="289"/>
      <c r="D90" s="357"/>
      <c r="E90" s="358"/>
      <c r="F90" s="359"/>
      <c r="G90" s="359"/>
      <c r="H90" s="360"/>
      <c r="I90" s="373"/>
      <c r="J90" s="374"/>
      <c r="K90" s="374"/>
      <c r="L90" s="374"/>
      <c r="M90" s="374"/>
      <c r="N90" s="375"/>
      <c r="O90" s="376"/>
      <c r="P90" s="377"/>
      <c r="Q90" s="401"/>
      <c r="S90" s="390"/>
      <c r="T90" s="390"/>
      <c r="U90" s="390"/>
      <c r="V90" s="390"/>
      <c r="W90" s="393"/>
      <c r="X90" s="393"/>
      <c r="Y90" s="403"/>
      <c r="Z90" s="390"/>
      <c r="AA90" s="390"/>
      <c r="AB90" s="390"/>
      <c r="AC90" s="390"/>
      <c r="AD90" s="393"/>
      <c r="AE90" s="393"/>
      <c r="AF90" s="403"/>
    </row>
    <row r="91" customHeight="1" spans="1:32">
      <c r="A91" s="88"/>
      <c r="B91" s="356"/>
      <c r="C91" s="289"/>
      <c r="D91" s="357"/>
      <c r="E91" s="358"/>
      <c r="F91" s="359"/>
      <c r="G91" s="359"/>
      <c r="H91" s="360"/>
      <c r="I91" s="373"/>
      <c r="J91" s="374"/>
      <c r="K91" s="374"/>
      <c r="L91" s="374"/>
      <c r="M91" s="374"/>
      <c r="N91" s="375"/>
      <c r="O91" s="376"/>
      <c r="P91" s="377"/>
      <c r="Q91" s="401"/>
      <c r="S91" s="390"/>
      <c r="T91" s="390"/>
      <c r="U91" s="390"/>
      <c r="V91" s="390"/>
      <c r="W91" s="393"/>
      <c r="X91" s="393"/>
      <c r="Y91" s="390" t="s">
        <v>638</v>
      </c>
      <c r="Z91" s="390"/>
      <c r="AA91" s="390"/>
      <c r="AB91" s="390"/>
      <c r="AC91" s="390"/>
      <c r="AD91" s="393"/>
      <c r="AE91" s="393"/>
      <c r="AF91" s="390" t="s">
        <v>638</v>
      </c>
    </row>
    <row r="92" customHeight="1" spans="1:32">
      <c r="A92" s="88"/>
      <c r="B92" s="356"/>
      <c r="C92" s="289"/>
      <c r="D92" s="357"/>
      <c r="E92" s="358"/>
      <c r="F92" s="359"/>
      <c r="G92" s="359"/>
      <c r="H92" s="360"/>
      <c r="I92" s="373"/>
      <c r="J92" s="374"/>
      <c r="K92" s="374"/>
      <c r="L92" s="374"/>
      <c r="M92" s="374"/>
      <c r="N92" s="375"/>
      <c r="O92" s="376"/>
      <c r="P92" s="377"/>
      <c r="Q92" s="401"/>
      <c r="S92" s="390"/>
      <c r="T92" s="390"/>
      <c r="U92" s="390"/>
      <c r="V92" s="390"/>
      <c r="W92" s="393"/>
      <c r="X92" s="393"/>
      <c r="Y92" s="404">
        <v>45108</v>
      </c>
      <c r="Z92" s="390"/>
      <c r="AA92" s="390"/>
      <c r="AB92" s="390"/>
      <c r="AC92" s="390"/>
      <c r="AD92" s="393"/>
      <c r="AE92" s="393"/>
      <c r="AF92" s="404">
        <v>45111</v>
      </c>
    </row>
    <row r="93" customHeight="1" spans="1:32">
      <c r="A93" s="88"/>
      <c r="B93" s="356"/>
      <c r="C93" s="411"/>
      <c r="D93" s="357"/>
      <c r="E93" s="358"/>
      <c r="F93" s="412"/>
      <c r="G93" s="412"/>
      <c r="H93" s="360"/>
      <c r="I93" s="373"/>
      <c r="J93" s="415"/>
      <c r="K93" s="415"/>
      <c r="L93" s="415"/>
      <c r="M93" s="415"/>
      <c r="N93" s="375"/>
      <c r="O93" s="376"/>
      <c r="P93" s="377"/>
      <c r="Q93" s="401"/>
      <c r="S93" s="390"/>
      <c r="T93" s="390"/>
      <c r="U93" s="390"/>
      <c r="V93" s="390"/>
      <c r="W93" s="393"/>
      <c r="X93" s="393"/>
      <c r="Y93" s="390" t="s">
        <v>639</v>
      </c>
      <c r="Z93" s="390"/>
      <c r="AA93" s="390"/>
      <c r="AB93" s="390"/>
      <c r="AC93" s="390"/>
      <c r="AD93" s="393"/>
      <c r="AE93" s="393"/>
      <c r="AF93" s="390" t="s">
        <v>639</v>
      </c>
    </row>
    <row r="94" customHeight="1" spans="1:32">
      <c r="A94" s="83">
        <v>16</v>
      </c>
      <c r="B94" s="350"/>
      <c r="C94" s="351"/>
      <c r="D94" s="352"/>
      <c r="E94" s="353"/>
      <c r="F94" s="354"/>
      <c r="G94" s="354"/>
      <c r="H94" s="355"/>
      <c r="I94" s="368"/>
      <c r="J94" s="369"/>
      <c r="K94" s="369"/>
      <c r="L94" s="369"/>
      <c r="M94" s="369"/>
      <c r="N94" s="370"/>
      <c r="O94" s="371"/>
      <c r="P94" s="372"/>
      <c r="Q94" s="400"/>
      <c r="S94" s="390"/>
      <c r="T94" s="390"/>
      <c r="U94" s="390"/>
      <c r="V94" s="390"/>
      <c r="W94" s="393"/>
      <c r="X94" s="393"/>
      <c r="Y94" s="405" t="s">
        <v>647</v>
      </c>
      <c r="Z94" s="390"/>
      <c r="AA94" s="390"/>
      <c r="AB94" s="390"/>
      <c r="AC94" s="390"/>
      <c r="AD94" s="393"/>
      <c r="AE94" s="393"/>
      <c r="AF94" s="405" t="s">
        <v>647</v>
      </c>
    </row>
    <row r="95" customHeight="1" spans="1:32">
      <c r="A95" s="88"/>
      <c r="B95" s="356"/>
      <c r="C95" s="289"/>
      <c r="D95" s="357"/>
      <c r="E95" s="358"/>
      <c r="F95" s="359"/>
      <c r="G95" s="359"/>
      <c r="H95" s="360"/>
      <c r="I95" s="373"/>
      <c r="J95" s="374"/>
      <c r="K95" s="374"/>
      <c r="L95" s="374"/>
      <c r="M95" s="374"/>
      <c r="N95" s="375"/>
      <c r="O95" s="376"/>
      <c r="P95" s="377"/>
      <c r="Q95" s="401"/>
      <c r="S95" s="390"/>
      <c r="T95" s="390"/>
      <c r="U95" s="390"/>
      <c r="V95" s="390"/>
      <c r="W95" s="393"/>
      <c r="X95" s="393"/>
      <c r="Y95" s="405"/>
      <c r="Z95" s="390"/>
      <c r="AA95" s="390"/>
      <c r="AB95" s="390"/>
      <c r="AC95" s="390"/>
      <c r="AD95" s="393"/>
      <c r="AE95" s="393"/>
      <c r="AF95" s="405"/>
    </row>
    <row r="96" customHeight="1" spans="1:32">
      <c r="A96" s="88"/>
      <c r="B96" s="356"/>
      <c r="C96" s="289"/>
      <c r="D96" s="357"/>
      <c r="E96" s="358"/>
      <c r="F96" s="359"/>
      <c r="G96" s="359"/>
      <c r="H96" s="360"/>
      <c r="I96" s="373"/>
      <c r="J96" s="374"/>
      <c r="K96" s="374"/>
      <c r="L96" s="374"/>
      <c r="M96" s="374"/>
      <c r="N96" s="375"/>
      <c r="O96" s="376"/>
      <c r="P96" s="377"/>
      <c r="Q96" s="401"/>
      <c r="S96" s="390" t="s">
        <v>654</v>
      </c>
      <c r="T96" s="392" t="s">
        <v>641</v>
      </c>
      <c r="U96" s="393"/>
      <c r="V96" s="393"/>
      <c r="W96" s="394"/>
      <c r="X96" s="394"/>
      <c r="Y96" s="391" t="s">
        <v>634</v>
      </c>
      <c r="Z96" s="390" t="s">
        <v>654</v>
      </c>
      <c r="AA96" s="392" t="s">
        <v>641</v>
      </c>
      <c r="AB96" s="393"/>
      <c r="AC96" s="393"/>
      <c r="AD96" s="394"/>
      <c r="AE96" s="394"/>
      <c r="AF96" s="391" t="s">
        <v>634</v>
      </c>
    </row>
    <row r="97" customHeight="1" spans="1:32">
      <c r="A97" s="88"/>
      <c r="B97" s="356"/>
      <c r="C97" s="289"/>
      <c r="D97" s="357"/>
      <c r="E97" s="358"/>
      <c r="F97" s="359"/>
      <c r="G97" s="359"/>
      <c r="H97" s="360"/>
      <c r="I97" s="373"/>
      <c r="J97" s="374"/>
      <c r="K97" s="374"/>
      <c r="L97" s="374"/>
      <c r="M97" s="374"/>
      <c r="N97" s="375"/>
      <c r="O97" s="376"/>
      <c r="P97" s="377"/>
      <c r="Q97" s="401"/>
      <c r="S97" s="390"/>
      <c r="T97" s="390"/>
      <c r="U97" s="390"/>
      <c r="V97" s="390"/>
      <c r="W97" s="393"/>
      <c r="X97" s="393"/>
      <c r="Y97" s="403"/>
      <c r="Z97" s="390"/>
      <c r="AA97" s="390"/>
      <c r="AB97" s="390"/>
      <c r="AC97" s="390"/>
      <c r="AD97" s="393"/>
      <c r="AE97" s="393"/>
      <c r="AF97" s="403"/>
    </row>
    <row r="98" customHeight="1" spans="1:32">
      <c r="A98" s="88"/>
      <c r="B98" s="356"/>
      <c r="C98" s="411"/>
      <c r="D98" s="357"/>
      <c r="E98" s="358"/>
      <c r="F98" s="412"/>
      <c r="G98" s="412"/>
      <c r="H98" s="360"/>
      <c r="I98" s="373"/>
      <c r="J98" s="415"/>
      <c r="K98" s="415"/>
      <c r="L98" s="415"/>
      <c r="M98" s="415"/>
      <c r="N98" s="375"/>
      <c r="O98" s="376"/>
      <c r="P98" s="377"/>
      <c r="Q98" s="401"/>
      <c r="S98" s="390"/>
      <c r="T98" s="390"/>
      <c r="U98" s="390"/>
      <c r="V98" s="390"/>
      <c r="W98" s="393"/>
      <c r="X98" s="393"/>
      <c r="Y98" s="403"/>
      <c r="Z98" s="390"/>
      <c r="AA98" s="390"/>
      <c r="AB98" s="390"/>
      <c r="AC98" s="390"/>
      <c r="AD98" s="393"/>
      <c r="AE98" s="393"/>
      <c r="AF98" s="403"/>
    </row>
    <row r="99" customHeight="1" spans="1:32">
      <c r="A99" s="83">
        <v>17</v>
      </c>
      <c r="B99" s="350"/>
      <c r="C99" s="351"/>
      <c r="D99" s="352"/>
      <c r="E99" s="353"/>
      <c r="F99" s="354"/>
      <c r="G99" s="354"/>
      <c r="H99" s="355"/>
      <c r="I99" s="368"/>
      <c r="J99" s="369"/>
      <c r="K99" s="369"/>
      <c r="L99" s="369"/>
      <c r="M99" s="369"/>
      <c r="N99" s="370"/>
      <c r="O99" s="371"/>
      <c r="P99" s="372"/>
      <c r="Q99" s="400"/>
      <c r="S99" s="390"/>
      <c r="T99" s="390"/>
      <c r="U99" s="390"/>
      <c r="V99" s="390"/>
      <c r="W99" s="393"/>
      <c r="X99" s="393"/>
      <c r="Y99" s="403"/>
      <c r="Z99" s="390"/>
      <c r="AA99" s="390"/>
      <c r="AB99" s="390"/>
      <c r="AC99" s="390"/>
      <c r="AD99" s="393"/>
      <c r="AE99" s="393"/>
      <c r="AF99" s="403"/>
    </row>
    <row r="100" customHeight="1" spans="1:32">
      <c r="A100" s="88"/>
      <c r="B100" s="356"/>
      <c r="C100" s="289"/>
      <c r="D100" s="357"/>
      <c r="E100" s="358"/>
      <c r="F100" s="359"/>
      <c r="G100" s="359"/>
      <c r="H100" s="360"/>
      <c r="I100" s="373"/>
      <c r="J100" s="374"/>
      <c r="K100" s="374"/>
      <c r="L100" s="374"/>
      <c r="M100" s="374"/>
      <c r="N100" s="375"/>
      <c r="O100" s="376"/>
      <c r="P100" s="377"/>
      <c r="Q100" s="401"/>
      <c r="S100" s="390"/>
      <c r="T100" s="390"/>
      <c r="U100" s="390"/>
      <c r="V100" s="390"/>
      <c r="W100" s="393"/>
      <c r="X100" s="393"/>
      <c r="Y100" s="403"/>
      <c r="Z100" s="390"/>
      <c r="AA100" s="390"/>
      <c r="AB100" s="390"/>
      <c r="AC100" s="390"/>
      <c r="AD100" s="393"/>
      <c r="AE100" s="393"/>
      <c r="AF100" s="403"/>
    </row>
    <row r="101" customHeight="1" spans="1:32">
      <c r="A101" s="88"/>
      <c r="B101" s="356"/>
      <c r="C101" s="289"/>
      <c r="D101" s="357"/>
      <c r="E101" s="358"/>
      <c r="F101" s="359"/>
      <c r="G101" s="359"/>
      <c r="H101" s="360"/>
      <c r="I101" s="373"/>
      <c r="J101" s="374"/>
      <c r="K101" s="374"/>
      <c r="L101" s="374"/>
      <c r="M101" s="374"/>
      <c r="N101" s="375"/>
      <c r="O101" s="376"/>
      <c r="P101" s="377"/>
      <c r="Q101" s="401"/>
      <c r="S101" s="390"/>
      <c r="T101" s="390"/>
      <c r="U101" s="390"/>
      <c r="V101" s="390"/>
      <c r="W101" s="393"/>
      <c r="X101" s="393"/>
      <c r="Y101" s="390" t="s">
        <v>638</v>
      </c>
      <c r="Z101" s="390"/>
      <c r="AA101" s="390"/>
      <c r="AB101" s="390"/>
      <c r="AC101" s="390"/>
      <c r="AD101" s="393"/>
      <c r="AE101" s="393"/>
      <c r="AF101" s="390" t="s">
        <v>638</v>
      </c>
    </row>
    <row r="102" customHeight="1" spans="1:32">
      <c r="A102" s="88"/>
      <c r="B102" s="356"/>
      <c r="C102" s="289"/>
      <c r="D102" s="357"/>
      <c r="E102" s="358"/>
      <c r="F102" s="359"/>
      <c r="G102" s="359"/>
      <c r="H102" s="360"/>
      <c r="I102" s="373"/>
      <c r="J102" s="374"/>
      <c r="K102" s="374"/>
      <c r="L102" s="374"/>
      <c r="M102" s="374"/>
      <c r="N102" s="375"/>
      <c r="O102" s="376"/>
      <c r="P102" s="377"/>
      <c r="Q102" s="401"/>
      <c r="S102" s="390"/>
      <c r="T102" s="390"/>
      <c r="U102" s="390"/>
      <c r="V102" s="390"/>
      <c r="W102" s="393"/>
      <c r="X102" s="393"/>
      <c r="Y102" s="406"/>
      <c r="Z102" s="390"/>
      <c r="AA102" s="390"/>
      <c r="AB102" s="390"/>
      <c r="AC102" s="390"/>
      <c r="AD102" s="393"/>
      <c r="AE102" s="393"/>
      <c r="AF102" s="404">
        <v>45112</v>
      </c>
    </row>
    <row r="103" customHeight="1" spans="1:32">
      <c r="A103" s="88"/>
      <c r="B103" s="356"/>
      <c r="C103" s="411"/>
      <c r="D103" s="357"/>
      <c r="E103" s="358"/>
      <c r="F103" s="412"/>
      <c r="G103" s="412"/>
      <c r="H103" s="360"/>
      <c r="I103" s="373"/>
      <c r="J103" s="415"/>
      <c r="K103" s="415"/>
      <c r="L103" s="415"/>
      <c r="M103" s="415"/>
      <c r="N103" s="375"/>
      <c r="O103" s="376"/>
      <c r="P103" s="377"/>
      <c r="Q103" s="401"/>
      <c r="S103" s="390"/>
      <c r="T103" s="390"/>
      <c r="U103" s="390"/>
      <c r="V103" s="390"/>
      <c r="W103" s="393"/>
      <c r="X103" s="393"/>
      <c r="Y103" s="390" t="s">
        <v>639</v>
      </c>
      <c r="Z103" s="390"/>
      <c r="AA103" s="390"/>
      <c r="AB103" s="390"/>
      <c r="AC103" s="390"/>
      <c r="AD103" s="393"/>
      <c r="AE103" s="393"/>
      <c r="AF103" s="390" t="s">
        <v>639</v>
      </c>
    </row>
    <row r="104" customHeight="1" spans="1:32">
      <c r="A104" s="83">
        <v>18</v>
      </c>
      <c r="B104" s="350"/>
      <c r="C104" s="351"/>
      <c r="D104" s="352"/>
      <c r="E104" s="353"/>
      <c r="F104" s="354"/>
      <c r="G104" s="354"/>
      <c r="H104" s="355"/>
      <c r="I104" s="368"/>
      <c r="J104" s="369"/>
      <c r="K104" s="369"/>
      <c r="L104" s="369"/>
      <c r="M104" s="369"/>
      <c r="N104" s="370"/>
      <c r="O104" s="371"/>
      <c r="P104" s="372"/>
      <c r="Q104" s="400"/>
      <c r="S104" s="390"/>
      <c r="T104" s="390"/>
      <c r="U104" s="390"/>
      <c r="V104" s="390"/>
      <c r="W104" s="393"/>
      <c r="X104" s="393"/>
      <c r="Y104" s="407"/>
      <c r="Z104" s="390"/>
      <c r="AA104" s="390"/>
      <c r="AB104" s="390"/>
      <c r="AC104" s="390"/>
      <c r="AD104" s="393"/>
      <c r="AE104" s="393"/>
      <c r="AF104" s="405" t="s">
        <v>647</v>
      </c>
    </row>
    <row r="105" customHeight="1" spans="1:32">
      <c r="A105" s="88"/>
      <c r="B105" s="356"/>
      <c r="C105" s="289"/>
      <c r="D105" s="357"/>
      <c r="E105" s="358"/>
      <c r="F105" s="359"/>
      <c r="G105" s="359"/>
      <c r="H105" s="360"/>
      <c r="I105" s="373"/>
      <c r="J105" s="374"/>
      <c r="K105" s="374"/>
      <c r="L105" s="374"/>
      <c r="M105" s="374"/>
      <c r="N105" s="375"/>
      <c r="O105" s="376"/>
      <c r="P105" s="377"/>
      <c r="Q105" s="401"/>
      <c r="S105" s="390"/>
      <c r="T105" s="390"/>
      <c r="U105" s="390"/>
      <c r="V105" s="390"/>
      <c r="W105" s="393"/>
      <c r="X105" s="393"/>
      <c r="Y105" s="407"/>
      <c r="Z105" s="390"/>
      <c r="AA105" s="390"/>
      <c r="AB105" s="390"/>
      <c r="AC105" s="390"/>
      <c r="AD105" s="393"/>
      <c r="AE105" s="393"/>
      <c r="AF105" s="405"/>
    </row>
    <row r="106" customHeight="1" spans="1:32">
      <c r="A106" s="88"/>
      <c r="B106" s="356"/>
      <c r="C106" s="289"/>
      <c r="D106" s="357"/>
      <c r="E106" s="358"/>
      <c r="F106" s="359"/>
      <c r="G106" s="359"/>
      <c r="H106" s="360"/>
      <c r="I106" s="373"/>
      <c r="J106" s="374"/>
      <c r="K106" s="374"/>
      <c r="L106" s="374"/>
      <c r="M106" s="374"/>
      <c r="N106" s="375"/>
      <c r="O106" s="376"/>
      <c r="P106" s="377"/>
      <c r="Q106" s="401"/>
      <c r="S106" s="390" t="s">
        <v>655</v>
      </c>
      <c r="T106" s="392" t="s">
        <v>641</v>
      </c>
      <c r="U106" s="393"/>
      <c r="V106" s="393"/>
      <c r="W106" s="394"/>
      <c r="X106" s="394"/>
      <c r="Y106" s="391" t="s">
        <v>634</v>
      </c>
      <c r="Z106" s="390" t="s">
        <v>655</v>
      </c>
      <c r="AA106" s="392" t="s">
        <v>641</v>
      </c>
      <c r="AB106" s="393"/>
      <c r="AC106" s="393"/>
      <c r="AD106" s="394"/>
      <c r="AE106" s="394"/>
      <c r="AF106" s="391" t="s">
        <v>634</v>
      </c>
    </row>
    <row r="107" customHeight="1" spans="1:32">
      <c r="A107" s="88"/>
      <c r="B107" s="356"/>
      <c r="C107" s="289"/>
      <c r="D107" s="357"/>
      <c r="E107" s="358"/>
      <c r="F107" s="359"/>
      <c r="G107" s="359"/>
      <c r="H107" s="360"/>
      <c r="I107" s="373"/>
      <c r="J107" s="374"/>
      <c r="K107" s="374"/>
      <c r="L107" s="374"/>
      <c r="M107" s="374"/>
      <c r="N107" s="375"/>
      <c r="O107" s="376"/>
      <c r="P107" s="377"/>
      <c r="Q107" s="401"/>
      <c r="S107" s="390"/>
      <c r="T107" s="390"/>
      <c r="U107" s="390"/>
      <c r="V107" s="390"/>
      <c r="W107" s="393"/>
      <c r="X107" s="393"/>
      <c r="Y107" s="403" t="s">
        <v>81</v>
      </c>
      <c r="Z107" s="390"/>
      <c r="AA107" s="390"/>
      <c r="AB107" s="390"/>
      <c r="AC107" s="390"/>
      <c r="AD107" s="393"/>
      <c r="AE107" s="393"/>
      <c r="AF107" s="403"/>
    </row>
    <row r="108" customHeight="1" spans="1:32">
      <c r="A108" s="88"/>
      <c r="B108" s="356"/>
      <c r="C108" s="411"/>
      <c r="D108" s="357"/>
      <c r="E108" s="358"/>
      <c r="F108" s="412"/>
      <c r="G108" s="412"/>
      <c r="H108" s="360"/>
      <c r="I108" s="373"/>
      <c r="J108" s="415"/>
      <c r="K108" s="415"/>
      <c r="L108" s="415"/>
      <c r="M108" s="415"/>
      <c r="N108" s="375"/>
      <c r="O108" s="376"/>
      <c r="P108" s="377"/>
      <c r="Q108" s="401"/>
      <c r="S108" s="390"/>
      <c r="T108" s="390"/>
      <c r="U108" s="390"/>
      <c r="V108" s="390"/>
      <c r="W108" s="393"/>
      <c r="X108" s="393"/>
      <c r="Y108" s="403"/>
      <c r="Z108" s="390"/>
      <c r="AA108" s="390"/>
      <c r="AB108" s="390"/>
      <c r="AC108" s="390"/>
      <c r="AD108" s="393"/>
      <c r="AE108" s="393"/>
      <c r="AF108" s="403"/>
    </row>
    <row r="109" customHeight="1" spans="1:32">
      <c r="A109" s="83">
        <v>19</v>
      </c>
      <c r="B109" s="350"/>
      <c r="C109" s="351"/>
      <c r="D109" s="352"/>
      <c r="E109" s="353"/>
      <c r="F109" s="354"/>
      <c r="G109" s="354"/>
      <c r="H109" s="355"/>
      <c r="I109" s="368"/>
      <c r="J109" s="369"/>
      <c r="K109" s="369"/>
      <c r="L109" s="369"/>
      <c r="M109" s="369"/>
      <c r="N109" s="370"/>
      <c r="O109" s="371"/>
      <c r="P109" s="372"/>
      <c r="Q109" s="400"/>
      <c r="S109" s="390"/>
      <c r="T109" s="390"/>
      <c r="U109" s="390"/>
      <c r="V109" s="390"/>
      <c r="W109" s="393"/>
      <c r="X109" s="393"/>
      <c r="Y109" s="403"/>
      <c r="Z109" s="390"/>
      <c r="AA109" s="390"/>
      <c r="AB109" s="390"/>
      <c r="AC109" s="390"/>
      <c r="AD109" s="393"/>
      <c r="AE109" s="393"/>
      <c r="AF109" s="403"/>
    </row>
    <row r="110" customHeight="1" spans="1:32">
      <c r="A110" s="88"/>
      <c r="B110" s="356"/>
      <c r="C110" s="289"/>
      <c r="D110" s="357"/>
      <c r="E110" s="358"/>
      <c r="F110" s="359"/>
      <c r="G110" s="359"/>
      <c r="H110" s="360"/>
      <c r="I110" s="373"/>
      <c r="J110" s="374"/>
      <c r="K110" s="374"/>
      <c r="L110" s="374"/>
      <c r="M110" s="374"/>
      <c r="N110" s="375"/>
      <c r="O110" s="376"/>
      <c r="P110" s="377"/>
      <c r="Q110" s="401"/>
      <c r="S110" s="390"/>
      <c r="T110" s="390"/>
      <c r="U110" s="390"/>
      <c r="V110" s="390"/>
      <c r="W110" s="393"/>
      <c r="X110" s="393"/>
      <c r="Y110" s="403"/>
      <c r="Z110" s="390"/>
      <c r="AA110" s="390"/>
      <c r="AB110" s="390"/>
      <c r="AC110" s="390"/>
      <c r="AD110" s="393"/>
      <c r="AE110" s="393"/>
      <c r="AF110" s="403"/>
    </row>
    <row r="111" customHeight="1" spans="1:32">
      <c r="A111" s="88"/>
      <c r="B111" s="356"/>
      <c r="C111" s="289"/>
      <c r="D111" s="357"/>
      <c r="E111" s="358"/>
      <c r="F111" s="359"/>
      <c r="G111" s="359"/>
      <c r="H111" s="360"/>
      <c r="I111" s="373"/>
      <c r="J111" s="374"/>
      <c r="K111" s="374"/>
      <c r="L111" s="374"/>
      <c r="M111" s="374"/>
      <c r="N111" s="375"/>
      <c r="O111" s="376"/>
      <c r="P111" s="377"/>
      <c r="Q111" s="401"/>
      <c r="S111" s="390"/>
      <c r="T111" s="390"/>
      <c r="U111" s="390"/>
      <c r="V111" s="390"/>
      <c r="W111" s="393"/>
      <c r="X111" s="393"/>
      <c r="Y111" s="390" t="s">
        <v>638</v>
      </c>
      <c r="Z111" s="390"/>
      <c r="AA111" s="390"/>
      <c r="AB111" s="390"/>
      <c r="AC111" s="390"/>
      <c r="AD111" s="393"/>
      <c r="AE111" s="393"/>
      <c r="AF111" s="390" t="s">
        <v>638</v>
      </c>
    </row>
    <row r="112" customHeight="1" spans="1:32">
      <c r="A112" s="88"/>
      <c r="B112" s="356"/>
      <c r="C112" s="289"/>
      <c r="D112" s="357"/>
      <c r="E112" s="358"/>
      <c r="F112" s="359"/>
      <c r="G112" s="359"/>
      <c r="H112" s="360"/>
      <c r="I112" s="373"/>
      <c r="J112" s="374"/>
      <c r="K112" s="374"/>
      <c r="L112" s="374"/>
      <c r="M112" s="374"/>
      <c r="N112" s="375"/>
      <c r="O112" s="376"/>
      <c r="P112" s="377"/>
      <c r="Q112" s="401"/>
      <c r="S112" s="390"/>
      <c r="T112" s="390"/>
      <c r="U112" s="390"/>
      <c r="V112" s="390"/>
      <c r="W112" s="393"/>
      <c r="X112" s="393"/>
      <c r="Y112" s="404">
        <v>45109</v>
      </c>
      <c r="Z112" s="390"/>
      <c r="AA112" s="390"/>
      <c r="AB112" s="390"/>
      <c r="AC112" s="390"/>
      <c r="AD112" s="393"/>
      <c r="AE112" s="393"/>
      <c r="AF112" s="404">
        <v>45113</v>
      </c>
    </row>
    <row r="113" customHeight="1" spans="1:32">
      <c r="A113" s="88"/>
      <c r="B113" s="356"/>
      <c r="C113" s="411"/>
      <c r="D113" s="357"/>
      <c r="E113" s="358"/>
      <c r="F113" s="412"/>
      <c r="G113" s="412"/>
      <c r="H113" s="360"/>
      <c r="I113" s="373"/>
      <c r="J113" s="415"/>
      <c r="K113" s="415"/>
      <c r="L113" s="415"/>
      <c r="M113" s="415"/>
      <c r="N113" s="375"/>
      <c r="O113" s="376"/>
      <c r="P113" s="377"/>
      <c r="Q113" s="401"/>
      <c r="S113" s="390"/>
      <c r="T113" s="390"/>
      <c r="U113" s="390"/>
      <c r="V113" s="390"/>
      <c r="W113" s="393"/>
      <c r="X113" s="393"/>
      <c r="Y113" s="390" t="s">
        <v>639</v>
      </c>
      <c r="Z113" s="390"/>
      <c r="AA113" s="390"/>
      <c r="AB113" s="390"/>
      <c r="AC113" s="390"/>
      <c r="AD113" s="393"/>
      <c r="AE113" s="393"/>
      <c r="AF113" s="390" t="s">
        <v>639</v>
      </c>
    </row>
    <row r="114" customHeight="1" spans="1:32">
      <c r="A114" s="83">
        <v>20</v>
      </c>
      <c r="B114" s="350"/>
      <c r="C114" s="351"/>
      <c r="D114" s="352"/>
      <c r="E114" s="353"/>
      <c r="F114" s="354"/>
      <c r="G114" s="354"/>
      <c r="H114" s="355"/>
      <c r="I114" s="368"/>
      <c r="J114" s="369"/>
      <c r="K114" s="369"/>
      <c r="L114" s="369"/>
      <c r="M114" s="369"/>
      <c r="N114" s="370"/>
      <c r="O114" s="371"/>
      <c r="P114" s="372"/>
      <c r="Q114" s="400"/>
      <c r="S114" s="390"/>
      <c r="T114" s="390"/>
      <c r="U114" s="390"/>
      <c r="V114" s="390"/>
      <c r="W114" s="393"/>
      <c r="X114" s="393"/>
      <c r="Y114" s="405" t="s">
        <v>647</v>
      </c>
      <c r="Z114" s="390"/>
      <c r="AA114" s="390"/>
      <c r="AB114" s="390"/>
      <c r="AC114" s="390"/>
      <c r="AD114" s="393"/>
      <c r="AE114" s="393"/>
      <c r="AF114" s="405" t="s">
        <v>647</v>
      </c>
    </row>
    <row r="115" customHeight="1" spans="1:32">
      <c r="A115" s="88"/>
      <c r="B115" s="356"/>
      <c r="C115" s="289"/>
      <c r="D115" s="357"/>
      <c r="E115" s="358"/>
      <c r="F115" s="359"/>
      <c r="G115" s="359"/>
      <c r="H115" s="360"/>
      <c r="I115" s="373"/>
      <c r="J115" s="374"/>
      <c r="K115" s="374"/>
      <c r="L115" s="374"/>
      <c r="M115" s="374"/>
      <c r="N115" s="375"/>
      <c r="O115" s="376"/>
      <c r="P115" s="377"/>
      <c r="Q115" s="401"/>
      <c r="S115" s="390"/>
      <c r="T115" s="390"/>
      <c r="U115" s="390"/>
      <c r="V115" s="390"/>
      <c r="W115" s="393"/>
      <c r="X115" s="393"/>
      <c r="Y115" s="405"/>
      <c r="Z115" s="390"/>
      <c r="AA115" s="390"/>
      <c r="AB115" s="390"/>
      <c r="AC115" s="390"/>
      <c r="AD115" s="393"/>
      <c r="AE115" s="393"/>
      <c r="AF115" s="405"/>
    </row>
    <row r="116" customHeight="1" spans="1:32">
      <c r="A116" s="88"/>
      <c r="B116" s="356"/>
      <c r="C116" s="289"/>
      <c r="D116" s="357"/>
      <c r="E116" s="358"/>
      <c r="F116" s="359"/>
      <c r="G116" s="359"/>
      <c r="H116" s="360"/>
      <c r="I116" s="373"/>
      <c r="J116" s="374"/>
      <c r="K116" s="374"/>
      <c r="L116" s="374"/>
      <c r="M116" s="374"/>
      <c r="N116" s="375"/>
      <c r="O116" s="376"/>
      <c r="P116" s="377"/>
      <c r="Q116" s="401"/>
      <c r="S116" s="390" t="s">
        <v>656</v>
      </c>
      <c r="T116" s="392" t="s">
        <v>641</v>
      </c>
      <c r="U116" s="393"/>
      <c r="V116" s="393"/>
      <c r="W116" s="394"/>
      <c r="X116" s="394"/>
      <c r="Y116" s="391" t="s">
        <v>634</v>
      </c>
      <c r="Z116" s="390" t="s">
        <v>656</v>
      </c>
      <c r="AA116" s="392" t="s">
        <v>641</v>
      </c>
      <c r="AB116" s="393"/>
      <c r="AC116" s="393"/>
      <c r="AD116" s="394"/>
      <c r="AE116" s="394"/>
      <c r="AF116" s="391" t="s">
        <v>634</v>
      </c>
    </row>
    <row r="117" customHeight="1" spans="1:32">
      <c r="A117" s="88"/>
      <c r="B117" s="356"/>
      <c r="C117" s="289"/>
      <c r="D117" s="357"/>
      <c r="E117" s="358"/>
      <c r="F117" s="359"/>
      <c r="G117" s="359"/>
      <c r="H117" s="360"/>
      <c r="I117" s="373"/>
      <c r="J117" s="374"/>
      <c r="K117" s="374"/>
      <c r="L117" s="374"/>
      <c r="M117" s="374"/>
      <c r="N117" s="375"/>
      <c r="O117" s="376"/>
      <c r="P117" s="377"/>
      <c r="Q117" s="401"/>
      <c r="S117" s="390"/>
      <c r="T117" s="390"/>
      <c r="U117" s="390"/>
      <c r="V117" s="390"/>
      <c r="W117" s="393"/>
      <c r="X117" s="393"/>
      <c r="Y117" s="403"/>
      <c r="Z117" s="390"/>
      <c r="AA117" s="390"/>
      <c r="AB117" s="390"/>
      <c r="AC117" s="390"/>
      <c r="AD117" s="393"/>
      <c r="AE117" s="393"/>
      <c r="AF117" s="403"/>
    </row>
    <row r="118" customHeight="1" spans="1:32">
      <c r="A118" s="88"/>
      <c r="B118" s="356"/>
      <c r="C118" s="411"/>
      <c r="D118" s="357"/>
      <c r="E118" s="358"/>
      <c r="F118" s="412"/>
      <c r="G118" s="412"/>
      <c r="H118" s="360"/>
      <c r="I118" s="373"/>
      <c r="J118" s="415"/>
      <c r="K118" s="415"/>
      <c r="L118" s="415"/>
      <c r="M118" s="415"/>
      <c r="N118" s="375"/>
      <c r="O118" s="376"/>
      <c r="P118" s="377"/>
      <c r="Q118" s="401"/>
      <c r="S118" s="390"/>
      <c r="T118" s="390"/>
      <c r="U118" s="390"/>
      <c r="V118" s="390"/>
      <c r="W118" s="393"/>
      <c r="X118" s="393"/>
      <c r="Y118" s="403"/>
      <c r="Z118" s="390"/>
      <c r="AA118" s="390"/>
      <c r="AB118" s="390"/>
      <c r="AC118" s="390"/>
      <c r="AD118" s="393"/>
      <c r="AE118" s="393"/>
      <c r="AF118" s="403"/>
    </row>
    <row r="119" customHeight="1" spans="1:32">
      <c r="A119" s="83">
        <v>21</v>
      </c>
      <c r="B119" s="350"/>
      <c r="C119" s="351"/>
      <c r="D119" s="352"/>
      <c r="E119" s="353"/>
      <c r="F119" s="354"/>
      <c r="G119" s="354"/>
      <c r="H119" s="355"/>
      <c r="I119" s="368"/>
      <c r="J119" s="369"/>
      <c r="K119" s="369"/>
      <c r="L119" s="369"/>
      <c r="M119" s="369"/>
      <c r="N119" s="370"/>
      <c r="O119" s="371"/>
      <c r="P119" s="372"/>
      <c r="Q119" s="400"/>
      <c r="S119" s="390"/>
      <c r="T119" s="390"/>
      <c r="U119" s="390"/>
      <c r="V119" s="390"/>
      <c r="W119" s="393"/>
      <c r="X119" s="393"/>
      <c r="Y119" s="403"/>
      <c r="Z119" s="390"/>
      <c r="AA119" s="390"/>
      <c r="AB119" s="390"/>
      <c r="AC119" s="390"/>
      <c r="AD119" s="393"/>
      <c r="AE119" s="393"/>
      <c r="AF119" s="403"/>
    </row>
    <row r="120" customHeight="1" spans="1:32">
      <c r="A120" s="88"/>
      <c r="B120" s="356"/>
      <c r="C120" s="289"/>
      <c r="D120" s="357"/>
      <c r="E120" s="358"/>
      <c r="F120" s="359"/>
      <c r="G120" s="359"/>
      <c r="H120" s="360"/>
      <c r="I120" s="373"/>
      <c r="J120" s="374"/>
      <c r="K120" s="374"/>
      <c r="L120" s="374"/>
      <c r="M120" s="374"/>
      <c r="N120" s="375"/>
      <c r="O120" s="376"/>
      <c r="P120" s="377"/>
      <c r="Q120" s="401"/>
      <c r="S120" s="390"/>
      <c r="T120" s="390"/>
      <c r="U120" s="390"/>
      <c r="V120" s="390"/>
      <c r="W120" s="393"/>
      <c r="X120" s="393"/>
      <c r="Y120" s="403"/>
      <c r="Z120" s="390"/>
      <c r="AA120" s="390"/>
      <c r="AB120" s="390"/>
      <c r="AC120" s="390"/>
      <c r="AD120" s="393"/>
      <c r="AE120" s="393"/>
      <c r="AF120" s="403"/>
    </row>
    <row r="121" customHeight="1" spans="1:32">
      <c r="A121" s="88"/>
      <c r="B121" s="356"/>
      <c r="C121" s="289"/>
      <c r="D121" s="357"/>
      <c r="E121" s="358"/>
      <c r="F121" s="359"/>
      <c r="G121" s="359"/>
      <c r="H121" s="360"/>
      <c r="I121" s="373"/>
      <c r="J121" s="374"/>
      <c r="K121" s="374"/>
      <c r="L121" s="374"/>
      <c r="M121" s="374"/>
      <c r="N121" s="375"/>
      <c r="O121" s="376"/>
      <c r="P121" s="377"/>
      <c r="Q121" s="401"/>
      <c r="S121" s="390"/>
      <c r="T121" s="390"/>
      <c r="U121" s="390"/>
      <c r="V121" s="390"/>
      <c r="W121" s="393"/>
      <c r="X121" s="393"/>
      <c r="Y121" s="390" t="s">
        <v>638</v>
      </c>
      <c r="Z121" s="390"/>
      <c r="AA121" s="390"/>
      <c r="AB121" s="390"/>
      <c r="AC121" s="390"/>
      <c r="AD121" s="393"/>
      <c r="AE121" s="393"/>
      <c r="AF121" s="390" t="s">
        <v>638</v>
      </c>
    </row>
    <row r="122" customHeight="1" spans="1:32">
      <c r="A122" s="88"/>
      <c r="B122" s="356"/>
      <c r="C122" s="289"/>
      <c r="D122" s="357"/>
      <c r="E122" s="358"/>
      <c r="F122" s="359"/>
      <c r="G122" s="359"/>
      <c r="H122" s="360"/>
      <c r="I122" s="373"/>
      <c r="J122" s="374"/>
      <c r="K122" s="374"/>
      <c r="L122" s="374"/>
      <c r="M122" s="374"/>
      <c r="N122" s="375"/>
      <c r="O122" s="376"/>
      <c r="P122" s="377"/>
      <c r="Q122" s="401"/>
      <c r="S122" s="390"/>
      <c r="T122" s="390"/>
      <c r="U122" s="390"/>
      <c r="V122" s="390"/>
      <c r="W122" s="393"/>
      <c r="X122" s="393"/>
      <c r="Y122" s="406"/>
      <c r="Z122" s="390"/>
      <c r="AA122" s="390"/>
      <c r="AB122" s="390"/>
      <c r="AC122" s="390"/>
      <c r="AD122" s="393"/>
      <c r="AE122" s="393"/>
      <c r="AF122" s="404">
        <v>45114</v>
      </c>
    </row>
    <row r="123" customHeight="1" spans="1:32">
      <c r="A123" s="88"/>
      <c r="B123" s="356"/>
      <c r="C123" s="411"/>
      <c r="D123" s="357"/>
      <c r="E123" s="358"/>
      <c r="F123" s="412"/>
      <c r="G123" s="412"/>
      <c r="H123" s="360"/>
      <c r="I123" s="373"/>
      <c r="J123" s="415"/>
      <c r="K123" s="415"/>
      <c r="L123" s="415"/>
      <c r="M123" s="415"/>
      <c r="N123" s="375"/>
      <c r="O123" s="376"/>
      <c r="P123" s="377"/>
      <c r="Q123" s="401"/>
      <c r="S123" s="390"/>
      <c r="T123" s="390"/>
      <c r="U123" s="390"/>
      <c r="V123" s="390"/>
      <c r="W123" s="393"/>
      <c r="X123" s="393"/>
      <c r="Y123" s="390" t="s">
        <v>639</v>
      </c>
      <c r="Z123" s="390"/>
      <c r="AA123" s="390"/>
      <c r="AB123" s="390"/>
      <c r="AC123" s="390"/>
      <c r="AD123" s="393"/>
      <c r="AE123" s="393"/>
      <c r="AF123" s="390" t="s">
        <v>639</v>
      </c>
    </row>
    <row r="124" customHeight="1" spans="1:32">
      <c r="A124" s="83">
        <v>22</v>
      </c>
      <c r="B124" s="350"/>
      <c r="C124" s="351"/>
      <c r="D124" s="352"/>
      <c r="E124" s="353"/>
      <c r="F124" s="354"/>
      <c r="G124" s="354"/>
      <c r="H124" s="355"/>
      <c r="I124" s="368"/>
      <c r="J124" s="369"/>
      <c r="K124" s="369"/>
      <c r="L124" s="369"/>
      <c r="M124" s="369"/>
      <c r="N124" s="370"/>
      <c r="O124" s="371"/>
      <c r="P124" s="372"/>
      <c r="Q124" s="400"/>
      <c r="S124" s="390"/>
      <c r="T124" s="390"/>
      <c r="U124" s="390"/>
      <c r="V124" s="390"/>
      <c r="W124" s="393"/>
      <c r="X124" s="393"/>
      <c r="Y124" s="407"/>
      <c r="Z124" s="390"/>
      <c r="AA124" s="390"/>
      <c r="AB124" s="390"/>
      <c r="AC124" s="390"/>
      <c r="AD124" s="393"/>
      <c r="AE124" s="393"/>
      <c r="AF124" s="405" t="s">
        <v>647</v>
      </c>
    </row>
    <row r="125" customHeight="1" spans="1:32">
      <c r="A125" s="88"/>
      <c r="B125" s="356"/>
      <c r="C125" s="289"/>
      <c r="D125" s="357"/>
      <c r="E125" s="358"/>
      <c r="F125" s="359"/>
      <c r="G125" s="359"/>
      <c r="H125" s="360"/>
      <c r="I125" s="373"/>
      <c r="J125" s="374"/>
      <c r="K125" s="374"/>
      <c r="L125" s="374"/>
      <c r="M125" s="374"/>
      <c r="N125" s="375"/>
      <c r="O125" s="376"/>
      <c r="P125" s="377"/>
      <c r="Q125" s="401"/>
      <c r="S125" s="390"/>
      <c r="T125" s="390"/>
      <c r="U125" s="390"/>
      <c r="V125" s="390"/>
      <c r="W125" s="393"/>
      <c r="X125" s="393"/>
      <c r="Y125" s="407"/>
      <c r="Z125" s="390"/>
      <c r="AA125" s="390"/>
      <c r="AB125" s="390"/>
      <c r="AC125" s="390"/>
      <c r="AD125" s="393"/>
      <c r="AE125" s="393"/>
      <c r="AF125" s="405"/>
    </row>
    <row r="126" customHeight="1" spans="1:32">
      <c r="A126" s="88"/>
      <c r="B126" s="356"/>
      <c r="C126" s="289"/>
      <c r="D126" s="357"/>
      <c r="E126" s="358"/>
      <c r="F126" s="359"/>
      <c r="G126" s="359"/>
      <c r="H126" s="360"/>
      <c r="I126" s="373"/>
      <c r="J126" s="374"/>
      <c r="K126" s="374"/>
      <c r="L126" s="374"/>
      <c r="M126" s="374"/>
      <c r="N126" s="375"/>
      <c r="O126" s="376"/>
      <c r="P126" s="377"/>
      <c r="Q126" s="401"/>
      <c r="S126" s="390" t="s">
        <v>657</v>
      </c>
      <c r="T126" s="392" t="s">
        <v>641</v>
      </c>
      <c r="U126" s="393"/>
      <c r="V126" s="393"/>
      <c r="W126" s="394"/>
      <c r="X126" s="394"/>
      <c r="Y126" s="391" t="s">
        <v>634</v>
      </c>
      <c r="Z126" s="390" t="s">
        <v>657</v>
      </c>
      <c r="AA126" s="392" t="s">
        <v>641</v>
      </c>
      <c r="AB126" s="393"/>
      <c r="AC126" s="393"/>
      <c r="AD126" s="394"/>
      <c r="AE126" s="394"/>
      <c r="AF126" s="391" t="s">
        <v>634</v>
      </c>
    </row>
    <row r="127" customHeight="1" spans="1:32">
      <c r="A127" s="88"/>
      <c r="B127" s="356"/>
      <c r="C127" s="289"/>
      <c r="D127" s="357"/>
      <c r="E127" s="358"/>
      <c r="F127" s="359"/>
      <c r="G127" s="359"/>
      <c r="H127" s="360"/>
      <c r="I127" s="373"/>
      <c r="J127" s="374"/>
      <c r="K127" s="374"/>
      <c r="L127" s="374"/>
      <c r="M127" s="374"/>
      <c r="N127" s="375"/>
      <c r="O127" s="376"/>
      <c r="P127" s="377"/>
      <c r="Q127" s="401"/>
      <c r="S127" s="390"/>
      <c r="T127" s="390"/>
      <c r="U127" s="390"/>
      <c r="V127" s="390"/>
      <c r="W127" s="393"/>
      <c r="X127" s="393"/>
      <c r="Y127" s="403" t="s">
        <v>81</v>
      </c>
      <c r="Z127" s="390"/>
      <c r="AA127" s="390"/>
      <c r="AB127" s="390"/>
      <c r="AC127" s="390"/>
      <c r="AD127" s="393"/>
      <c r="AE127" s="393"/>
      <c r="AF127" s="403"/>
    </row>
    <row r="128" customHeight="1" spans="1:32">
      <c r="A128" s="88"/>
      <c r="B128" s="356"/>
      <c r="C128" s="411"/>
      <c r="D128" s="357"/>
      <c r="E128" s="358"/>
      <c r="F128" s="412"/>
      <c r="G128" s="412"/>
      <c r="H128" s="360"/>
      <c r="I128" s="373"/>
      <c r="J128" s="415"/>
      <c r="K128" s="415"/>
      <c r="L128" s="415"/>
      <c r="M128" s="415"/>
      <c r="N128" s="375"/>
      <c r="O128" s="376"/>
      <c r="P128" s="377"/>
      <c r="Q128" s="401"/>
      <c r="S128" s="390"/>
      <c r="T128" s="390"/>
      <c r="U128" s="390"/>
      <c r="V128" s="390"/>
      <c r="W128" s="393"/>
      <c r="X128" s="393"/>
      <c r="Y128" s="403"/>
      <c r="Z128" s="390"/>
      <c r="AA128" s="390"/>
      <c r="AB128" s="390"/>
      <c r="AC128" s="390"/>
      <c r="AD128" s="393"/>
      <c r="AE128" s="393"/>
      <c r="AF128" s="403"/>
    </row>
    <row r="129" customHeight="1" spans="1:32">
      <c r="A129" s="83">
        <v>23</v>
      </c>
      <c r="B129" s="350"/>
      <c r="C129" s="351"/>
      <c r="D129" s="352"/>
      <c r="E129" s="353"/>
      <c r="F129" s="354"/>
      <c r="G129" s="354"/>
      <c r="H129" s="355"/>
      <c r="I129" s="368"/>
      <c r="J129" s="369"/>
      <c r="K129" s="369"/>
      <c r="L129" s="369"/>
      <c r="M129" s="369"/>
      <c r="N129" s="370"/>
      <c r="O129" s="371"/>
      <c r="P129" s="372"/>
      <c r="Q129" s="400"/>
      <c r="S129" s="390"/>
      <c r="T129" s="390"/>
      <c r="U129" s="390"/>
      <c r="V129" s="390"/>
      <c r="W129" s="393"/>
      <c r="X129" s="393"/>
      <c r="Y129" s="403"/>
      <c r="Z129" s="390"/>
      <c r="AA129" s="390"/>
      <c r="AB129" s="390"/>
      <c r="AC129" s="390"/>
      <c r="AD129" s="393"/>
      <c r="AE129" s="393"/>
      <c r="AF129" s="403"/>
    </row>
    <row r="130" customHeight="1" spans="1:32">
      <c r="A130" s="88"/>
      <c r="B130" s="356"/>
      <c r="C130" s="289"/>
      <c r="D130" s="357"/>
      <c r="E130" s="358"/>
      <c r="F130" s="359"/>
      <c r="G130" s="359"/>
      <c r="H130" s="360"/>
      <c r="I130" s="373"/>
      <c r="J130" s="374"/>
      <c r="K130" s="374"/>
      <c r="L130" s="374"/>
      <c r="M130" s="374"/>
      <c r="N130" s="375"/>
      <c r="O130" s="376"/>
      <c r="P130" s="377"/>
      <c r="Q130" s="401"/>
      <c r="S130" s="390"/>
      <c r="T130" s="390"/>
      <c r="U130" s="390"/>
      <c r="V130" s="390"/>
      <c r="W130" s="393"/>
      <c r="X130" s="393"/>
      <c r="Y130" s="403"/>
      <c r="Z130" s="390"/>
      <c r="AA130" s="390"/>
      <c r="AB130" s="390"/>
      <c r="AC130" s="390"/>
      <c r="AD130" s="393"/>
      <c r="AE130" s="393"/>
      <c r="AF130" s="403"/>
    </row>
    <row r="131" customHeight="1" spans="1:32">
      <c r="A131" s="88"/>
      <c r="B131" s="356"/>
      <c r="C131" s="289"/>
      <c r="D131" s="357"/>
      <c r="E131" s="358"/>
      <c r="F131" s="359"/>
      <c r="G131" s="359"/>
      <c r="H131" s="360"/>
      <c r="I131" s="373"/>
      <c r="J131" s="374"/>
      <c r="K131" s="374"/>
      <c r="L131" s="374"/>
      <c r="M131" s="374"/>
      <c r="N131" s="375"/>
      <c r="O131" s="376"/>
      <c r="P131" s="377"/>
      <c r="Q131" s="401"/>
      <c r="S131" s="390"/>
      <c r="T131" s="390"/>
      <c r="U131" s="390"/>
      <c r="V131" s="390"/>
      <c r="W131" s="393"/>
      <c r="X131" s="393"/>
      <c r="Y131" s="390" t="s">
        <v>638</v>
      </c>
      <c r="Z131" s="390"/>
      <c r="AA131" s="390"/>
      <c r="AB131" s="390"/>
      <c r="AC131" s="390"/>
      <c r="AD131" s="393"/>
      <c r="AE131" s="393"/>
      <c r="AF131" s="390" t="s">
        <v>638</v>
      </c>
    </row>
    <row r="132" customHeight="1" spans="1:32">
      <c r="A132" s="88"/>
      <c r="B132" s="356"/>
      <c r="C132" s="289"/>
      <c r="D132" s="357"/>
      <c r="E132" s="358"/>
      <c r="F132" s="359"/>
      <c r="G132" s="359"/>
      <c r="H132" s="360"/>
      <c r="I132" s="373"/>
      <c r="J132" s="374"/>
      <c r="K132" s="374"/>
      <c r="L132" s="374"/>
      <c r="M132" s="374"/>
      <c r="N132" s="375"/>
      <c r="O132" s="376"/>
      <c r="P132" s="377"/>
      <c r="Q132" s="401"/>
      <c r="S132" s="390"/>
      <c r="T132" s="390"/>
      <c r="U132" s="390"/>
      <c r="V132" s="390"/>
      <c r="W132" s="393"/>
      <c r="X132" s="393"/>
      <c r="Y132" s="404">
        <v>45110</v>
      </c>
      <c r="Z132" s="390"/>
      <c r="AA132" s="390"/>
      <c r="AB132" s="390"/>
      <c r="AC132" s="390"/>
      <c r="AD132" s="393"/>
      <c r="AE132" s="393"/>
      <c r="AF132" s="404">
        <v>45115</v>
      </c>
    </row>
    <row r="133" customHeight="1" spans="1:32">
      <c r="A133" s="88"/>
      <c r="B133" s="356"/>
      <c r="C133" s="411"/>
      <c r="D133" s="357"/>
      <c r="E133" s="358"/>
      <c r="F133" s="412"/>
      <c r="G133" s="412"/>
      <c r="H133" s="360"/>
      <c r="I133" s="373"/>
      <c r="J133" s="415"/>
      <c r="K133" s="415"/>
      <c r="L133" s="415"/>
      <c r="M133" s="415"/>
      <c r="N133" s="375"/>
      <c r="O133" s="376"/>
      <c r="P133" s="377"/>
      <c r="Q133" s="401"/>
      <c r="S133" s="390"/>
      <c r="T133" s="390"/>
      <c r="U133" s="390"/>
      <c r="V133" s="390"/>
      <c r="W133" s="393"/>
      <c r="X133" s="393"/>
      <c r="Y133" s="390" t="s">
        <v>639</v>
      </c>
      <c r="Z133" s="390"/>
      <c r="AA133" s="390"/>
      <c r="AB133" s="390"/>
      <c r="AC133" s="390"/>
      <c r="AD133" s="393"/>
      <c r="AE133" s="393"/>
      <c r="AF133" s="390" t="s">
        <v>639</v>
      </c>
    </row>
    <row r="134" customHeight="1" spans="1:32">
      <c r="A134" s="83">
        <v>24</v>
      </c>
      <c r="B134" s="350"/>
      <c r="C134" s="351"/>
      <c r="D134" s="352"/>
      <c r="E134" s="353"/>
      <c r="F134" s="354"/>
      <c r="G134" s="354"/>
      <c r="H134" s="355"/>
      <c r="I134" s="368"/>
      <c r="J134" s="369"/>
      <c r="K134" s="369"/>
      <c r="L134" s="369"/>
      <c r="M134" s="369"/>
      <c r="N134" s="370"/>
      <c r="O134" s="371"/>
      <c r="P134" s="372"/>
      <c r="Q134" s="400"/>
      <c r="S134" s="390"/>
      <c r="T134" s="390"/>
      <c r="U134" s="390"/>
      <c r="V134" s="390"/>
      <c r="W134" s="393"/>
      <c r="X134" s="393"/>
      <c r="Y134" s="405" t="s">
        <v>647</v>
      </c>
      <c r="Z134" s="390"/>
      <c r="AA134" s="390"/>
      <c r="AB134" s="390"/>
      <c r="AC134" s="390"/>
      <c r="AD134" s="393"/>
      <c r="AE134" s="393"/>
      <c r="AF134" s="405" t="s">
        <v>647</v>
      </c>
    </row>
    <row r="135" customHeight="1" spans="1:32">
      <c r="A135" s="88"/>
      <c r="B135" s="356"/>
      <c r="C135" s="289"/>
      <c r="D135" s="357"/>
      <c r="E135" s="358"/>
      <c r="F135" s="359"/>
      <c r="G135" s="359"/>
      <c r="H135" s="360"/>
      <c r="I135" s="373"/>
      <c r="J135" s="374"/>
      <c r="K135" s="374"/>
      <c r="L135" s="374"/>
      <c r="M135" s="374"/>
      <c r="N135" s="375"/>
      <c r="O135" s="376"/>
      <c r="P135" s="377"/>
      <c r="Q135" s="401"/>
      <c r="S135" s="390"/>
      <c r="T135" s="390"/>
      <c r="U135" s="390"/>
      <c r="V135" s="390"/>
      <c r="W135" s="393"/>
      <c r="X135" s="393"/>
      <c r="Y135" s="405"/>
      <c r="Z135" s="390"/>
      <c r="AA135" s="390"/>
      <c r="AB135" s="390"/>
      <c r="AC135" s="390"/>
      <c r="AD135" s="393"/>
      <c r="AE135" s="393"/>
      <c r="AF135" s="405"/>
    </row>
    <row r="136" customHeight="1" spans="1:32">
      <c r="A136" s="88"/>
      <c r="B136" s="356"/>
      <c r="C136" s="289"/>
      <c r="D136" s="357"/>
      <c r="E136" s="358"/>
      <c r="F136" s="359"/>
      <c r="G136" s="359"/>
      <c r="H136" s="360"/>
      <c r="I136" s="373"/>
      <c r="J136" s="374"/>
      <c r="K136" s="374"/>
      <c r="L136" s="374"/>
      <c r="M136" s="374"/>
      <c r="N136" s="375"/>
      <c r="O136" s="376"/>
      <c r="P136" s="377"/>
      <c r="Q136" s="401"/>
      <c r="S136" s="390" t="s">
        <v>658</v>
      </c>
      <c r="T136" s="392" t="s">
        <v>641</v>
      </c>
      <c r="U136" s="393"/>
      <c r="V136" s="393"/>
      <c r="W136" s="394"/>
      <c r="X136" s="394"/>
      <c r="Y136" s="391" t="s">
        <v>634</v>
      </c>
      <c r="Z136" s="390" t="s">
        <v>658</v>
      </c>
      <c r="AA136" s="392" t="s">
        <v>641</v>
      </c>
      <c r="AB136" s="393"/>
      <c r="AC136" s="393"/>
      <c r="AD136" s="394"/>
      <c r="AE136" s="394"/>
      <c r="AF136" s="391" t="s">
        <v>634</v>
      </c>
    </row>
    <row r="137" customHeight="1" spans="1:32">
      <c r="A137" s="88"/>
      <c r="B137" s="356"/>
      <c r="C137" s="289"/>
      <c r="D137" s="357"/>
      <c r="E137" s="358"/>
      <c r="F137" s="359"/>
      <c r="G137" s="359"/>
      <c r="H137" s="360"/>
      <c r="I137" s="373"/>
      <c r="J137" s="374"/>
      <c r="K137" s="374"/>
      <c r="L137" s="374"/>
      <c r="M137" s="374"/>
      <c r="N137" s="375"/>
      <c r="O137" s="376"/>
      <c r="P137" s="377"/>
      <c r="Q137" s="401"/>
      <c r="S137" s="390"/>
      <c r="T137" s="390"/>
      <c r="U137" s="390"/>
      <c r="V137" s="390"/>
      <c r="W137" s="393"/>
      <c r="X137" s="393"/>
      <c r="Y137" s="403"/>
      <c r="Z137" s="390"/>
      <c r="AA137" s="390"/>
      <c r="AB137" s="390"/>
      <c r="AC137" s="390"/>
      <c r="AD137" s="393"/>
      <c r="AE137" s="393"/>
      <c r="AF137" s="403"/>
    </row>
    <row r="138" customHeight="1" spans="1:32">
      <c r="A138" s="88"/>
      <c r="B138" s="356"/>
      <c r="C138" s="411"/>
      <c r="D138" s="357"/>
      <c r="E138" s="358"/>
      <c r="F138" s="412"/>
      <c r="G138" s="412"/>
      <c r="H138" s="360"/>
      <c r="I138" s="373"/>
      <c r="J138" s="415"/>
      <c r="K138" s="415"/>
      <c r="L138" s="415"/>
      <c r="M138" s="415"/>
      <c r="N138" s="375"/>
      <c r="O138" s="376"/>
      <c r="P138" s="377"/>
      <c r="Q138" s="401"/>
      <c r="S138" s="390"/>
      <c r="T138" s="390"/>
      <c r="U138" s="390"/>
      <c r="V138" s="390"/>
      <c r="W138" s="393"/>
      <c r="X138" s="393"/>
      <c r="Y138" s="403"/>
      <c r="Z138" s="390"/>
      <c r="AA138" s="390"/>
      <c r="AB138" s="390"/>
      <c r="AC138" s="390"/>
      <c r="AD138" s="393"/>
      <c r="AE138" s="393"/>
      <c r="AF138" s="403"/>
    </row>
    <row r="139" customHeight="1" spans="1:32">
      <c r="A139" s="83">
        <v>25</v>
      </c>
      <c r="B139" s="350"/>
      <c r="C139" s="351"/>
      <c r="D139" s="352"/>
      <c r="E139" s="353"/>
      <c r="F139" s="354"/>
      <c r="G139" s="354"/>
      <c r="H139" s="355"/>
      <c r="I139" s="368"/>
      <c r="J139" s="369"/>
      <c r="K139" s="369"/>
      <c r="L139" s="369"/>
      <c r="M139" s="369"/>
      <c r="N139" s="370"/>
      <c r="O139" s="371"/>
      <c r="P139" s="372"/>
      <c r="Q139" s="400"/>
      <c r="S139" s="390"/>
      <c r="T139" s="390"/>
      <c r="U139" s="390"/>
      <c r="V139" s="390"/>
      <c r="W139" s="393"/>
      <c r="X139" s="393"/>
      <c r="Y139" s="403"/>
      <c r="Z139" s="390"/>
      <c r="AA139" s="390"/>
      <c r="AB139" s="390"/>
      <c r="AC139" s="390"/>
      <c r="AD139" s="393"/>
      <c r="AE139" s="393"/>
      <c r="AF139" s="403"/>
    </row>
    <row r="140" customHeight="1" spans="1:32">
      <c r="A140" s="88"/>
      <c r="B140" s="356"/>
      <c r="C140" s="289"/>
      <c r="D140" s="357"/>
      <c r="E140" s="358"/>
      <c r="F140" s="359"/>
      <c r="G140" s="359"/>
      <c r="H140" s="360"/>
      <c r="I140" s="373"/>
      <c r="J140" s="374"/>
      <c r="K140" s="374"/>
      <c r="L140" s="374"/>
      <c r="M140" s="374"/>
      <c r="N140" s="375"/>
      <c r="O140" s="376"/>
      <c r="P140" s="377"/>
      <c r="Q140" s="401"/>
      <c r="S140" s="390"/>
      <c r="T140" s="390"/>
      <c r="U140" s="390"/>
      <c r="V140" s="390"/>
      <c r="W140" s="393"/>
      <c r="X140" s="393"/>
      <c r="Y140" s="403"/>
      <c r="Z140" s="390"/>
      <c r="AA140" s="390"/>
      <c r="AB140" s="390"/>
      <c r="AC140" s="390"/>
      <c r="AD140" s="393"/>
      <c r="AE140" s="393"/>
      <c r="AF140" s="403"/>
    </row>
    <row r="141" customHeight="1" spans="1:32">
      <c r="A141" s="88"/>
      <c r="B141" s="356"/>
      <c r="C141" s="289"/>
      <c r="D141" s="357"/>
      <c r="E141" s="358"/>
      <c r="F141" s="359"/>
      <c r="G141" s="359"/>
      <c r="H141" s="360"/>
      <c r="I141" s="373"/>
      <c r="J141" s="374"/>
      <c r="K141" s="374"/>
      <c r="L141" s="374"/>
      <c r="M141" s="374"/>
      <c r="N141" s="375"/>
      <c r="O141" s="376"/>
      <c r="P141" s="377"/>
      <c r="Q141" s="401"/>
      <c r="S141" s="390"/>
      <c r="T141" s="390"/>
      <c r="U141" s="390"/>
      <c r="V141" s="390"/>
      <c r="W141" s="393"/>
      <c r="X141" s="393"/>
      <c r="Y141" s="390" t="s">
        <v>638</v>
      </c>
      <c r="Z141" s="390"/>
      <c r="AA141" s="390"/>
      <c r="AB141" s="390"/>
      <c r="AC141" s="390"/>
      <c r="AD141" s="393"/>
      <c r="AE141" s="393"/>
      <c r="AF141" s="390" t="s">
        <v>638</v>
      </c>
    </row>
    <row r="142" customHeight="1" spans="1:32">
      <c r="A142" s="88"/>
      <c r="B142" s="356"/>
      <c r="C142" s="289"/>
      <c r="D142" s="357"/>
      <c r="E142" s="358"/>
      <c r="F142" s="359"/>
      <c r="G142" s="359"/>
      <c r="H142" s="360"/>
      <c r="I142" s="373"/>
      <c r="J142" s="374"/>
      <c r="K142" s="374"/>
      <c r="L142" s="374"/>
      <c r="M142" s="374"/>
      <c r="N142" s="375"/>
      <c r="O142" s="376"/>
      <c r="P142" s="377"/>
      <c r="Q142" s="401"/>
      <c r="S142" s="390"/>
      <c r="T142" s="390"/>
      <c r="U142" s="390"/>
      <c r="V142" s="390"/>
      <c r="W142" s="393"/>
      <c r="X142" s="393"/>
      <c r="Y142" s="406"/>
      <c r="Z142" s="390"/>
      <c r="AA142" s="390"/>
      <c r="AB142" s="390"/>
      <c r="AC142" s="390"/>
      <c r="AD142" s="393"/>
      <c r="AE142" s="393"/>
      <c r="AF142" s="404">
        <v>45116</v>
      </c>
    </row>
    <row r="143" customHeight="1" spans="1:32">
      <c r="A143" s="88"/>
      <c r="B143" s="356"/>
      <c r="C143" s="411"/>
      <c r="D143" s="357"/>
      <c r="E143" s="358"/>
      <c r="F143" s="412"/>
      <c r="G143" s="412"/>
      <c r="H143" s="360"/>
      <c r="I143" s="373"/>
      <c r="J143" s="415"/>
      <c r="K143" s="415"/>
      <c r="L143" s="415"/>
      <c r="M143" s="415"/>
      <c r="N143" s="375"/>
      <c r="O143" s="376"/>
      <c r="P143" s="377"/>
      <c r="Q143" s="401"/>
      <c r="S143" s="390"/>
      <c r="T143" s="390"/>
      <c r="U143" s="390"/>
      <c r="V143" s="390"/>
      <c r="W143" s="393"/>
      <c r="X143" s="393"/>
      <c r="Y143" s="390" t="s">
        <v>639</v>
      </c>
      <c r="Z143" s="390"/>
      <c r="AA143" s="390"/>
      <c r="AB143" s="390"/>
      <c r="AC143" s="390"/>
      <c r="AD143" s="393"/>
      <c r="AE143" s="393"/>
      <c r="AF143" s="390" t="s">
        <v>639</v>
      </c>
    </row>
    <row r="144" customHeight="1" spans="1:32">
      <c r="A144" s="83">
        <v>26</v>
      </c>
      <c r="B144" s="350"/>
      <c r="C144" s="351"/>
      <c r="D144" s="352"/>
      <c r="E144" s="353"/>
      <c r="F144" s="354"/>
      <c r="G144" s="354"/>
      <c r="H144" s="355"/>
      <c r="I144" s="368"/>
      <c r="J144" s="369"/>
      <c r="K144" s="369"/>
      <c r="L144" s="369"/>
      <c r="M144" s="369"/>
      <c r="N144" s="370"/>
      <c r="O144" s="371"/>
      <c r="P144" s="372"/>
      <c r="Q144" s="400"/>
      <c r="S144" s="390"/>
      <c r="T144" s="390"/>
      <c r="U144" s="390"/>
      <c r="V144" s="390"/>
      <c r="W144" s="393"/>
      <c r="X144" s="393"/>
      <c r="Y144" s="407"/>
      <c r="Z144" s="390"/>
      <c r="AA144" s="390"/>
      <c r="AB144" s="390"/>
      <c r="AC144" s="390"/>
      <c r="AD144" s="393"/>
      <c r="AE144" s="393"/>
      <c r="AF144" s="405" t="s">
        <v>647</v>
      </c>
    </row>
    <row r="145" customHeight="1" spans="1:32">
      <c r="A145" s="88"/>
      <c r="B145" s="356"/>
      <c r="C145" s="289"/>
      <c r="D145" s="357"/>
      <c r="E145" s="358"/>
      <c r="F145" s="359"/>
      <c r="G145" s="359"/>
      <c r="H145" s="360"/>
      <c r="I145" s="373"/>
      <c r="J145" s="374"/>
      <c r="K145" s="374"/>
      <c r="L145" s="374"/>
      <c r="M145" s="374"/>
      <c r="N145" s="375"/>
      <c r="O145" s="376"/>
      <c r="P145" s="377"/>
      <c r="Q145" s="401"/>
      <c r="S145" s="390"/>
      <c r="T145" s="390"/>
      <c r="U145" s="390"/>
      <c r="V145" s="390"/>
      <c r="W145" s="393"/>
      <c r="X145" s="393"/>
      <c r="Y145" s="407"/>
      <c r="Z145" s="390"/>
      <c r="AA145" s="390"/>
      <c r="AB145" s="390"/>
      <c r="AC145" s="390"/>
      <c r="AD145" s="393"/>
      <c r="AE145" s="393"/>
      <c r="AF145" s="405"/>
    </row>
    <row r="146" customHeight="1" spans="1:32">
      <c r="A146" s="88"/>
      <c r="B146" s="356"/>
      <c r="C146" s="289"/>
      <c r="D146" s="357"/>
      <c r="E146" s="358"/>
      <c r="F146" s="359"/>
      <c r="G146" s="359"/>
      <c r="H146" s="360"/>
      <c r="I146" s="373"/>
      <c r="J146" s="374"/>
      <c r="K146" s="374"/>
      <c r="L146" s="374"/>
      <c r="M146" s="374"/>
      <c r="N146" s="375"/>
      <c r="O146" s="376"/>
      <c r="P146" s="377"/>
      <c r="Q146" s="401"/>
      <c r="S146" s="390" t="s">
        <v>659</v>
      </c>
      <c r="T146" s="392" t="s">
        <v>641</v>
      </c>
      <c r="U146" s="393"/>
      <c r="V146" s="393"/>
      <c r="W146" s="394"/>
      <c r="X146" s="394"/>
      <c r="Y146" s="391" t="s">
        <v>634</v>
      </c>
      <c r="Z146" s="390" t="s">
        <v>659</v>
      </c>
      <c r="AA146" s="392" t="s">
        <v>641</v>
      </c>
      <c r="AB146" s="393"/>
      <c r="AC146" s="393"/>
      <c r="AD146" s="394"/>
      <c r="AE146" s="394"/>
      <c r="AF146" s="391" t="s">
        <v>634</v>
      </c>
    </row>
    <row r="147" customHeight="1" spans="1:32">
      <c r="A147" s="88"/>
      <c r="B147" s="356"/>
      <c r="C147" s="289"/>
      <c r="D147" s="357"/>
      <c r="E147" s="358"/>
      <c r="F147" s="359"/>
      <c r="G147" s="359"/>
      <c r="H147" s="360"/>
      <c r="I147" s="373"/>
      <c r="J147" s="374"/>
      <c r="K147" s="374"/>
      <c r="L147" s="374"/>
      <c r="M147" s="374"/>
      <c r="N147" s="375"/>
      <c r="O147" s="376"/>
      <c r="P147" s="377"/>
      <c r="Q147" s="401"/>
      <c r="S147" s="390"/>
      <c r="T147" s="390"/>
      <c r="U147" s="390"/>
      <c r="V147" s="390"/>
      <c r="W147" s="393"/>
      <c r="X147" s="393"/>
      <c r="Y147" s="403" t="s">
        <v>81</v>
      </c>
      <c r="Z147" s="390"/>
      <c r="AA147" s="390"/>
      <c r="AB147" s="390"/>
      <c r="AC147" s="390"/>
      <c r="AD147" s="393"/>
      <c r="AE147" s="393"/>
      <c r="AF147" s="403"/>
    </row>
    <row r="148" customHeight="1" spans="1:32">
      <c r="A148" s="88"/>
      <c r="B148" s="356"/>
      <c r="C148" s="411"/>
      <c r="D148" s="357"/>
      <c r="E148" s="358"/>
      <c r="F148" s="412"/>
      <c r="G148" s="412"/>
      <c r="H148" s="360"/>
      <c r="I148" s="373"/>
      <c r="J148" s="415"/>
      <c r="K148" s="415"/>
      <c r="L148" s="415"/>
      <c r="M148" s="415"/>
      <c r="N148" s="375"/>
      <c r="O148" s="376"/>
      <c r="P148" s="377"/>
      <c r="Q148" s="401"/>
      <c r="S148" s="390"/>
      <c r="T148" s="390"/>
      <c r="U148" s="390"/>
      <c r="V148" s="390"/>
      <c r="W148" s="393"/>
      <c r="X148" s="393"/>
      <c r="Y148" s="403"/>
      <c r="Z148" s="390"/>
      <c r="AA148" s="390"/>
      <c r="AB148" s="390"/>
      <c r="AC148" s="390"/>
      <c r="AD148" s="393"/>
      <c r="AE148" s="393"/>
      <c r="AF148" s="403"/>
    </row>
    <row r="149" customHeight="1" spans="1:32">
      <c r="A149" s="83">
        <v>27</v>
      </c>
      <c r="B149" s="350"/>
      <c r="C149" s="351"/>
      <c r="D149" s="352"/>
      <c r="E149" s="353"/>
      <c r="F149" s="354"/>
      <c r="G149" s="354"/>
      <c r="H149" s="355"/>
      <c r="I149" s="368"/>
      <c r="J149" s="369"/>
      <c r="K149" s="369"/>
      <c r="L149" s="369"/>
      <c r="M149" s="369"/>
      <c r="N149" s="370"/>
      <c r="O149" s="371"/>
      <c r="P149" s="372"/>
      <c r="Q149" s="400"/>
      <c r="S149" s="390"/>
      <c r="T149" s="390"/>
      <c r="U149" s="390"/>
      <c r="V149" s="390"/>
      <c r="W149" s="393"/>
      <c r="X149" s="393"/>
      <c r="Y149" s="403"/>
      <c r="Z149" s="390"/>
      <c r="AA149" s="390"/>
      <c r="AB149" s="390"/>
      <c r="AC149" s="390"/>
      <c r="AD149" s="393"/>
      <c r="AE149" s="393"/>
      <c r="AF149" s="403"/>
    </row>
    <row r="150" customHeight="1" spans="1:32">
      <c r="A150" s="88"/>
      <c r="B150" s="356"/>
      <c r="C150" s="289"/>
      <c r="D150" s="357"/>
      <c r="E150" s="358"/>
      <c r="F150" s="359"/>
      <c r="G150" s="359"/>
      <c r="H150" s="360"/>
      <c r="I150" s="373"/>
      <c r="J150" s="374"/>
      <c r="K150" s="374"/>
      <c r="L150" s="374"/>
      <c r="M150" s="374"/>
      <c r="N150" s="375"/>
      <c r="O150" s="376"/>
      <c r="P150" s="377"/>
      <c r="Q150" s="401"/>
      <c r="S150" s="390"/>
      <c r="T150" s="390"/>
      <c r="U150" s="390"/>
      <c r="V150" s="390"/>
      <c r="W150" s="393"/>
      <c r="X150" s="393"/>
      <c r="Y150" s="403"/>
      <c r="Z150" s="390"/>
      <c r="AA150" s="390"/>
      <c r="AB150" s="390"/>
      <c r="AC150" s="390"/>
      <c r="AD150" s="393"/>
      <c r="AE150" s="393"/>
      <c r="AF150" s="403"/>
    </row>
    <row r="151" customHeight="1" spans="1:32">
      <c r="A151" s="88"/>
      <c r="B151" s="356"/>
      <c r="C151" s="289"/>
      <c r="D151" s="357"/>
      <c r="E151" s="358"/>
      <c r="F151" s="359"/>
      <c r="G151" s="359"/>
      <c r="H151" s="360"/>
      <c r="I151" s="373"/>
      <c r="J151" s="374"/>
      <c r="K151" s="374"/>
      <c r="L151" s="374"/>
      <c r="M151" s="374"/>
      <c r="N151" s="375"/>
      <c r="O151" s="376"/>
      <c r="P151" s="377"/>
      <c r="Q151" s="401"/>
      <c r="S151" s="390"/>
      <c r="T151" s="390"/>
      <c r="U151" s="390"/>
      <c r="V151" s="390"/>
      <c r="W151" s="393"/>
      <c r="X151" s="393"/>
      <c r="Y151" s="390" t="s">
        <v>638</v>
      </c>
      <c r="Z151" s="390"/>
      <c r="AA151" s="390"/>
      <c r="AB151" s="390"/>
      <c r="AC151" s="390"/>
      <c r="AD151" s="393"/>
      <c r="AE151" s="393"/>
      <c r="AF151" s="390" t="s">
        <v>638</v>
      </c>
    </row>
    <row r="152" customHeight="1" spans="1:32">
      <c r="A152" s="88"/>
      <c r="B152" s="356"/>
      <c r="C152" s="289"/>
      <c r="D152" s="357"/>
      <c r="E152" s="358"/>
      <c r="F152" s="359"/>
      <c r="G152" s="359"/>
      <c r="H152" s="360"/>
      <c r="I152" s="373"/>
      <c r="J152" s="374"/>
      <c r="K152" s="374"/>
      <c r="L152" s="374"/>
      <c r="M152" s="374"/>
      <c r="N152" s="375"/>
      <c r="O152" s="376"/>
      <c r="P152" s="377"/>
      <c r="Q152" s="401"/>
      <c r="S152" s="390"/>
      <c r="T152" s="390"/>
      <c r="U152" s="390"/>
      <c r="V152" s="390"/>
      <c r="W152" s="393"/>
      <c r="X152" s="393"/>
      <c r="Y152" s="404">
        <v>45111</v>
      </c>
      <c r="Z152" s="390"/>
      <c r="AA152" s="390"/>
      <c r="AB152" s="390"/>
      <c r="AC152" s="390"/>
      <c r="AD152" s="393"/>
      <c r="AE152" s="393"/>
      <c r="AF152" s="404">
        <v>45117</v>
      </c>
    </row>
    <row r="153" customHeight="1" spans="1:32">
      <c r="A153" s="88"/>
      <c r="B153" s="356"/>
      <c r="C153" s="411"/>
      <c r="D153" s="357"/>
      <c r="E153" s="358"/>
      <c r="F153" s="412"/>
      <c r="G153" s="412"/>
      <c r="H153" s="360"/>
      <c r="I153" s="373"/>
      <c r="J153" s="415"/>
      <c r="K153" s="415"/>
      <c r="L153" s="415"/>
      <c r="M153" s="415"/>
      <c r="N153" s="375"/>
      <c r="O153" s="376"/>
      <c r="P153" s="377"/>
      <c r="Q153" s="401"/>
      <c r="S153" s="390"/>
      <c r="T153" s="390"/>
      <c r="U153" s="390"/>
      <c r="V153" s="390"/>
      <c r="W153" s="393"/>
      <c r="X153" s="393"/>
      <c r="Y153" s="390" t="s">
        <v>639</v>
      </c>
      <c r="Z153" s="390"/>
      <c r="AA153" s="390"/>
      <c r="AB153" s="390"/>
      <c r="AC153" s="390"/>
      <c r="AD153" s="393"/>
      <c r="AE153" s="393"/>
      <c r="AF153" s="390" t="s">
        <v>639</v>
      </c>
    </row>
    <row r="154" customHeight="1" spans="1:32">
      <c r="A154" s="83">
        <v>28</v>
      </c>
      <c r="B154" s="350"/>
      <c r="C154" s="351"/>
      <c r="D154" s="352"/>
      <c r="E154" s="353"/>
      <c r="F154" s="354"/>
      <c r="G154" s="354"/>
      <c r="H154" s="355"/>
      <c r="I154" s="368"/>
      <c r="J154" s="369"/>
      <c r="K154" s="369"/>
      <c r="L154" s="369"/>
      <c r="M154" s="369"/>
      <c r="N154" s="370"/>
      <c r="O154" s="371"/>
      <c r="P154" s="372"/>
      <c r="Q154" s="400"/>
      <c r="S154" s="390"/>
      <c r="T154" s="390"/>
      <c r="U154" s="390"/>
      <c r="V154" s="390"/>
      <c r="W154" s="393"/>
      <c r="X154" s="393"/>
      <c r="Y154" s="405" t="s">
        <v>647</v>
      </c>
      <c r="Z154" s="390"/>
      <c r="AA154" s="390"/>
      <c r="AB154" s="390"/>
      <c r="AC154" s="390"/>
      <c r="AD154" s="393"/>
      <c r="AE154" s="393"/>
      <c r="AF154" s="405" t="s">
        <v>647</v>
      </c>
    </row>
    <row r="155" customHeight="1" spans="1:32">
      <c r="A155" s="88"/>
      <c r="B155" s="356"/>
      <c r="C155" s="289"/>
      <c r="D155" s="357"/>
      <c r="E155" s="358"/>
      <c r="F155" s="359"/>
      <c r="G155" s="359"/>
      <c r="H155" s="360"/>
      <c r="I155" s="373"/>
      <c r="J155" s="374"/>
      <c r="K155" s="374"/>
      <c r="L155" s="374"/>
      <c r="M155" s="374"/>
      <c r="N155" s="375"/>
      <c r="O155" s="376"/>
      <c r="P155" s="377"/>
      <c r="Q155" s="401"/>
      <c r="S155" s="390"/>
      <c r="T155" s="390"/>
      <c r="U155" s="390"/>
      <c r="V155" s="390"/>
      <c r="W155" s="393"/>
      <c r="X155" s="393"/>
      <c r="Y155" s="405"/>
      <c r="Z155" s="390"/>
      <c r="AA155" s="390"/>
      <c r="AB155" s="390"/>
      <c r="AC155" s="390"/>
      <c r="AD155" s="393"/>
      <c r="AE155" s="393"/>
      <c r="AF155" s="405"/>
    </row>
    <row r="156" customHeight="1" spans="1:32">
      <c r="A156" s="88"/>
      <c r="B156" s="356"/>
      <c r="C156" s="289"/>
      <c r="D156" s="357"/>
      <c r="E156" s="358"/>
      <c r="F156" s="359"/>
      <c r="G156" s="359"/>
      <c r="H156" s="360"/>
      <c r="I156" s="373"/>
      <c r="J156" s="374"/>
      <c r="K156" s="374"/>
      <c r="L156" s="374"/>
      <c r="M156" s="374"/>
      <c r="N156" s="375"/>
      <c r="O156" s="376"/>
      <c r="P156" s="377"/>
      <c r="Q156" s="401"/>
      <c r="S156" s="390" t="s">
        <v>660</v>
      </c>
      <c r="T156" s="392" t="s">
        <v>641</v>
      </c>
      <c r="U156" s="393"/>
      <c r="V156" s="393"/>
      <c r="W156" s="394"/>
      <c r="X156" s="394"/>
      <c r="Y156" s="391" t="s">
        <v>634</v>
      </c>
      <c r="Z156" s="390" t="s">
        <v>660</v>
      </c>
      <c r="AA156" s="392" t="s">
        <v>641</v>
      </c>
      <c r="AB156" s="393"/>
      <c r="AC156" s="393"/>
      <c r="AD156" s="394"/>
      <c r="AE156" s="394"/>
      <c r="AF156" s="391" t="s">
        <v>634</v>
      </c>
    </row>
    <row r="157" customHeight="1" spans="1:32">
      <c r="A157" s="88"/>
      <c r="B157" s="356"/>
      <c r="C157" s="289"/>
      <c r="D157" s="357"/>
      <c r="E157" s="358"/>
      <c r="F157" s="359"/>
      <c r="G157" s="359"/>
      <c r="H157" s="360"/>
      <c r="I157" s="373"/>
      <c r="J157" s="374"/>
      <c r="K157" s="374"/>
      <c r="L157" s="374"/>
      <c r="M157" s="374"/>
      <c r="N157" s="375"/>
      <c r="O157" s="376"/>
      <c r="P157" s="377"/>
      <c r="Q157" s="401"/>
      <c r="S157" s="390"/>
      <c r="T157" s="390"/>
      <c r="U157" s="390"/>
      <c r="V157" s="390"/>
      <c r="W157" s="393"/>
      <c r="X157" s="393"/>
      <c r="Y157" s="403"/>
      <c r="Z157" s="390"/>
      <c r="AA157" s="390"/>
      <c r="AB157" s="390"/>
      <c r="AC157" s="390"/>
      <c r="AD157" s="393"/>
      <c r="AE157" s="393"/>
      <c r="AF157" s="403"/>
    </row>
    <row r="158" customHeight="1" spans="1:32">
      <c r="A158" s="88"/>
      <c r="B158" s="356"/>
      <c r="C158" s="411"/>
      <c r="D158" s="357"/>
      <c r="E158" s="358"/>
      <c r="F158" s="412"/>
      <c r="G158" s="412"/>
      <c r="H158" s="360"/>
      <c r="I158" s="373"/>
      <c r="J158" s="415"/>
      <c r="K158" s="415"/>
      <c r="L158" s="415"/>
      <c r="M158" s="415"/>
      <c r="N158" s="375"/>
      <c r="O158" s="376"/>
      <c r="P158" s="377"/>
      <c r="Q158" s="401"/>
      <c r="S158" s="390"/>
      <c r="T158" s="390"/>
      <c r="U158" s="390"/>
      <c r="V158" s="390"/>
      <c r="W158" s="393"/>
      <c r="X158" s="393"/>
      <c r="Y158" s="403"/>
      <c r="Z158" s="390"/>
      <c r="AA158" s="390"/>
      <c r="AB158" s="390"/>
      <c r="AC158" s="390"/>
      <c r="AD158" s="393"/>
      <c r="AE158" s="393"/>
      <c r="AF158" s="403"/>
    </row>
    <row r="159" customHeight="1" spans="1:32">
      <c r="A159" s="83">
        <v>29</v>
      </c>
      <c r="B159" s="350"/>
      <c r="C159" s="351"/>
      <c r="D159" s="352"/>
      <c r="E159" s="353"/>
      <c r="F159" s="354"/>
      <c r="G159" s="354"/>
      <c r="H159" s="355"/>
      <c r="I159" s="368"/>
      <c r="J159" s="369"/>
      <c r="K159" s="369"/>
      <c r="L159" s="369"/>
      <c r="M159" s="369"/>
      <c r="N159" s="370"/>
      <c r="O159" s="371"/>
      <c r="P159" s="372"/>
      <c r="Q159" s="400"/>
      <c r="S159" s="390"/>
      <c r="T159" s="390"/>
      <c r="U159" s="390"/>
      <c r="V159" s="390"/>
      <c r="W159" s="393"/>
      <c r="X159" s="393"/>
      <c r="Y159" s="403"/>
      <c r="Z159" s="390"/>
      <c r="AA159" s="390"/>
      <c r="AB159" s="390"/>
      <c r="AC159" s="390"/>
      <c r="AD159" s="393"/>
      <c r="AE159" s="393"/>
      <c r="AF159" s="403"/>
    </row>
    <row r="160" customHeight="1" spans="1:32">
      <c r="A160" s="88"/>
      <c r="B160" s="356"/>
      <c r="C160" s="289"/>
      <c r="D160" s="357"/>
      <c r="E160" s="358"/>
      <c r="F160" s="359"/>
      <c r="G160" s="359"/>
      <c r="H160" s="360"/>
      <c r="I160" s="373"/>
      <c r="J160" s="374"/>
      <c r="K160" s="374"/>
      <c r="L160" s="374"/>
      <c r="M160" s="374"/>
      <c r="N160" s="375"/>
      <c r="O160" s="376"/>
      <c r="P160" s="377"/>
      <c r="Q160" s="401"/>
      <c r="S160" s="390"/>
      <c r="T160" s="390"/>
      <c r="U160" s="390"/>
      <c r="V160" s="390"/>
      <c r="W160" s="393"/>
      <c r="X160" s="393"/>
      <c r="Y160" s="403"/>
      <c r="Z160" s="390"/>
      <c r="AA160" s="390"/>
      <c r="AB160" s="390"/>
      <c r="AC160" s="390"/>
      <c r="AD160" s="393"/>
      <c r="AE160" s="393"/>
      <c r="AF160" s="403"/>
    </row>
    <row r="161" customHeight="1" spans="1:32">
      <c r="A161" s="88"/>
      <c r="B161" s="356"/>
      <c r="C161" s="289"/>
      <c r="D161" s="357"/>
      <c r="E161" s="358"/>
      <c r="F161" s="359"/>
      <c r="G161" s="359"/>
      <c r="H161" s="360"/>
      <c r="I161" s="373"/>
      <c r="J161" s="374"/>
      <c r="K161" s="374"/>
      <c r="L161" s="374"/>
      <c r="M161" s="374"/>
      <c r="N161" s="375"/>
      <c r="O161" s="376"/>
      <c r="P161" s="377"/>
      <c r="Q161" s="401"/>
      <c r="S161" s="390"/>
      <c r="T161" s="390"/>
      <c r="U161" s="390"/>
      <c r="V161" s="390"/>
      <c r="W161" s="393"/>
      <c r="X161" s="393"/>
      <c r="Y161" s="390" t="s">
        <v>638</v>
      </c>
      <c r="Z161" s="390"/>
      <c r="AA161" s="390"/>
      <c r="AB161" s="390"/>
      <c r="AC161" s="390"/>
      <c r="AD161" s="393"/>
      <c r="AE161" s="393"/>
      <c r="AF161" s="390" t="s">
        <v>638</v>
      </c>
    </row>
    <row r="162" customHeight="1" spans="1:32">
      <c r="A162" s="88"/>
      <c r="B162" s="356"/>
      <c r="C162" s="289"/>
      <c r="D162" s="357"/>
      <c r="E162" s="358"/>
      <c r="F162" s="359"/>
      <c r="G162" s="359"/>
      <c r="H162" s="360"/>
      <c r="I162" s="373"/>
      <c r="J162" s="374"/>
      <c r="K162" s="374"/>
      <c r="L162" s="374"/>
      <c r="M162" s="374"/>
      <c r="N162" s="375"/>
      <c r="O162" s="376"/>
      <c r="P162" s="377"/>
      <c r="Q162" s="401"/>
      <c r="S162" s="390"/>
      <c r="T162" s="390"/>
      <c r="U162" s="390"/>
      <c r="V162" s="390"/>
      <c r="W162" s="393"/>
      <c r="X162" s="393"/>
      <c r="Y162" s="406"/>
      <c r="Z162" s="390"/>
      <c r="AA162" s="390"/>
      <c r="AB162" s="390"/>
      <c r="AC162" s="390"/>
      <c r="AD162" s="393"/>
      <c r="AE162" s="393"/>
      <c r="AF162" s="404">
        <v>45117</v>
      </c>
    </row>
    <row r="163" customHeight="1" spans="1:32">
      <c r="A163" s="88"/>
      <c r="B163" s="356"/>
      <c r="C163" s="411"/>
      <c r="D163" s="357"/>
      <c r="E163" s="358"/>
      <c r="F163" s="412"/>
      <c r="G163" s="412"/>
      <c r="H163" s="360"/>
      <c r="I163" s="373"/>
      <c r="J163" s="415"/>
      <c r="K163" s="415"/>
      <c r="L163" s="415"/>
      <c r="M163" s="415"/>
      <c r="N163" s="375"/>
      <c r="O163" s="376"/>
      <c r="P163" s="377"/>
      <c r="Q163" s="401"/>
      <c r="S163" s="390"/>
      <c r="T163" s="390"/>
      <c r="U163" s="390"/>
      <c r="V163" s="390"/>
      <c r="W163" s="393"/>
      <c r="X163" s="393"/>
      <c r="Y163" s="390" t="s">
        <v>639</v>
      </c>
      <c r="Z163" s="390"/>
      <c r="AA163" s="390"/>
      <c r="AB163" s="390"/>
      <c r="AC163" s="390"/>
      <c r="AD163" s="393"/>
      <c r="AE163" s="393"/>
      <c r="AF163" s="390" t="s">
        <v>639</v>
      </c>
    </row>
    <row r="164" customHeight="1" spans="1:32">
      <c r="A164" s="83">
        <v>30</v>
      </c>
      <c r="B164" s="350"/>
      <c r="C164" s="351"/>
      <c r="D164" s="352"/>
      <c r="E164" s="353"/>
      <c r="F164" s="354"/>
      <c r="G164" s="354"/>
      <c r="H164" s="355"/>
      <c r="I164" s="368"/>
      <c r="J164" s="369"/>
      <c r="K164" s="369"/>
      <c r="L164" s="369"/>
      <c r="M164" s="369"/>
      <c r="N164" s="370"/>
      <c r="O164" s="371"/>
      <c r="P164" s="372"/>
      <c r="Q164" s="400"/>
      <c r="S164" s="390"/>
      <c r="T164" s="390"/>
      <c r="U164" s="390"/>
      <c r="V164" s="390"/>
      <c r="W164" s="393"/>
      <c r="X164" s="393"/>
      <c r="Y164" s="407"/>
      <c r="Z164" s="390"/>
      <c r="AA164" s="390"/>
      <c r="AB164" s="390"/>
      <c r="AC164" s="390"/>
      <c r="AD164" s="393"/>
      <c r="AE164" s="393"/>
      <c r="AF164" s="405" t="s">
        <v>647</v>
      </c>
    </row>
    <row r="165" customHeight="1" spans="1:32">
      <c r="A165" s="88"/>
      <c r="B165" s="356"/>
      <c r="C165" s="289"/>
      <c r="D165" s="357"/>
      <c r="E165" s="358"/>
      <c r="F165" s="359"/>
      <c r="G165" s="359"/>
      <c r="H165" s="360"/>
      <c r="I165" s="373"/>
      <c r="J165" s="374"/>
      <c r="K165" s="374"/>
      <c r="L165" s="374"/>
      <c r="M165" s="374"/>
      <c r="N165" s="375"/>
      <c r="O165" s="376"/>
      <c r="P165" s="377"/>
      <c r="Q165" s="401"/>
      <c r="S165" s="390"/>
      <c r="T165" s="390"/>
      <c r="U165" s="390"/>
      <c r="V165" s="390"/>
      <c r="W165" s="393"/>
      <c r="X165" s="393"/>
      <c r="Y165" s="407"/>
      <c r="Z165" s="390"/>
      <c r="AA165" s="390"/>
      <c r="AB165" s="390"/>
      <c r="AC165" s="390"/>
      <c r="AD165" s="393"/>
      <c r="AE165" s="393"/>
      <c r="AF165" s="405"/>
    </row>
    <row r="166" customHeight="1" spans="1:32">
      <c r="A166" s="88"/>
      <c r="B166" s="356"/>
      <c r="C166" s="289"/>
      <c r="D166" s="357"/>
      <c r="E166" s="358"/>
      <c r="F166" s="359"/>
      <c r="G166" s="359"/>
      <c r="H166" s="360"/>
      <c r="I166" s="373"/>
      <c r="J166" s="374"/>
      <c r="K166" s="374"/>
      <c r="L166" s="374"/>
      <c r="M166" s="374"/>
      <c r="N166" s="375"/>
      <c r="O166" s="376"/>
      <c r="P166" s="377"/>
      <c r="Q166" s="401"/>
      <c r="S166" s="390" t="s">
        <v>661</v>
      </c>
      <c r="T166" s="392" t="s">
        <v>641</v>
      </c>
      <c r="U166" s="393"/>
      <c r="V166" s="393"/>
      <c r="W166" s="394"/>
      <c r="X166" s="394"/>
      <c r="Y166" s="391" t="s">
        <v>634</v>
      </c>
      <c r="Z166" s="390" t="s">
        <v>661</v>
      </c>
      <c r="AA166" s="392" t="s">
        <v>641</v>
      </c>
      <c r="AB166" s="393"/>
      <c r="AC166" s="393"/>
      <c r="AD166" s="394"/>
      <c r="AE166" s="394"/>
      <c r="AF166" s="391" t="s">
        <v>634</v>
      </c>
    </row>
    <row r="167" customHeight="1" spans="1:32">
      <c r="A167" s="88"/>
      <c r="B167" s="356"/>
      <c r="C167" s="289"/>
      <c r="D167" s="357"/>
      <c r="E167" s="358"/>
      <c r="F167" s="359"/>
      <c r="G167" s="359"/>
      <c r="H167" s="360"/>
      <c r="I167" s="373"/>
      <c r="J167" s="374"/>
      <c r="K167" s="374"/>
      <c r="L167" s="374"/>
      <c r="M167" s="374"/>
      <c r="N167" s="375"/>
      <c r="O167" s="376"/>
      <c r="P167" s="377"/>
      <c r="Q167" s="401"/>
      <c r="S167" s="390"/>
      <c r="T167" s="390"/>
      <c r="U167" s="390"/>
      <c r="V167" s="390"/>
      <c r="W167" s="393"/>
      <c r="X167" s="393"/>
      <c r="Y167" s="403" t="s">
        <v>81</v>
      </c>
      <c r="Z167" s="390"/>
      <c r="AA167" s="390"/>
      <c r="AB167" s="390"/>
      <c r="AC167" s="390"/>
      <c r="AD167" s="393"/>
      <c r="AE167" s="393"/>
      <c r="AF167" s="403"/>
    </row>
    <row r="168" customHeight="1" spans="1:32">
      <c r="A168" s="88"/>
      <c r="B168" s="356"/>
      <c r="C168" s="411"/>
      <c r="D168" s="357"/>
      <c r="E168" s="358"/>
      <c r="F168" s="412"/>
      <c r="G168" s="412"/>
      <c r="H168" s="360"/>
      <c r="I168" s="373"/>
      <c r="J168" s="415"/>
      <c r="K168" s="415"/>
      <c r="L168" s="415"/>
      <c r="M168" s="415"/>
      <c r="N168" s="375"/>
      <c r="O168" s="376"/>
      <c r="P168" s="377"/>
      <c r="Q168" s="401"/>
      <c r="S168" s="390"/>
      <c r="T168" s="390"/>
      <c r="U168" s="390"/>
      <c r="V168" s="390"/>
      <c r="W168" s="393"/>
      <c r="X168" s="393"/>
      <c r="Y168" s="403"/>
      <c r="Z168" s="390"/>
      <c r="AA168" s="390"/>
      <c r="AB168" s="390"/>
      <c r="AC168" s="390"/>
      <c r="AD168" s="393"/>
      <c r="AE168" s="393"/>
      <c r="AF168" s="403"/>
    </row>
    <row r="169" customHeight="1" spans="1:32">
      <c r="A169" s="83">
        <v>31</v>
      </c>
      <c r="B169" s="350"/>
      <c r="C169" s="351"/>
      <c r="D169" s="352"/>
      <c r="E169" s="353"/>
      <c r="F169" s="354"/>
      <c r="G169" s="354"/>
      <c r="H169" s="355"/>
      <c r="I169" s="368"/>
      <c r="J169" s="369"/>
      <c r="K169" s="369"/>
      <c r="L169" s="369"/>
      <c r="M169" s="369"/>
      <c r="N169" s="370"/>
      <c r="O169" s="371"/>
      <c r="P169" s="372"/>
      <c r="Q169" s="400"/>
      <c r="S169" s="390"/>
      <c r="T169" s="390"/>
      <c r="U169" s="390"/>
      <c r="V169" s="390"/>
      <c r="W169" s="393"/>
      <c r="X169" s="393"/>
      <c r="Y169" s="403"/>
      <c r="Z169" s="390"/>
      <c r="AA169" s="390"/>
      <c r="AB169" s="390"/>
      <c r="AC169" s="390"/>
      <c r="AD169" s="393"/>
      <c r="AE169" s="393"/>
      <c r="AF169" s="403"/>
    </row>
    <row r="170" customHeight="1" spans="1:32">
      <c r="A170" s="88"/>
      <c r="B170" s="356"/>
      <c r="C170" s="289"/>
      <c r="D170" s="357"/>
      <c r="E170" s="358"/>
      <c r="F170" s="359"/>
      <c r="G170" s="359"/>
      <c r="H170" s="360"/>
      <c r="I170" s="373"/>
      <c r="J170" s="374"/>
      <c r="K170" s="374"/>
      <c r="L170" s="374"/>
      <c r="M170" s="374"/>
      <c r="N170" s="375"/>
      <c r="O170" s="376"/>
      <c r="P170" s="377"/>
      <c r="Q170" s="401"/>
      <c r="S170" s="390"/>
      <c r="T170" s="390"/>
      <c r="U170" s="390"/>
      <c r="V170" s="390"/>
      <c r="W170" s="393"/>
      <c r="X170" s="393"/>
      <c r="Y170" s="403"/>
      <c r="Z170" s="390"/>
      <c r="AA170" s="390"/>
      <c r="AB170" s="390"/>
      <c r="AC170" s="390"/>
      <c r="AD170" s="393"/>
      <c r="AE170" s="393"/>
      <c r="AF170" s="403"/>
    </row>
    <row r="171" customHeight="1" spans="1:32">
      <c r="A171" s="88"/>
      <c r="B171" s="356"/>
      <c r="C171" s="289"/>
      <c r="D171" s="357"/>
      <c r="E171" s="358"/>
      <c r="F171" s="359"/>
      <c r="G171" s="359"/>
      <c r="H171" s="360"/>
      <c r="I171" s="373"/>
      <c r="J171" s="374"/>
      <c r="K171" s="374"/>
      <c r="L171" s="374"/>
      <c r="M171" s="374"/>
      <c r="N171" s="375"/>
      <c r="O171" s="376"/>
      <c r="P171" s="377"/>
      <c r="Q171" s="401"/>
      <c r="S171" s="390"/>
      <c r="T171" s="390"/>
      <c r="U171" s="390"/>
      <c r="V171" s="390"/>
      <c r="W171" s="393"/>
      <c r="X171" s="393"/>
      <c r="Y171" s="390" t="s">
        <v>638</v>
      </c>
      <c r="Z171" s="390"/>
      <c r="AA171" s="390"/>
      <c r="AB171" s="390"/>
      <c r="AC171" s="390"/>
      <c r="AD171" s="393"/>
      <c r="AE171" s="393"/>
      <c r="AF171" s="390" t="s">
        <v>638</v>
      </c>
    </row>
    <row r="172" customHeight="1" spans="1:32">
      <c r="A172" s="88"/>
      <c r="B172" s="356"/>
      <c r="C172" s="289"/>
      <c r="D172" s="357"/>
      <c r="E172" s="358"/>
      <c r="F172" s="359"/>
      <c r="G172" s="359"/>
      <c r="H172" s="360"/>
      <c r="I172" s="373"/>
      <c r="J172" s="374"/>
      <c r="K172" s="374"/>
      <c r="L172" s="374"/>
      <c r="M172" s="374"/>
      <c r="N172" s="375"/>
      <c r="O172" s="376"/>
      <c r="P172" s="377"/>
      <c r="Q172" s="401"/>
      <c r="S172" s="390"/>
      <c r="T172" s="390"/>
      <c r="U172" s="390"/>
      <c r="V172" s="390"/>
      <c r="W172" s="393"/>
      <c r="X172" s="393"/>
      <c r="Y172" s="404">
        <v>45112</v>
      </c>
      <c r="Z172" s="390"/>
      <c r="AA172" s="390"/>
      <c r="AB172" s="390"/>
      <c r="AC172" s="390"/>
      <c r="AD172" s="393"/>
      <c r="AE172" s="393"/>
      <c r="AF172" s="404">
        <v>45118</v>
      </c>
    </row>
    <row r="173" customHeight="1" spans="1:32">
      <c r="A173" s="88"/>
      <c r="B173" s="356"/>
      <c r="C173" s="411"/>
      <c r="D173" s="357"/>
      <c r="E173" s="358"/>
      <c r="F173" s="412"/>
      <c r="G173" s="412"/>
      <c r="H173" s="360"/>
      <c r="I173" s="373"/>
      <c r="J173" s="415"/>
      <c r="K173" s="415"/>
      <c r="L173" s="415"/>
      <c r="M173" s="415"/>
      <c r="N173" s="375"/>
      <c r="O173" s="376"/>
      <c r="P173" s="377"/>
      <c r="Q173" s="401"/>
      <c r="S173" s="390"/>
      <c r="T173" s="390"/>
      <c r="U173" s="390"/>
      <c r="V173" s="390"/>
      <c r="W173" s="393"/>
      <c r="X173" s="393"/>
      <c r="Y173" s="390" t="s">
        <v>639</v>
      </c>
      <c r="Z173" s="390"/>
      <c r="AA173" s="390"/>
      <c r="AB173" s="390"/>
      <c r="AC173" s="390"/>
      <c r="AD173" s="393"/>
      <c r="AE173" s="393"/>
      <c r="AF173" s="390" t="s">
        <v>639</v>
      </c>
    </row>
    <row r="174" customHeight="1" spans="1:32">
      <c r="A174" s="83">
        <v>32</v>
      </c>
      <c r="B174" s="350"/>
      <c r="C174" s="351"/>
      <c r="D174" s="352"/>
      <c r="E174" s="353"/>
      <c r="F174" s="354"/>
      <c r="G174" s="354"/>
      <c r="H174" s="355"/>
      <c r="I174" s="368"/>
      <c r="J174" s="369"/>
      <c r="K174" s="369"/>
      <c r="L174" s="369"/>
      <c r="M174" s="369"/>
      <c r="N174" s="370"/>
      <c r="O174" s="371"/>
      <c r="P174" s="372"/>
      <c r="Q174" s="400"/>
      <c r="S174" s="390"/>
      <c r="T174" s="390"/>
      <c r="U174" s="390"/>
      <c r="V174" s="390"/>
      <c r="W174" s="393"/>
      <c r="X174" s="393"/>
      <c r="Y174" s="405" t="s">
        <v>647</v>
      </c>
      <c r="Z174" s="390"/>
      <c r="AA174" s="390"/>
      <c r="AB174" s="390"/>
      <c r="AC174" s="390"/>
      <c r="AD174" s="393"/>
      <c r="AE174" s="393"/>
      <c r="AF174" s="405" t="s">
        <v>647</v>
      </c>
    </row>
    <row r="175" customHeight="1" spans="1:32">
      <c r="A175" s="88"/>
      <c r="B175" s="356"/>
      <c r="C175" s="289"/>
      <c r="D175" s="357"/>
      <c r="E175" s="358"/>
      <c r="F175" s="359"/>
      <c r="G175" s="359"/>
      <c r="H175" s="360"/>
      <c r="I175" s="373"/>
      <c r="J175" s="374"/>
      <c r="K175" s="374"/>
      <c r="L175" s="374"/>
      <c r="M175" s="374"/>
      <c r="N175" s="375"/>
      <c r="O175" s="376"/>
      <c r="P175" s="377"/>
      <c r="Q175" s="401"/>
      <c r="S175" s="390"/>
      <c r="T175" s="390"/>
      <c r="U175" s="390"/>
      <c r="V175" s="390"/>
      <c r="W175" s="393"/>
      <c r="X175" s="393"/>
      <c r="Y175" s="405"/>
      <c r="Z175" s="390"/>
      <c r="AA175" s="390"/>
      <c r="AB175" s="390"/>
      <c r="AC175" s="390"/>
      <c r="AD175" s="393"/>
      <c r="AE175" s="393"/>
      <c r="AF175" s="405"/>
    </row>
    <row r="176" customHeight="1" spans="1:32">
      <c r="A176" s="88"/>
      <c r="B176" s="356"/>
      <c r="C176" s="289"/>
      <c r="D176" s="357"/>
      <c r="E176" s="358"/>
      <c r="F176" s="359"/>
      <c r="G176" s="359"/>
      <c r="H176" s="360"/>
      <c r="I176" s="373"/>
      <c r="J176" s="374"/>
      <c r="K176" s="374"/>
      <c r="L176" s="374"/>
      <c r="M176" s="374"/>
      <c r="N176" s="375"/>
      <c r="O176" s="376"/>
      <c r="P176" s="377"/>
      <c r="Q176" s="401"/>
      <c r="S176" s="390" t="s">
        <v>662</v>
      </c>
      <c r="T176" s="392" t="s">
        <v>641</v>
      </c>
      <c r="U176" s="393"/>
      <c r="V176" s="393"/>
      <c r="W176" s="394"/>
      <c r="X176" s="394"/>
      <c r="Y176" s="391" t="s">
        <v>634</v>
      </c>
      <c r="Z176" s="390" t="s">
        <v>662</v>
      </c>
      <c r="AA176" s="392" t="s">
        <v>641</v>
      </c>
      <c r="AB176" s="393"/>
      <c r="AC176" s="393"/>
      <c r="AD176" s="394"/>
      <c r="AE176" s="394"/>
      <c r="AF176" s="391" t="s">
        <v>634</v>
      </c>
    </row>
    <row r="177" customHeight="1" spans="1:32">
      <c r="A177" s="88"/>
      <c r="B177" s="356"/>
      <c r="C177" s="289"/>
      <c r="D177" s="357"/>
      <c r="E177" s="358"/>
      <c r="F177" s="359"/>
      <c r="G177" s="359"/>
      <c r="H177" s="360"/>
      <c r="I177" s="373"/>
      <c r="J177" s="374"/>
      <c r="K177" s="374"/>
      <c r="L177" s="374"/>
      <c r="M177" s="374"/>
      <c r="N177" s="375"/>
      <c r="O177" s="376"/>
      <c r="P177" s="377"/>
      <c r="Q177" s="401"/>
      <c r="S177" s="390"/>
      <c r="T177" s="390"/>
      <c r="U177" s="390"/>
      <c r="V177" s="390"/>
      <c r="W177" s="393"/>
      <c r="X177" s="393"/>
      <c r="Y177" s="403"/>
      <c r="Z177" s="390"/>
      <c r="AA177" s="390"/>
      <c r="AB177" s="390"/>
      <c r="AC177" s="390"/>
      <c r="AD177" s="393"/>
      <c r="AE177" s="393"/>
      <c r="AF177" s="403"/>
    </row>
    <row r="178" customHeight="1" spans="1:32">
      <c r="A178" s="88"/>
      <c r="B178" s="356"/>
      <c r="C178" s="411"/>
      <c r="D178" s="357"/>
      <c r="E178" s="358"/>
      <c r="F178" s="412"/>
      <c r="G178" s="412"/>
      <c r="H178" s="360"/>
      <c r="I178" s="373"/>
      <c r="J178" s="415"/>
      <c r="K178" s="415"/>
      <c r="L178" s="415"/>
      <c r="M178" s="415"/>
      <c r="N178" s="375"/>
      <c r="O178" s="376"/>
      <c r="P178" s="377"/>
      <c r="Q178" s="401"/>
      <c r="S178" s="390"/>
      <c r="T178" s="390"/>
      <c r="U178" s="390"/>
      <c r="V178" s="390"/>
      <c r="W178" s="393"/>
      <c r="X178" s="393"/>
      <c r="Y178" s="403"/>
      <c r="Z178" s="390"/>
      <c r="AA178" s="390"/>
      <c r="AB178" s="390"/>
      <c r="AC178" s="390"/>
      <c r="AD178" s="393"/>
      <c r="AE178" s="393"/>
      <c r="AF178" s="403"/>
    </row>
    <row r="179" customHeight="1" spans="1:32">
      <c r="A179" s="83">
        <v>33</v>
      </c>
      <c r="B179" s="350"/>
      <c r="C179" s="351"/>
      <c r="D179" s="352"/>
      <c r="E179" s="353"/>
      <c r="F179" s="354"/>
      <c r="G179" s="354"/>
      <c r="H179" s="355"/>
      <c r="I179" s="368"/>
      <c r="J179" s="369"/>
      <c r="K179" s="369"/>
      <c r="L179" s="369"/>
      <c r="M179" s="369"/>
      <c r="N179" s="370"/>
      <c r="O179" s="371"/>
      <c r="P179" s="372"/>
      <c r="Q179" s="400"/>
      <c r="S179" s="390"/>
      <c r="T179" s="390"/>
      <c r="U179" s="390"/>
      <c r="V179" s="390"/>
      <c r="W179" s="393"/>
      <c r="X179" s="393"/>
      <c r="Y179" s="403"/>
      <c r="Z179" s="390"/>
      <c r="AA179" s="390"/>
      <c r="AB179" s="390"/>
      <c r="AC179" s="390"/>
      <c r="AD179" s="393"/>
      <c r="AE179" s="393"/>
      <c r="AF179" s="403"/>
    </row>
    <row r="180" customHeight="1" spans="1:32">
      <c r="A180" s="88"/>
      <c r="B180" s="356"/>
      <c r="C180" s="289"/>
      <c r="D180" s="357"/>
      <c r="E180" s="358"/>
      <c r="F180" s="359"/>
      <c r="G180" s="359"/>
      <c r="H180" s="360"/>
      <c r="I180" s="373"/>
      <c r="J180" s="374"/>
      <c r="K180" s="374"/>
      <c r="L180" s="374"/>
      <c r="M180" s="374"/>
      <c r="N180" s="375"/>
      <c r="O180" s="376"/>
      <c r="P180" s="377"/>
      <c r="Q180" s="401"/>
      <c r="S180" s="390"/>
      <c r="T180" s="390"/>
      <c r="U180" s="390"/>
      <c r="V180" s="390"/>
      <c r="W180" s="393"/>
      <c r="X180" s="393"/>
      <c r="Y180" s="403"/>
      <c r="Z180" s="390"/>
      <c r="AA180" s="390"/>
      <c r="AB180" s="390"/>
      <c r="AC180" s="390"/>
      <c r="AD180" s="393"/>
      <c r="AE180" s="393"/>
      <c r="AF180" s="403"/>
    </row>
    <row r="181" customHeight="1" spans="1:32">
      <c r="A181" s="88"/>
      <c r="B181" s="356"/>
      <c r="C181" s="289"/>
      <c r="D181" s="357"/>
      <c r="E181" s="358"/>
      <c r="F181" s="359"/>
      <c r="G181" s="359"/>
      <c r="H181" s="360"/>
      <c r="I181" s="373"/>
      <c r="J181" s="374"/>
      <c r="K181" s="374"/>
      <c r="L181" s="374"/>
      <c r="M181" s="374"/>
      <c r="N181" s="375"/>
      <c r="O181" s="376"/>
      <c r="P181" s="377"/>
      <c r="Q181" s="401"/>
      <c r="S181" s="390"/>
      <c r="T181" s="390"/>
      <c r="U181" s="390"/>
      <c r="V181" s="390"/>
      <c r="W181" s="393"/>
      <c r="X181" s="393"/>
      <c r="Y181" s="390" t="s">
        <v>638</v>
      </c>
      <c r="Z181" s="390"/>
      <c r="AA181" s="390"/>
      <c r="AB181" s="390"/>
      <c r="AC181" s="390"/>
      <c r="AD181" s="393"/>
      <c r="AE181" s="393"/>
      <c r="AF181" s="390" t="s">
        <v>638</v>
      </c>
    </row>
    <row r="182" customHeight="1" spans="1:32">
      <c r="A182" s="88"/>
      <c r="B182" s="356"/>
      <c r="C182" s="289"/>
      <c r="D182" s="357"/>
      <c r="E182" s="358"/>
      <c r="F182" s="359"/>
      <c r="G182" s="359"/>
      <c r="H182" s="360"/>
      <c r="I182" s="373"/>
      <c r="J182" s="374"/>
      <c r="K182" s="374"/>
      <c r="L182" s="374"/>
      <c r="M182" s="374"/>
      <c r="N182" s="375"/>
      <c r="O182" s="376"/>
      <c r="P182" s="377"/>
      <c r="Q182" s="401"/>
      <c r="S182" s="390"/>
      <c r="T182" s="390"/>
      <c r="U182" s="390"/>
      <c r="V182" s="390"/>
      <c r="W182" s="393"/>
      <c r="X182" s="393"/>
      <c r="Y182" s="406"/>
      <c r="Z182" s="390"/>
      <c r="AA182" s="390"/>
      <c r="AB182" s="390"/>
      <c r="AC182" s="390"/>
      <c r="AD182" s="393"/>
      <c r="AE182" s="393"/>
      <c r="AF182" s="404">
        <v>45118</v>
      </c>
    </row>
    <row r="183" customHeight="1" spans="1:32">
      <c r="A183" s="88"/>
      <c r="B183" s="356"/>
      <c r="C183" s="411"/>
      <c r="D183" s="357"/>
      <c r="E183" s="358"/>
      <c r="F183" s="412"/>
      <c r="G183" s="412"/>
      <c r="H183" s="360"/>
      <c r="I183" s="373"/>
      <c r="J183" s="415"/>
      <c r="K183" s="415"/>
      <c r="L183" s="415"/>
      <c r="M183" s="415"/>
      <c r="N183" s="375"/>
      <c r="O183" s="376"/>
      <c r="P183" s="377"/>
      <c r="Q183" s="401"/>
      <c r="S183" s="390"/>
      <c r="T183" s="390"/>
      <c r="U183" s="390"/>
      <c r="V183" s="390"/>
      <c r="W183" s="393"/>
      <c r="X183" s="393"/>
      <c r="Y183" s="390" t="s">
        <v>639</v>
      </c>
      <c r="Z183" s="390"/>
      <c r="AA183" s="390"/>
      <c r="AB183" s="390"/>
      <c r="AC183" s="390"/>
      <c r="AD183" s="393"/>
      <c r="AE183" s="393"/>
      <c r="AF183" s="390" t="s">
        <v>639</v>
      </c>
    </row>
    <row r="184" customHeight="1" spans="1:32">
      <c r="A184" s="83">
        <v>34</v>
      </c>
      <c r="B184" s="350"/>
      <c r="C184" s="351"/>
      <c r="D184" s="352"/>
      <c r="E184" s="353"/>
      <c r="F184" s="354"/>
      <c r="G184" s="354"/>
      <c r="H184" s="355"/>
      <c r="I184" s="368"/>
      <c r="J184" s="369"/>
      <c r="K184" s="369"/>
      <c r="L184" s="369"/>
      <c r="M184" s="369"/>
      <c r="N184" s="370"/>
      <c r="O184" s="371"/>
      <c r="P184" s="372"/>
      <c r="Q184" s="400"/>
      <c r="S184" s="390"/>
      <c r="T184" s="390"/>
      <c r="U184" s="390"/>
      <c r="V184" s="390"/>
      <c r="W184" s="393"/>
      <c r="X184" s="393"/>
      <c r="Y184" s="407"/>
      <c r="Z184" s="390"/>
      <c r="AA184" s="390"/>
      <c r="AB184" s="390"/>
      <c r="AC184" s="390"/>
      <c r="AD184" s="393"/>
      <c r="AE184" s="393"/>
      <c r="AF184" s="405" t="s">
        <v>647</v>
      </c>
    </row>
    <row r="185" customHeight="1" spans="1:32">
      <c r="A185" s="88"/>
      <c r="B185" s="356"/>
      <c r="C185" s="289"/>
      <c r="D185" s="357"/>
      <c r="E185" s="358"/>
      <c r="F185" s="359"/>
      <c r="G185" s="359"/>
      <c r="H185" s="360"/>
      <c r="I185" s="373"/>
      <c r="J185" s="374"/>
      <c r="K185" s="374"/>
      <c r="L185" s="374"/>
      <c r="M185" s="374"/>
      <c r="N185" s="375"/>
      <c r="O185" s="376"/>
      <c r="P185" s="377"/>
      <c r="Q185" s="401"/>
      <c r="S185" s="390"/>
      <c r="T185" s="390"/>
      <c r="U185" s="390"/>
      <c r="V185" s="390"/>
      <c r="W185" s="393"/>
      <c r="X185" s="393"/>
      <c r="Y185" s="407"/>
      <c r="Z185" s="390"/>
      <c r="AA185" s="390"/>
      <c r="AB185" s="390"/>
      <c r="AC185" s="390"/>
      <c r="AD185" s="393"/>
      <c r="AE185" s="393"/>
      <c r="AF185" s="405"/>
    </row>
    <row r="186" customHeight="1" spans="1:32">
      <c r="A186" s="88"/>
      <c r="B186" s="356"/>
      <c r="C186" s="289"/>
      <c r="D186" s="357"/>
      <c r="E186" s="358"/>
      <c r="F186" s="359"/>
      <c r="G186" s="359"/>
      <c r="H186" s="360"/>
      <c r="I186" s="373"/>
      <c r="J186" s="374"/>
      <c r="K186" s="374"/>
      <c r="L186" s="374"/>
      <c r="M186" s="374"/>
      <c r="N186" s="375"/>
      <c r="O186" s="376"/>
      <c r="P186" s="377"/>
      <c r="Q186" s="401"/>
      <c r="S186" s="390" t="s">
        <v>663</v>
      </c>
      <c r="T186" s="392" t="s">
        <v>641</v>
      </c>
      <c r="U186" s="393"/>
      <c r="V186" s="393"/>
      <c r="W186" s="394"/>
      <c r="X186" s="394"/>
      <c r="Y186" s="391" t="s">
        <v>634</v>
      </c>
      <c r="Z186" s="390" t="s">
        <v>663</v>
      </c>
      <c r="AA186" s="392" t="s">
        <v>641</v>
      </c>
      <c r="AB186" s="393"/>
      <c r="AC186" s="393"/>
      <c r="AD186" s="394"/>
      <c r="AE186" s="394"/>
      <c r="AF186" s="391" t="s">
        <v>634</v>
      </c>
    </row>
    <row r="187" customHeight="1" spans="1:32">
      <c r="A187" s="88"/>
      <c r="B187" s="356"/>
      <c r="C187" s="289"/>
      <c r="D187" s="357"/>
      <c r="E187" s="358"/>
      <c r="F187" s="359"/>
      <c r="G187" s="359"/>
      <c r="H187" s="360"/>
      <c r="I187" s="373"/>
      <c r="J187" s="374"/>
      <c r="K187" s="374"/>
      <c r="L187" s="374"/>
      <c r="M187" s="374"/>
      <c r="N187" s="375"/>
      <c r="O187" s="376"/>
      <c r="P187" s="377"/>
      <c r="Q187" s="401"/>
      <c r="S187" s="390"/>
      <c r="T187" s="390"/>
      <c r="U187" s="390"/>
      <c r="V187" s="390"/>
      <c r="W187" s="393"/>
      <c r="X187" s="393"/>
      <c r="Y187" s="403" t="s">
        <v>81</v>
      </c>
      <c r="Z187" s="390"/>
      <c r="AA187" s="390"/>
      <c r="AB187" s="390"/>
      <c r="AC187" s="390"/>
      <c r="AD187" s="393"/>
      <c r="AE187" s="393"/>
      <c r="AF187" s="403"/>
    </row>
    <row r="188" customHeight="1" spans="1:32">
      <c r="A188" s="88"/>
      <c r="B188" s="356"/>
      <c r="C188" s="411"/>
      <c r="D188" s="357"/>
      <c r="E188" s="358"/>
      <c r="F188" s="412"/>
      <c r="G188" s="412"/>
      <c r="H188" s="360"/>
      <c r="I188" s="373"/>
      <c r="J188" s="415"/>
      <c r="K188" s="415"/>
      <c r="L188" s="415"/>
      <c r="M188" s="415"/>
      <c r="N188" s="375"/>
      <c r="O188" s="376"/>
      <c r="P188" s="377"/>
      <c r="Q188" s="401"/>
      <c r="S188" s="390"/>
      <c r="T188" s="390"/>
      <c r="U188" s="390"/>
      <c r="V188" s="390"/>
      <c r="W188" s="393"/>
      <c r="X188" s="393"/>
      <c r="Y188" s="403"/>
      <c r="Z188" s="390"/>
      <c r="AA188" s="390"/>
      <c r="AB188" s="390"/>
      <c r="AC188" s="390"/>
      <c r="AD188" s="393"/>
      <c r="AE188" s="393"/>
      <c r="AF188" s="403"/>
    </row>
    <row r="189" customHeight="1" spans="1:32">
      <c r="A189" s="83">
        <v>35</v>
      </c>
      <c r="B189" s="350"/>
      <c r="C189" s="351"/>
      <c r="D189" s="352"/>
      <c r="E189" s="353"/>
      <c r="F189" s="354"/>
      <c r="G189" s="354"/>
      <c r="H189" s="355"/>
      <c r="I189" s="368"/>
      <c r="J189" s="369"/>
      <c r="K189" s="369"/>
      <c r="L189" s="369"/>
      <c r="M189" s="369"/>
      <c r="N189" s="370"/>
      <c r="O189" s="371"/>
      <c r="P189" s="372"/>
      <c r="Q189" s="400"/>
      <c r="S189" s="390"/>
      <c r="T189" s="390"/>
      <c r="U189" s="390"/>
      <c r="V189" s="390"/>
      <c r="W189" s="393"/>
      <c r="X189" s="393"/>
      <c r="Y189" s="403"/>
      <c r="Z189" s="390"/>
      <c r="AA189" s="390"/>
      <c r="AB189" s="390"/>
      <c r="AC189" s="390"/>
      <c r="AD189" s="393"/>
      <c r="AE189" s="393"/>
      <c r="AF189" s="403"/>
    </row>
    <row r="190" customHeight="1" spans="1:32">
      <c r="A190" s="88"/>
      <c r="B190" s="356"/>
      <c r="C190" s="289"/>
      <c r="D190" s="357"/>
      <c r="E190" s="358"/>
      <c r="F190" s="359"/>
      <c r="G190" s="359"/>
      <c r="H190" s="360"/>
      <c r="I190" s="373"/>
      <c r="J190" s="374"/>
      <c r="K190" s="374"/>
      <c r="L190" s="374"/>
      <c r="M190" s="374"/>
      <c r="N190" s="375"/>
      <c r="O190" s="376"/>
      <c r="P190" s="377"/>
      <c r="Q190" s="401"/>
      <c r="S190" s="390"/>
      <c r="T190" s="390"/>
      <c r="U190" s="390"/>
      <c r="V190" s="390"/>
      <c r="W190" s="393"/>
      <c r="X190" s="393"/>
      <c r="Y190" s="403"/>
      <c r="Z190" s="390"/>
      <c r="AA190" s="390"/>
      <c r="AB190" s="390"/>
      <c r="AC190" s="390"/>
      <c r="AD190" s="393"/>
      <c r="AE190" s="393"/>
      <c r="AF190" s="403"/>
    </row>
    <row r="191" customHeight="1" spans="1:32">
      <c r="A191" s="88"/>
      <c r="B191" s="356"/>
      <c r="C191" s="289"/>
      <c r="D191" s="357"/>
      <c r="E191" s="358"/>
      <c r="F191" s="359"/>
      <c r="G191" s="359"/>
      <c r="H191" s="360"/>
      <c r="I191" s="373"/>
      <c r="J191" s="374"/>
      <c r="K191" s="374"/>
      <c r="L191" s="374"/>
      <c r="M191" s="374"/>
      <c r="N191" s="375"/>
      <c r="O191" s="376"/>
      <c r="P191" s="377"/>
      <c r="Q191" s="401"/>
      <c r="S191" s="390"/>
      <c r="T191" s="390"/>
      <c r="U191" s="390"/>
      <c r="V191" s="390"/>
      <c r="W191" s="393"/>
      <c r="X191" s="393"/>
      <c r="Y191" s="390" t="s">
        <v>638</v>
      </c>
      <c r="Z191" s="390"/>
      <c r="AA191" s="390"/>
      <c r="AB191" s="390"/>
      <c r="AC191" s="390"/>
      <c r="AD191" s="393"/>
      <c r="AE191" s="393"/>
      <c r="AF191" s="390" t="s">
        <v>638</v>
      </c>
    </row>
    <row r="192" customHeight="1" spans="1:32">
      <c r="A192" s="88"/>
      <c r="B192" s="356"/>
      <c r="C192" s="289"/>
      <c r="D192" s="357"/>
      <c r="E192" s="358"/>
      <c r="F192" s="359"/>
      <c r="G192" s="359"/>
      <c r="H192" s="360"/>
      <c r="I192" s="373"/>
      <c r="J192" s="374"/>
      <c r="K192" s="374"/>
      <c r="L192" s="374"/>
      <c r="M192" s="374"/>
      <c r="N192" s="375"/>
      <c r="O192" s="376"/>
      <c r="P192" s="377"/>
      <c r="Q192" s="401"/>
      <c r="S192" s="390"/>
      <c r="T192" s="390"/>
      <c r="U192" s="390"/>
      <c r="V192" s="390"/>
      <c r="W192" s="393"/>
      <c r="X192" s="393"/>
      <c r="Y192" s="404">
        <v>45113</v>
      </c>
      <c r="Z192" s="390"/>
      <c r="AA192" s="390"/>
      <c r="AB192" s="390"/>
      <c r="AC192" s="390"/>
      <c r="AD192" s="393"/>
      <c r="AE192" s="393"/>
      <c r="AF192" s="404">
        <v>45119</v>
      </c>
    </row>
    <row r="193" customHeight="1" spans="1:32">
      <c r="A193" s="88"/>
      <c r="B193" s="356"/>
      <c r="C193" s="411"/>
      <c r="D193" s="357"/>
      <c r="E193" s="358"/>
      <c r="F193" s="412"/>
      <c r="G193" s="412"/>
      <c r="H193" s="360"/>
      <c r="I193" s="373"/>
      <c r="J193" s="415"/>
      <c r="K193" s="415"/>
      <c r="L193" s="415"/>
      <c r="M193" s="415"/>
      <c r="N193" s="375"/>
      <c r="O193" s="376"/>
      <c r="P193" s="377"/>
      <c r="Q193" s="401"/>
      <c r="S193" s="390"/>
      <c r="T193" s="390"/>
      <c r="U193" s="390"/>
      <c r="V193" s="390"/>
      <c r="W193" s="393"/>
      <c r="X193" s="393"/>
      <c r="Y193" s="390" t="s">
        <v>639</v>
      </c>
      <c r="Z193" s="390"/>
      <c r="AA193" s="390"/>
      <c r="AB193" s="390"/>
      <c r="AC193" s="390"/>
      <c r="AD193" s="393"/>
      <c r="AE193" s="393"/>
      <c r="AF193" s="390" t="s">
        <v>639</v>
      </c>
    </row>
    <row r="194" customHeight="1" spans="1:32">
      <c r="A194" s="83">
        <v>36</v>
      </c>
      <c r="B194" s="350"/>
      <c r="C194" s="351"/>
      <c r="D194" s="352"/>
      <c r="E194" s="353"/>
      <c r="F194" s="354"/>
      <c r="G194" s="354"/>
      <c r="H194" s="355"/>
      <c r="I194" s="368"/>
      <c r="J194" s="369"/>
      <c r="K194" s="369"/>
      <c r="L194" s="369"/>
      <c r="M194" s="369"/>
      <c r="N194" s="370"/>
      <c r="O194" s="371"/>
      <c r="P194" s="372"/>
      <c r="Q194" s="400"/>
      <c r="S194" s="390"/>
      <c r="T194" s="390"/>
      <c r="U194" s="390"/>
      <c r="V194" s="390"/>
      <c r="W194" s="393"/>
      <c r="X194" s="393"/>
      <c r="Y194" s="405" t="s">
        <v>647</v>
      </c>
      <c r="Z194" s="390"/>
      <c r="AA194" s="390"/>
      <c r="AB194" s="390"/>
      <c r="AC194" s="390"/>
      <c r="AD194" s="393"/>
      <c r="AE194" s="393"/>
      <c r="AF194" s="405" t="s">
        <v>647</v>
      </c>
    </row>
    <row r="195" customHeight="1" spans="1:32">
      <c r="A195" s="88"/>
      <c r="B195" s="356"/>
      <c r="C195" s="289"/>
      <c r="D195" s="357"/>
      <c r="E195" s="358"/>
      <c r="F195" s="359"/>
      <c r="G195" s="359"/>
      <c r="H195" s="360"/>
      <c r="I195" s="373"/>
      <c r="J195" s="374"/>
      <c r="K195" s="374"/>
      <c r="L195" s="374"/>
      <c r="M195" s="374"/>
      <c r="N195" s="375"/>
      <c r="O195" s="376"/>
      <c r="P195" s="377"/>
      <c r="Q195" s="401"/>
      <c r="S195" s="390"/>
      <c r="T195" s="390"/>
      <c r="U195" s="390"/>
      <c r="V195" s="390"/>
      <c r="W195" s="393"/>
      <c r="X195" s="393"/>
      <c r="Y195" s="405"/>
      <c r="Z195" s="390"/>
      <c r="AA195" s="390"/>
      <c r="AB195" s="390"/>
      <c r="AC195" s="390"/>
      <c r="AD195" s="393"/>
      <c r="AE195" s="393"/>
      <c r="AF195" s="405"/>
    </row>
    <row r="196" customHeight="1" spans="1:32">
      <c r="A196" s="88"/>
      <c r="B196" s="356"/>
      <c r="C196" s="289"/>
      <c r="D196" s="357"/>
      <c r="E196" s="358"/>
      <c r="F196" s="359"/>
      <c r="G196" s="359"/>
      <c r="H196" s="360"/>
      <c r="I196" s="373"/>
      <c r="J196" s="374"/>
      <c r="K196" s="374"/>
      <c r="L196" s="374"/>
      <c r="M196" s="374"/>
      <c r="N196" s="375"/>
      <c r="O196" s="376"/>
      <c r="P196" s="377"/>
      <c r="Q196" s="401"/>
      <c r="S196" s="390" t="s">
        <v>664</v>
      </c>
      <c r="T196" s="392" t="s">
        <v>641</v>
      </c>
      <c r="U196" s="393"/>
      <c r="V196" s="393"/>
      <c r="W196" s="394"/>
      <c r="X196" s="394"/>
      <c r="Y196" s="391" t="s">
        <v>634</v>
      </c>
      <c r="Z196" s="390" t="s">
        <v>664</v>
      </c>
      <c r="AA196" s="392" t="s">
        <v>641</v>
      </c>
      <c r="AB196" s="393"/>
      <c r="AC196" s="393"/>
      <c r="AD196" s="394"/>
      <c r="AE196" s="394"/>
      <c r="AF196" s="391" t="s">
        <v>634</v>
      </c>
    </row>
    <row r="197" customHeight="1" spans="1:32">
      <c r="A197" s="88"/>
      <c r="B197" s="356"/>
      <c r="C197" s="289"/>
      <c r="D197" s="357"/>
      <c r="E197" s="358"/>
      <c r="F197" s="359"/>
      <c r="G197" s="359"/>
      <c r="H197" s="360"/>
      <c r="I197" s="373"/>
      <c r="J197" s="374"/>
      <c r="K197" s="374"/>
      <c r="L197" s="374"/>
      <c r="M197" s="374"/>
      <c r="N197" s="375"/>
      <c r="O197" s="376"/>
      <c r="P197" s="377"/>
      <c r="Q197" s="401"/>
      <c r="S197" s="390"/>
      <c r="T197" s="390"/>
      <c r="U197" s="390"/>
      <c r="V197" s="390"/>
      <c r="W197" s="393"/>
      <c r="X197" s="393"/>
      <c r="Y197" s="403"/>
      <c r="Z197" s="390"/>
      <c r="AA197" s="390"/>
      <c r="AB197" s="390"/>
      <c r="AC197" s="390"/>
      <c r="AD197" s="393"/>
      <c r="AE197" s="393"/>
      <c r="AF197" s="403"/>
    </row>
    <row r="198" customHeight="1" spans="1:32">
      <c r="A198" s="88"/>
      <c r="B198" s="356"/>
      <c r="C198" s="411"/>
      <c r="D198" s="357"/>
      <c r="E198" s="358"/>
      <c r="F198" s="412"/>
      <c r="G198" s="412"/>
      <c r="H198" s="360"/>
      <c r="I198" s="373"/>
      <c r="J198" s="415"/>
      <c r="K198" s="415"/>
      <c r="L198" s="415"/>
      <c r="M198" s="415"/>
      <c r="N198" s="375"/>
      <c r="O198" s="376"/>
      <c r="P198" s="377"/>
      <c r="Q198" s="401"/>
      <c r="S198" s="390"/>
      <c r="T198" s="390"/>
      <c r="U198" s="390"/>
      <c r="V198" s="390"/>
      <c r="W198" s="393"/>
      <c r="X198" s="393"/>
      <c r="Y198" s="403"/>
      <c r="Z198" s="390"/>
      <c r="AA198" s="390"/>
      <c r="AB198" s="390"/>
      <c r="AC198" s="390"/>
      <c r="AD198" s="393"/>
      <c r="AE198" s="393"/>
      <c r="AF198" s="403"/>
    </row>
    <row r="199" customHeight="1" spans="1:32">
      <c r="A199" s="83">
        <v>37</v>
      </c>
      <c r="B199" s="350"/>
      <c r="C199" s="351"/>
      <c r="D199" s="352"/>
      <c r="E199" s="353"/>
      <c r="F199" s="354"/>
      <c r="G199" s="354"/>
      <c r="H199" s="355"/>
      <c r="I199" s="368"/>
      <c r="J199" s="369"/>
      <c r="K199" s="369"/>
      <c r="L199" s="369"/>
      <c r="M199" s="369"/>
      <c r="N199" s="370"/>
      <c r="O199" s="371"/>
      <c r="P199" s="372"/>
      <c r="Q199" s="400"/>
      <c r="S199" s="390"/>
      <c r="T199" s="390"/>
      <c r="U199" s="390"/>
      <c r="V199" s="390"/>
      <c r="W199" s="393"/>
      <c r="X199" s="393"/>
      <c r="Y199" s="403"/>
      <c r="Z199" s="390"/>
      <c r="AA199" s="390"/>
      <c r="AB199" s="390"/>
      <c r="AC199" s="390"/>
      <c r="AD199" s="393"/>
      <c r="AE199" s="393"/>
      <c r="AF199" s="403"/>
    </row>
    <row r="200" customHeight="1" spans="1:32">
      <c r="A200" s="88"/>
      <c r="B200" s="356"/>
      <c r="C200" s="289"/>
      <c r="D200" s="357"/>
      <c r="E200" s="358"/>
      <c r="F200" s="359"/>
      <c r="G200" s="359"/>
      <c r="H200" s="360"/>
      <c r="I200" s="373"/>
      <c r="J200" s="374"/>
      <c r="K200" s="374"/>
      <c r="L200" s="374"/>
      <c r="M200" s="374"/>
      <c r="N200" s="375"/>
      <c r="O200" s="376"/>
      <c r="P200" s="377"/>
      <c r="Q200" s="401"/>
      <c r="S200" s="390"/>
      <c r="T200" s="390"/>
      <c r="U200" s="390"/>
      <c r="V200" s="390"/>
      <c r="W200" s="393"/>
      <c r="X200" s="393"/>
      <c r="Y200" s="403"/>
      <c r="Z200" s="390"/>
      <c r="AA200" s="390"/>
      <c r="AB200" s="390"/>
      <c r="AC200" s="390"/>
      <c r="AD200" s="393"/>
      <c r="AE200" s="393"/>
      <c r="AF200" s="403"/>
    </row>
    <row r="201" customHeight="1" spans="1:32">
      <c r="A201" s="88"/>
      <c r="B201" s="356"/>
      <c r="C201" s="289"/>
      <c r="D201" s="357"/>
      <c r="E201" s="358"/>
      <c r="F201" s="359"/>
      <c r="G201" s="359"/>
      <c r="H201" s="360"/>
      <c r="I201" s="373"/>
      <c r="J201" s="374"/>
      <c r="K201" s="374"/>
      <c r="L201" s="374"/>
      <c r="M201" s="374"/>
      <c r="N201" s="375"/>
      <c r="O201" s="376"/>
      <c r="P201" s="377"/>
      <c r="Q201" s="401"/>
      <c r="S201" s="390"/>
      <c r="T201" s="390"/>
      <c r="U201" s="390"/>
      <c r="V201" s="390"/>
      <c r="W201" s="393"/>
      <c r="X201" s="393"/>
      <c r="Y201" s="390" t="s">
        <v>638</v>
      </c>
      <c r="Z201" s="390"/>
      <c r="AA201" s="390"/>
      <c r="AB201" s="390"/>
      <c r="AC201" s="390"/>
      <c r="AD201" s="393"/>
      <c r="AE201" s="393"/>
      <c r="AF201" s="390" t="s">
        <v>638</v>
      </c>
    </row>
    <row r="202" customHeight="1" spans="1:32">
      <c r="A202" s="88"/>
      <c r="B202" s="356"/>
      <c r="C202" s="289"/>
      <c r="D202" s="357"/>
      <c r="E202" s="358"/>
      <c r="F202" s="359"/>
      <c r="G202" s="359"/>
      <c r="H202" s="360"/>
      <c r="I202" s="373"/>
      <c r="J202" s="374"/>
      <c r="K202" s="374"/>
      <c r="L202" s="374"/>
      <c r="M202" s="374"/>
      <c r="N202" s="375"/>
      <c r="O202" s="376"/>
      <c r="P202" s="377"/>
      <c r="Q202" s="401"/>
      <c r="S202" s="390"/>
      <c r="T202" s="390"/>
      <c r="U202" s="390"/>
      <c r="V202" s="390"/>
      <c r="W202" s="393"/>
      <c r="X202" s="393"/>
      <c r="Y202" s="406"/>
      <c r="Z202" s="390"/>
      <c r="AA202" s="390"/>
      <c r="AB202" s="390"/>
      <c r="AC202" s="390"/>
      <c r="AD202" s="393"/>
      <c r="AE202" s="393"/>
      <c r="AF202" s="404">
        <v>45120</v>
      </c>
    </row>
    <row r="203" customHeight="1" spans="1:32">
      <c r="A203" s="88"/>
      <c r="B203" s="356"/>
      <c r="C203" s="411"/>
      <c r="D203" s="357"/>
      <c r="E203" s="358"/>
      <c r="F203" s="412"/>
      <c r="G203" s="412"/>
      <c r="H203" s="360"/>
      <c r="I203" s="373"/>
      <c r="J203" s="415"/>
      <c r="K203" s="415"/>
      <c r="L203" s="415"/>
      <c r="M203" s="415"/>
      <c r="N203" s="375"/>
      <c r="O203" s="376"/>
      <c r="P203" s="377"/>
      <c r="Q203" s="401"/>
      <c r="S203" s="390"/>
      <c r="T203" s="390"/>
      <c r="U203" s="390"/>
      <c r="V203" s="390"/>
      <c r="W203" s="393"/>
      <c r="X203" s="393"/>
      <c r="Y203" s="390" t="s">
        <v>639</v>
      </c>
      <c r="Z203" s="390"/>
      <c r="AA203" s="390"/>
      <c r="AB203" s="390"/>
      <c r="AC203" s="390"/>
      <c r="AD203" s="393"/>
      <c r="AE203" s="393"/>
      <c r="AF203" s="390" t="s">
        <v>639</v>
      </c>
    </row>
    <row r="204" customHeight="1" spans="1:32">
      <c r="A204" s="83">
        <v>38</v>
      </c>
      <c r="B204" s="350"/>
      <c r="C204" s="351"/>
      <c r="D204" s="352"/>
      <c r="E204" s="353"/>
      <c r="F204" s="354"/>
      <c r="G204" s="354"/>
      <c r="H204" s="355"/>
      <c r="I204" s="368"/>
      <c r="J204" s="369"/>
      <c r="K204" s="369"/>
      <c r="L204" s="369"/>
      <c r="M204" s="369"/>
      <c r="N204" s="370"/>
      <c r="O204" s="371"/>
      <c r="P204" s="372"/>
      <c r="Q204" s="400"/>
      <c r="S204" s="390"/>
      <c r="T204" s="390"/>
      <c r="U204" s="390"/>
      <c r="V204" s="390"/>
      <c r="W204" s="393"/>
      <c r="X204" s="393"/>
      <c r="Y204" s="407"/>
      <c r="Z204" s="390"/>
      <c r="AA204" s="390"/>
      <c r="AB204" s="390"/>
      <c r="AC204" s="390"/>
      <c r="AD204" s="393"/>
      <c r="AE204" s="393"/>
      <c r="AF204" s="405" t="s">
        <v>647</v>
      </c>
    </row>
    <row r="205" customHeight="1" spans="1:32">
      <c r="A205" s="88"/>
      <c r="B205" s="356"/>
      <c r="C205" s="289"/>
      <c r="D205" s="357"/>
      <c r="E205" s="358"/>
      <c r="F205" s="359"/>
      <c r="G205" s="359"/>
      <c r="H205" s="360"/>
      <c r="I205" s="373"/>
      <c r="J205" s="374"/>
      <c r="K205" s="374"/>
      <c r="L205" s="374"/>
      <c r="M205" s="374"/>
      <c r="N205" s="375"/>
      <c r="O205" s="376"/>
      <c r="P205" s="377"/>
      <c r="Q205" s="401"/>
      <c r="S205" s="390"/>
      <c r="T205" s="390"/>
      <c r="U205" s="390"/>
      <c r="V205" s="390"/>
      <c r="W205" s="393"/>
      <c r="X205" s="393"/>
      <c r="Y205" s="407"/>
      <c r="Z205" s="390"/>
      <c r="AA205" s="390"/>
      <c r="AB205" s="390"/>
      <c r="AC205" s="390"/>
      <c r="AD205" s="393"/>
      <c r="AE205" s="393"/>
      <c r="AF205" s="405"/>
    </row>
    <row r="206" customHeight="1" spans="1:17">
      <c r="A206" s="88"/>
      <c r="B206" s="356"/>
      <c r="C206" s="289"/>
      <c r="D206" s="357"/>
      <c r="E206" s="358"/>
      <c r="F206" s="359"/>
      <c r="G206" s="359"/>
      <c r="H206" s="360"/>
      <c r="I206" s="373"/>
      <c r="J206" s="374"/>
      <c r="K206" s="374"/>
      <c r="L206" s="374"/>
      <c r="M206" s="374"/>
      <c r="N206" s="375"/>
      <c r="O206" s="376"/>
      <c r="P206" s="377"/>
      <c r="Q206" s="401"/>
    </row>
    <row r="207" customHeight="1" spans="1:17">
      <c r="A207" s="88"/>
      <c r="B207" s="356"/>
      <c r="C207" s="289"/>
      <c r="D207" s="357"/>
      <c r="E207" s="358"/>
      <c r="F207" s="359"/>
      <c r="G207" s="359"/>
      <c r="H207" s="360"/>
      <c r="I207" s="373"/>
      <c r="J207" s="374"/>
      <c r="K207" s="374"/>
      <c r="L207" s="374"/>
      <c r="M207" s="374"/>
      <c r="N207" s="375"/>
      <c r="O207" s="376"/>
      <c r="P207" s="377"/>
      <c r="Q207" s="401"/>
    </row>
    <row r="208" customHeight="1" spans="1:17">
      <c r="A208" s="88"/>
      <c r="B208" s="356"/>
      <c r="C208" s="411"/>
      <c r="D208" s="357"/>
      <c r="E208" s="358"/>
      <c r="F208" s="412"/>
      <c r="G208" s="412"/>
      <c r="H208" s="360"/>
      <c r="I208" s="373"/>
      <c r="J208" s="415"/>
      <c r="K208" s="415"/>
      <c r="L208" s="415"/>
      <c r="M208" s="415"/>
      <c r="N208" s="375"/>
      <c r="O208" s="376"/>
      <c r="P208" s="377"/>
      <c r="Q208" s="401"/>
    </row>
  </sheetData>
  <protectedRanges>
    <protectedRange sqref="H7:K7" name="区域1_1"/>
    <protectedRange sqref="A7:G7" name="区域1_1_1_1"/>
    <protectedRange sqref="H7:K7" name="区域1_1_1"/>
    <protectedRange sqref="H7:K7" name="区域1"/>
    <protectedRange sqref="A7:G7" name="区域1_1_2"/>
  </protectedRanges>
  <mergeCells count="547">
    <mergeCell ref="M3:N3"/>
    <mergeCell ref="O3:Q3"/>
    <mergeCell ref="M4:N4"/>
    <mergeCell ref="O4:Q4"/>
    <mergeCell ref="M5:N5"/>
    <mergeCell ref="O5:Q5"/>
    <mergeCell ref="T5:V5"/>
    <mergeCell ref="W5:Y5"/>
    <mergeCell ref="AA5:AC5"/>
    <mergeCell ref="AD5:AF5"/>
    <mergeCell ref="A6:B6"/>
    <mergeCell ref="C6:D6"/>
    <mergeCell ref="E6:G6"/>
    <mergeCell ref="H6:L6"/>
    <mergeCell ref="M6:N6"/>
    <mergeCell ref="O6:Q6"/>
    <mergeCell ref="U6:V6"/>
    <mergeCell ref="W6:X6"/>
    <mergeCell ref="AB6:AC6"/>
    <mergeCell ref="AD6:AE6"/>
    <mergeCell ref="A7:B7"/>
    <mergeCell ref="C7:D7"/>
    <mergeCell ref="E7:G7"/>
    <mergeCell ref="H7:L7"/>
    <mergeCell ref="M7:N7"/>
    <mergeCell ref="O7:Q7"/>
    <mergeCell ref="A8:H8"/>
    <mergeCell ref="I8:Q8"/>
    <mergeCell ref="U16:V16"/>
    <mergeCell ref="W16:X16"/>
    <mergeCell ref="AB16:AC16"/>
    <mergeCell ref="AD16:AE16"/>
    <mergeCell ref="B18:D18"/>
    <mergeCell ref="E18:H18"/>
    <mergeCell ref="I18:N18"/>
    <mergeCell ref="P18:Q18"/>
    <mergeCell ref="U26:V26"/>
    <mergeCell ref="W26:X26"/>
    <mergeCell ref="AB26:AC26"/>
    <mergeCell ref="AD26:AE26"/>
    <mergeCell ref="U36:V36"/>
    <mergeCell ref="W36:X36"/>
    <mergeCell ref="AB36:AC36"/>
    <mergeCell ref="AD36:AE36"/>
    <mergeCell ref="U46:V46"/>
    <mergeCell ref="W46:X46"/>
    <mergeCell ref="AB46:AC46"/>
    <mergeCell ref="AD46:AE46"/>
    <mergeCell ref="U56:V56"/>
    <mergeCell ref="W56:X56"/>
    <mergeCell ref="AB56:AC56"/>
    <mergeCell ref="AD56:AE56"/>
    <mergeCell ref="U66:V66"/>
    <mergeCell ref="W66:X66"/>
    <mergeCell ref="AB66:AC66"/>
    <mergeCell ref="AD66:AE66"/>
    <mergeCell ref="U76:V76"/>
    <mergeCell ref="W76:X76"/>
    <mergeCell ref="AB76:AC76"/>
    <mergeCell ref="AD76:AE76"/>
    <mergeCell ref="U86:V86"/>
    <mergeCell ref="W86:X86"/>
    <mergeCell ref="AB86:AC86"/>
    <mergeCell ref="AD86:AE86"/>
    <mergeCell ref="U96:V96"/>
    <mergeCell ref="W96:X96"/>
    <mergeCell ref="AB96:AC96"/>
    <mergeCell ref="AD96:AE96"/>
    <mergeCell ref="U106:V106"/>
    <mergeCell ref="W106:X106"/>
    <mergeCell ref="AB106:AC106"/>
    <mergeCell ref="AD106:AE106"/>
    <mergeCell ref="U116:V116"/>
    <mergeCell ref="W116:X116"/>
    <mergeCell ref="AB116:AC116"/>
    <mergeCell ref="AD116:AE116"/>
    <mergeCell ref="U126:V126"/>
    <mergeCell ref="W126:X126"/>
    <mergeCell ref="AB126:AC126"/>
    <mergeCell ref="AD126:AE126"/>
    <mergeCell ref="U136:V136"/>
    <mergeCell ref="W136:X136"/>
    <mergeCell ref="AB136:AC136"/>
    <mergeCell ref="AD136:AE136"/>
    <mergeCell ref="U146:V146"/>
    <mergeCell ref="W146:X146"/>
    <mergeCell ref="AB146:AC146"/>
    <mergeCell ref="AD146:AE146"/>
    <mergeCell ref="U156:V156"/>
    <mergeCell ref="W156:X156"/>
    <mergeCell ref="AB156:AC156"/>
    <mergeCell ref="AD156:AE156"/>
    <mergeCell ref="U166:V166"/>
    <mergeCell ref="W166:X166"/>
    <mergeCell ref="AB166:AC166"/>
    <mergeCell ref="AD166:AE166"/>
    <mergeCell ref="U176:V176"/>
    <mergeCell ref="W176:X176"/>
    <mergeCell ref="AB176:AC176"/>
    <mergeCell ref="AD176:AE176"/>
    <mergeCell ref="U186:V186"/>
    <mergeCell ref="W186:X186"/>
    <mergeCell ref="AB186:AC186"/>
    <mergeCell ref="AD186:AE186"/>
    <mergeCell ref="U196:V196"/>
    <mergeCell ref="W196:X196"/>
    <mergeCell ref="AB196:AC196"/>
    <mergeCell ref="AD196:AE196"/>
    <mergeCell ref="A19:A23"/>
    <mergeCell ref="A24:A28"/>
    <mergeCell ref="A29:A33"/>
    <mergeCell ref="A34:A38"/>
    <mergeCell ref="A39:A43"/>
    <mergeCell ref="A44:A48"/>
    <mergeCell ref="A49:A53"/>
    <mergeCell ref="A54:A58"/>
    <mergeCell ref="A59:A63"/>
    <mergeCell ref="A64:A68"/>
    <mergeCell ref="A69:A73"/>
    <mergeCell ref="A74:A78"/>
    <mergeCell ref="A79:A83"/>
    <mergeCell ref="A84:A88"/>
    <mergeCell ref="A89:A93"/>
    <mergeCell ref="A94:A98"/>
    <mergeCell ref="A99:A103"/>
    <mergeCell ref="A104:A108"/>
    <mergeCell ref="A109:A113"/>
    <mergeCell ref="A114:A118"/>
    <mergeCell ref="A119:A123"/>
    <mergeCell ref="A124:A128"/>
    <mergeCell ref="A129:A133"/>
    <mergeCell ref="A134:A138"/>
    <mergeCell ref="A139:A143"/>
    <mergeCell ref="A144:A148"/>
    <mergeCell ref="A149:A153"/>
    <mergeCell ref="A154:A158"/>
    <mergeCell ref="A159:A163"/>
    <mergeCell ref="A164:A168"/>
    <mergeCell ref="A169:A173"/>
    <mergeCell ref="A174:A178"/>
    <mergeCell ref="A179:A183"/>
    <mergeCell ref="A184:A188"/>
    <mergeCell ref="A189:A193"/>
    <mergeCell ref="A194:A198"/>
    <mergeCell ref="A199:A203"/>
    <mergeCell ref="A204:A208"/>
    <mergeCell ref="O19:O23"/>
    <mergeCell ref="O24:O28"/>
    <mergeCell ref="O29:O33"/>
    <mergeCell ref="O34:O38"/>
    <mergeCell ref="O39:O43"/>
    <mergeCell ref="O44:O48"/>
    <mergeCell ref="O49:O53"/>
    <mergeCell ref="O54:O58"/>
    <mergeCell ref="O59:O63"/>
    <mergeCell ref="O64:O68"/>
    <mergeCell ref="O69:O73"/>
    <mergeCell ref="O74:O78"/>
    <mergeCell ref="O79:O83"/>
    <mergeCell ref="O84:O88"/>
    <mergeCell ref="O89:O93"/>
    <mergeCell ref="O94:O98"/>
    <mergeCell ref="O99:O103"/>
    <mergeCell ref="O104:O108"/>
    <mergeCell ref="O109:O113"/>
    <mergeCell ref="O114:O118"/>
    <mergeCell ref="O119:O123"/>
    <mergeCell ref="O124:O128"/>
    <mergeCell ref="O129:O133"/>
    <mergeCell ref="O134:O138"/>
    <mergeCell ref="O139:O143"/>
    <mergeCell ref="O144:O148"/>
    <mergeCell ref="O149:O153"/>
    <mergeCell ref="O154:O158"/>
    <mergeCell ref="O159:O163"/>
    <mergeCell ref="O164:O168"/>
    <mergeCell ref="O169:O173"/>
    <mergeCell ref="O174:O178"/>
    <mergeCell ref="O179:O183"/>
    <mergeCell ref="O184:O188"/>
    <mergeCell ref="O189:O193"/>
    <mergeCell ref="O194:O198"/>
    <mergeCell ref="O199:O203"/>
    <mergeCell ref="O204:O208"/>
    <mergeCell ref="R8:R11"/>
    <mergeCell ref="S6:S15"/>
    <mergeCell ref="S16:S25"/>
    <mergeCell ref="S26:S35"/>
    <mergeCell ref="S36:S45"/>
    <mergeCell ref="S46:S55"/>
    <mergeCell ref="S56:S65"/>
    <mergeCell ref="S66:S75"/>
    <mergeCell ref="S76:S85"/>
    <mergeCell ref="S86:S95"/>
    <mergeCell ref="S96:S105"/>
    <mergeCell ref="S106:S115"/>
    <mergeCell ref="S116:S125"/>
    <mergeCell ref="S126:S135"/>
    <mergeCell ref="S136:S145"/>
    <mergeCell ref="S146:S155"/>
    <mergeCell ref="S156:S165"/>
    <mergeCell ref="S166:S175"/>
    <mergeCell ref="S176:S185"/>
    <mergeCell ref="S186:S195"/>
    <mergeCell ref="S196:S205"/>
    <mergeCell ref="Y7:Y10"/>
    <mergeCell ref="Y14:Y15"/>
    <mergeCell ref="Y17:Y20"/>
    <mergeCell ref="Y24:Y25"/>
    <mergeCell ref="Y27:Y30"/>
    <mergeCell ref="Y34:Y35"/>
    <mergeCell ref="Y37:Y40"/>
    <mergeCell ref="Y44:Y45"/>
    <mergeCell ref="Y47:Y50"/>
    <mergeCell ref="Y54:Y55"/>
    <mergeCell ref="Y57:Y60"/>
    <mergeCell ref="Y64:Y65"/>
    <mergeCell ref="Y67:Y70"/>
    <mergeCell ref="Y74:Y75"/>
    <mergeCell ref="Y77:Y80"/>
    <mergeCell ref="Y84:Y85"/>
    <mergeCell ref="Y87:Y90"/>
    <mergeCell ref="Y94:Y95"/>
    <mergeCell ref="Y97:Y100"/>
    <mergeCell ref="Y104:Y105"/>
    <mergeCell ref="Y107:Y110"/>
    <mergeCell ref="Y114:Y115"/>
    <mergeCell ref="Y117:Y120"/>
    <mergeCell ref="Y124:Y125"/>
    <mergeCell ref="Y127:Y130"/>
    <mergeCell ref="Y134:Y135"/>
    <mergeCell ref="Y137:Y140"/>
    <mergeCell ref="Y144:Y145"/>
    <mergeCell ref="Y147:Y150"/>
    <mergeCell ref="Y154:Y155"/>
    <mergeCell ref="Y157:Y160"/>
    <mergeCell ref="Y164:Y165"/>
    <mergeCell ref="Y167:Y170"/>
    <mergeCell ref="Y174:Y175"/>
    <mergeCell ref="Y177:Y180"/>
    <mergeCell ref="Y184:Y185"/>
    <mergeCell ref="Y187:Y190"/>
    <mergeCell ref="Y194:Y195"/>
    <mergeCell ref="Y197:Y200"/>
    <mergeCell ref="Y204:Y205"/>
    <mergeCell ref="Z6:Z15"/>
    <mergeCell ref="Z16:Z25"/>
    <mergeCell ref="Z26:Z35"/>
    <mergeCell ref="Z36:Z45"/>
    <mergeCell ref="Z46:Z55"/>
    <mergeCell ref="Z56:Z65"/>
    <mergeCell ref="Z66:Z75"/>
    <mergeCell ref="Z76:Z85"/>
    <mergeCell ref="Z86:Z95"/>
    <mergeCell ref="Z96:Z105"/>
    <mergeCell ref="Z106:Z115"/>
    <mergeCell ref="Z116:Z125"/>
    <mergeCell ref="Z126:Z135"/>
    <mergeCell ref="Z136:Z145"/>
    <mergeCell ref="Z146:Z155"/>
    <mergeCell ref="Z156:Z165"/>
    <mergeCell ref="Z166:Z175"/>
    <mergeCell ref="Z176:Z185"/>
    <mergeCell ref="Z186:Z195"/>
    <mergeCell ref="Z196:Z205"/>
    <mergeCell ref="AF7:AF10"/>
    <mergeCell ref="AF14:AF15"/>
    <mergeCell ref="AF17:AF20"/>
    <mergeCell ref="AF24:AF25"/>
    <mergeCell ref="AF27:AF30"/>
    <mergeCell ref="AF34:AF35"/>
    <mergeCell ref="AF37:AF40"/>
    <mergeCell ref="AF44:AF45"/>
    <mergeCell ref="AF47:AF50"/>
    <mergeCell ref="AF54:AF55"/>
    <mergeCell ref="AF57:AF60"/>
    <mergeCell ref="AF64:AF65"/>
    <mergeCell ref="AF67:AF70"/>
    <mergeCell ref="AF74:AF75"/>
    <mergeCell ref="AF77:AF80"/>
    <mergeCell ref="AF84:AF85"/>
    <mergeCell ref="AF87:AF90"/>
    <mergeCell ref="AF94:AF95"/>
    <mergeCell ref="AF97:AF100"/>
    <mergeCell ref="AF104:AF105"/>
    <mergeCell ref="AF107:AF110"/>
    <mergeCell ref="AF114:AF115"/>
    <mergeCell ref="AF117:AF120"/>
    <mergeCell ref="AF124:AF125"/>
    <mergeCell ref="AF127:AF130"/>
    <mergeCell ref="AF134:AF135"/>
    <mergeCell ref="AF137:AF140"/>
    <mergeCell ref="AF144:AF145"/>
    <mergeCell ref="AF147:AF150"/>
    <mergeCell ref="AF154:AF155"/>
    <mergeCell ref="AF157:AF160"/>
    <mergeCell ref="AF164:AF165"/>
    <mergeCell ref="AF167:AF170"/>
    <mergeCell ref="AF174:AF175"/>
    <mergeCell ref="AF177:AF180"/>
    <mergeCell ref="AF184:AF185"/>
    <mergeCell ref="AF187:AF190"/>
    <mergeCell ref="AF194:AF195"/>
    <mergeCell ref="AF197:AF200"/>
    <mergeCell ref="AF204:AF205"/>
    <mergeCell ref="A1:Q2"/>
    <mergeCell ref="S1:AF2"/>
    <mergeCell ref="A3:D5"/>
    <mergeCell ref="E3:L5"/>
    <mergeCell ref="T7:V15"/>
    <mergeCell ref="W7:X15"/>
    <mergeCell ref="AA7:AC15"/>
    <mergeCell ref="AD7:AE15"/>
    <mergeCell ref="T17:V25"/>
    <mergeCell ref="W17:X25"/>
    <mergeCell ref="AA17:AC25"/>
    <mergeCell ref="AD17:AE25"/>
    <mergeCell ref="B19:D23"/>
    <mergeCell ref="E19:H23"/>
    <mergeCell ref="I19:N23"/>
    <mergeCell ref="P19:Q23"/>
    <mergeCell ref="B24:D28"/>
    <mergeCell ref="E24:H28"/>
    <mergeCell ref="I24:N28"/>
    <mergeCell ref="P24:Q28"/>
    <mergeCell ref="T27:V35"/>
    <mergeCell ref="W27:X35"/>
    <mergeCell ref="AA27:AC35"/>
    <mergeCell ref="AD27:AE35"/>
    <mergeCell ref="B29:D33"/>
    <mergeCell ref="E29:H33"/>
    <mergeCell ref="I29:N33"/>
    <mergeCell ref="P29:Q33"/>
    <mergeCell ref="B34:D38"/>
    <mergeCell ref="E34:H38"/>
    <mergeCell ref="I34:N38"/>
    <mergeCell ref="P34:Q38"/>
    <mergeCell ref="T37:V45"/>
    <mergeCell ref="W37:X45"/>
    <mergeCell ref="AA37:AC45"/>
    <mergeCell ref="AD37:AE45"/>
    <mergeCell ref="B39:D43"/>
    <mergeCell ref="E39:H43"/>
    <mergeCell ref="I39:N43"/>
    <mergeCell ref="P39:Q43"/>
    <mergeCell ref="B44:D48"/>
    <mergeCell ref="E44:H48"/>
    <mergeCell ref="I44:N48"/>
    <mergeCell ref="P44:Q48"/>
    <mergeCell ref="T47:V55"/>
    <mergeCell ref="W47:X55"/>
    <mergeCell ref="AA47:AC55"/>
    <mergeCell ref="AD47:AE55"/>
    <mergeCell ref="B49:D53"/>
    <mergeCell ref="E49:H53"/>
    <mergeCell ref="I49:N53"/>
    <mergeCell ref="P49:Q53"/>
    <mergeCell ref="B54:D58"/>
    <mergeCell ref="E54:H58"/>
    <mergeCell ref="I54:N58"/>
    <mergeCell ref="P54:Q58"/>
    <mergeCell ref="T57:V65"/>
    <mergeCell ref="W57:X65"/>
    <mergeCell ref="AA57:AC65"/>
    <mergeCell ref="AD57:AE65"/>
    <mergeCell ref="B59:D63"/>
    <mergeCell ref="E59:H63"/>
    <mergeCell ref="I59:N63"/>
    <mergeCell ref="P59:Q63"/>
    <mergeCell ref="B64:D68"/>
    <mergeCell ref="E64:H68"/>
    <mergeCell ref="I64:N68"/>
    <mergeCell ref="P64:Q68"/>
    <mergeCell ref="T67:V75"/>
    <mergeCell ref="W67:X75"/>
    <mergeCell ref="AA67:AC75"/>
    <mergeCell ref="AD67:AE75"/>
    <mergeCell ref="B69:D73"/>
    <mergeCell ref="E69:H73"/>
    <mergeCell ref="I69:N73"/>
    <mergeCell ref="P69:Q73"/>
    <mergeCell ref="B74:D78"/>
    <mergeCell ref="E74:H78"/>
    <mergeCell ref="I74:N78"/>
    <mergeCell ref="P74:Q78"/>
    <mergeCell ref="T77:V85"/>
    <mergeCell ref="W77:X85"/>
    <mergeCell ref="AA77:AC85"/>
    <mergeCell ref="AD77:AE85"/>
    <mergeCell ref="B79:D83"/>
    <mergeCell ref="E79:H83"/>
    <mergeCell ref="I79:N83"/>
    <mergeCell ref="P79:Q83"/>
    <mergeCell ref="B84:D88"/>
    <mergeCell ref="E84:H88"/>
    <mergeCell ref="I84:N88"/>
    <mergeCell ref="P84:Q88"/>
    <mergeCell ref="T87:V95"/>
    <mergeCell ref="W87:X95"/>
    <mergeCell ref="AA87:AC95"/>
    <mergeCell ref="AD87:AE95"/>
    <mergeCell ref="B89:D93"/>
    <mergeCell ref="E89:H93"/>
    <mergeCell ref="I89:N93"/>
    <mergeCell ref="P89:Q93"/>
    <mergeCell ref="B94:D98"/>
    <mergeCell ref="E94:H98"/>
    <mergeCell ref="I94:N98"/>
    <mergeCell ref="P94:Q98"/>
    <mergeCell ref="T97:V105"/>
    <mergeCell ref="W97:X105"/>
    <mergeCell ref="AA97:AC105"/>
    <mergeCell ref="AD97:AE105"/>
    <mergeCell ref="B99:D103"/>
    <mergeCell ref="E99:H103"/>
    <mergeCell ref="I99:N103"/>
    <mergeCell ref="P99:Q103"/>
    <mergeCell ref="B104:D108"/>
    <mergeCell ref="E104:H108"/>
    <mergeCell ref="I104:N108"/>
    <mergeCell ref="P104:Q108"/>
    <mergeCell ref="T107:V115"/>
    <mergeCell ref="W107:X115"/>
    <mergeCell ref="AA107:AC115"/>
    <mergeCell ref="AD107:AE115"/>
    <mergeCell ref="B109:D113"/>
    <mergeCell ref="E109:H113"/>
    <mergeCell ref="I109:N113"/>
    <mergeCell ref="P109:Q113"/>
    <mergeCell ref="B114:D118"/>
    <mergeCell ref="E114:H118"/>
    <mergeCell ref="I114:N118"/>
    <mergeCell ref="P114:Q118"/>
    <mergeCell ref="T117:V125"/>
    <mergeCell ref="W117:X125"/>
    <mergeCell ref="AA117:AC125"/>
    <mergeCell ref="AD117:AE125"/>
    <mergeCell ref="B119:D123"/>
    <mergeCell ref="E119:H123"/>
    <mergeCell ref="I119:N123"/>
    <mergeCell ref="P119:Q123"/>
    <mergeCell ref="B124:D128"/>
    <mergeCell ref="E124:H128"/>
    <mergeCell ref="I124:N128"/>
    <mergeCell ref="P124:Q128"/>
    <mergeCell ref="T127:V135"/>
    <mergeCell ref="W127:X135"/>
    <mergeCell ref="AA127:AC135"/>
    <mergeCell ref="AD127:AE135"/>
    <mergeCell ref="B129:D133"/>
    <mergeCell ref="E129:H133"/>
    <mergeCell ref="I129:N133"/>
    <mergeCell ref="P129:Q133"/>
    <mergeCell ref="B134:D138"/>
    <mergeCell ref="E134:H138"/>
    <mergeCell ref="I134:N138"/>
    <mergeCell ref="P134:Q138"/>
    <mergeCell ref="T137:V145"/>
    <mergeCell ref="W137:X145"/>
    <mergeCell ref="AA137:AC145"/>
    <mergeCell ref="AD137:AE145"/>
    <mergeCell ref="B139:D143"/>
    <mergeCell ref="E139:H143"/>
    <mergeCell ref="I139:N143"/>
    <mergeCell ref="P139:Q143"/>
    <mergeCell ref="B144:D148"/>
    <mergeCell ref="E144:H148"/>
    <mergeCell ref="I144:N148"/>
    <mergeCell ref="P144:Q148"/>
    <mergeCell ref="T147:V155"/>
    <mergeCell ref="W147:X155"/>
    <mergeCell ref="AA147:AC155"/>
    <mergeCell ref="AD147:AE155"/>
    <mergeCell ref="B149:D153"/>
    <mergeCell ref="E149:H153"/>
    <mergeCell ref="I149:N153"/>
    <mergeCell ref="P149:Q153"/>
    <mergeCell ref="B154:D158"/>
    <mergeCell ref="E154:H158"/>
    <mergeCell ref="I154:N158"/>
    <mergeCell ref="P154:Q158"/>
    <mergeCell ref="T157:V165"/>
    <mergeCell ref="W157:X165"/>
    <mergeCell ref="AA157:AC165"/>
    <mergeCell ref="AD157:AE165"/>
    <mergeCell ref="B159:D163"/>
    <mergeCell ref="E159:H163"/>
    <mergeCell ref="I159:N163"/>
    <mergeCell ref="P159:Q163"/>
    <mergeCell ref="B164:D168"/>
    <mergeCell ref="E164:H168"/>
    <mergeCell ref="I164:N168"/>
    <mergeCell ref="P164:Q168"/>
    <mergeCell ref="T167:V175"/>
    <mergeCell ref="W167:X175"/>
    <mergeCell ref="AA167:AC175"/>
    <mergeCell ref="AD167:AE175"/>
    <mergeCell ref="B169:D173"/>
    <mergeCell ref="E169:H173"/>
    <mergeCell ref="I169:N173"/>
    <mergeCell ref="P169:Q173"/>
    <mergeCell ref="B174:D178"/>
    <mergeCell ref="E174:H178"/>
    <mergeCell ref="I174:N178"/>
    <mergeCell ref="P174:Q178"/>
    <mergeCell ref="T177:V185"/>
    <mergeCell ref="W177:X185"/>
    <mergeCell ref="AA177:AC185"/>
    <mergeCell ref="AD177:AE185"/>
    <mergeCell ref="B179:D183"/>
    <mergeCell ref="E179:H183"/>
    <mergeCell ref="I179:N183"/>
    <mergeCell ref="P179:Q183"/>
    <mergeCell ref="B184:D188"/>
    <mergeCell ref="E184:H188"/>
    <mergeCell ref="I184:N188"/>
    <mergeCell ref="P184:Q188"/>
    <mergeCell ref="T187:V195"/>
    <mergeCell ref="W187:X195"/>
    <mergeCell ref="AA187:AC195"/>
    <mergeCell ref="AD187:AE195"/>
    <mergeCell ref="B189:D193"/>
    <mergeCell ref="E189:H193"/>
    <mergeCell ref="I189:N193"/>
    <mergeCell ref="P189:Q193"/>
    <mergeCell ref="B194:D198"/>
    <mergeCell ref="E194:H198"/>
    <mergeCell ref="I194:N198"/>
    <mergeCell ref="P194:Q198"/>
    <mergeCell ref="T197:V205"/>
    <mergeCell ref="W197:X205"/>
    <mergeCell ref="AA197:AC205"/>
    <mergeCell ref="AD197:AE205"/>
    <mergeCell ref="B199:D203"/>
    <mergeCell ref="E199:H203"/>
    <mergeCell ref="I199:N203"/>
    <mergeCell ref="P199:Q203"/>
    <mergeCell ref="B204:D208"/>
    <mergeCell ref="E204:H208"/>
    <mergeCell ref="I204:N208"/>
    <mergeCell ref="P204:Q208"/>
    <mergeCell ref="V3:Y4"/>
    <mergeCell ref="S3:U4"/>
    <mergeCell ref="Z3:AB4"/>
    <mergeCell ref="AC3:AF4"/>
    <mergeCell ref="A9:H17"/>
    <mergeCell ref="I9:Q17"/>
  </mergeCells>
  <conditionalFormatting sqref="AF17">
    <cfRule type="cellIs" dxfId="10" priority="6" operator="equal">
      <formula>"OK"</formula>
    </cfRule>
    <cfRule type="cellIs" dxfId="0" priority="5" operator="equal">
      <formula>"NG"</formula>
    </cfRule>
    <cfRule type="cellIs" dxfId="2" priority="4" operator="equal">
      <formula>"固化保留"</formula>
    </cfRule>
  </conditionalFormatting>
  <conditionalFormatting sqref="Y7 Y27 Y47 Y67 Y87 Y107 Y127 Y147 Y167 Y187">
    <cfRule type="cellIs" dxfId="10" priority="9" operator="equal">
      <formula>"OK"</formula>
    </cfRule>
    <cfRule type="cellIs" dxfId="0" priority="8" operator="equal">
      <formula>"NG"</formula>
    </cfRule>
    <cfRule type="cellIs" dxfId="2" priority="7" operator="equal">
      <formula>"固化保留"</formula>
    </cfRule>
  </conditionalFormatting>
  <conditionalFormatting sqref="AF7 AF27 AF37 AF47 AF57 AF67 AF77 AF87 AF97 AF107 AF117 AF127 AF137 AF147 AF197 AF157 AF167 AF177 AF187">
    <cfRule type="cellIs" dxfId="10" priority="3" operator="equal">
      <formula>"OK"</formula>
    </cfRule>
    <cfRule type="cellIs" dxfId="0" priority="2" operator="equal">
      <formula>"NG"</formula>
    </cfRule>
    <cfRule type="cellIs" dxfId="2" priority="1" operator="equal">
      <formula>"固化保留"</formula>
    </cfRule>
  </conditionalFormatting>
  <conditionalFormatting sqref="Y17 Y37 Y57 Y77 Y97 Y117 Y137 Y157 Y177 Y197">
    <cfRule type="cellIs" dxfId="10" priority="12" operator="equal">
      <formula>"OK"</formula>
    </cfRule>
    <cfRule type="cellIs" dxfId="0" priority="11" operator="equal">
      <formula>"NG"</formula>
    </cfRule>
    <cfRule type="cellIs" dxfId="2" priority="10" operator="equal">
      <formula>"固化保留"</formula>
    </cfRule>
  </conditionalFormatting>
  <conditionalFormatting sqref="O19 O24 O29 O34 O39 O44 O49 O54 O59 O64 O69 O74 O79 O84 O89 O94 O99 O104 O109 O114 O119 O124 O129 O134 O139 O144 O149 O154 O159 O164 O169 O174 O179 O184 O189 O194 O199 O204">
    <cfRule type="containsText" dxfId="11" priority="14" stopIfTrue="1" operator="between" text="OK">
      <formula>NOT(ISERROR(SEARCH("OK",O19)))</formula>
    </cfRule>
    <cfRule type="containsText" dxfId="12" priority="13" stopIfTrue="1" operator="between" text="N.OK">
      <formula>NOT(ISERROR(SEARCH("N.OK",O19)))</formula>
    </cfRule>
  </conditionalFormatting>
  <dataValidations count="3">
    <dataValidation type="list" allowBlank="1" showInputMessage="1" showErrorMessage="1" sqref="T6 AA6 T16 AA16 T26 AA26 T36 AA36 T46 AA46 T56 AA56 T66 AA66 T76 AA76 T86 AA86 T96 AA96 T106 AA106 T116 AA116 T126 AA126 T136 AA136 T146 AA146 T156 AA156 T166 AA166 T176 AA176 T186 AA186 T196 AA196">
      <formula1>"OP05,OP10,OP20,OP30,OP40,OP50"</formula1>
    </dataValidation>
    <dataValidation type="list" allowBlank="1" showInputMessage="1" showErrorMessage="1" sqref="O19:O204">
      <formula1>"OK,N.OK"</formula1>
    </dataValidation>
    <dataValidation type="list" allowBlank="1" showInputMessage="1" showErrorMessage="1" sqref="Y7:Y9 Y17:Y19 Y27:Y29 Y37:Y39 Y47:Y49 Y57:Y59 Y67:Y69 Y77:Y79 Y87:Y89 Y97:Y99 Y107:Y109 Y117:Y119 Y127:Y129 Y137:Y139 Y147:Y149 Y157:Y159 Y167:Y169 Y177:Y179 Y187:Y189 Y197:Y199 AF7:AF9 AF17:AF19 AF27:AF29 AF37:AF39 AF47:AF49 AF57:AF59 AF67:AF69 AF77:AF79 AF87:AF89 AF97:AF99 AF107:AF109 AF117:AF119 AF127:AF129 AF137:AF139 AF147:AF149 AF157:AF159 AF167:AF169 AF177:AF179 AF187:AF189 AF197:AF199">
      <formula1>"OK,NG,固化保留"</formula1>
    </dataValidation>
  </dataValidations>
  <hyperlinks>
    <hyperlink ref="R8:R11" location="目录!A1" display="链接到目录"/>
  </hyperlinks>
  <pageMargins left="0.75" right="0.75" top="1" bottom="1" header="0.5" footer="0.5"/>
  <pageSetup paperSize="9" scale="53" orientation="portrait"/>
  <headerFooter/>
  <colBreaks count="1" manualBreakCount="1">
    <brk id="17" max="1048575" man="1"/>
  </colBreaks>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05"/>
  <sheetViews>
    <sheetView zoomScale="85" zoomScaleNormal="85" topLeftCell="A3" workbookViewId="0">
      <selection activeCell="E31" sqref="E31:H35"/>
    </sheetView>
  </sheetViews>
  <sheetFormatPr defaultColWidth="9" defaultRowHeight="26" customHeight="1"/>
  <cols>
    <col min="1" max="1" width="5.125" style="289" customWidth="1"/>
    <col min="2" max="3" width="5.125" style="287" customWidth="1"/>
    <col min="4" max="4" width="14.625" style="287" customWidth="1"/>
    <col min="5" max="11" width="5.125" style="287" customWidth="1"/>
    <col min="12" max="12" width="6.825" style="287" customWidth="1"/>
    <col min="13" max="17" width="5.125" style="287" customWidth="1"/>
    <col min="18" max="18" width="10.625" style="287" customWidth="1"/>
    <col min="19" max="19" width="8.625" style="287" customWidth="1"/>
    <col min="20" max="20" width="5.43333333333333" style="287" customWidth="1"/>
    <col min="21" max="21" width="30.625" style="287" customWidth="1"/>
    <col min="22" max="22" width="8.375" style="287" customWidth="1"/>
    <col min="23" max="23" width="30.625" style="287" customWidth="1"/>
    <col min="24" max="24" width="8.375" style="287" customWidth="1"/>
    <col min="25" max="25" width="14.625" style="287" customWidth="1"/>
    <col min="26" max="26" width="8.625" style="287" customWidth="1"/>
    <col min="27" max="27" width="5.43333333333333" style="287" customWidth="1"/>
    <col min="28" max="28" width="30.625" style="287" customWidth="1"/>
    <col min="29" max="29" width="8.375" style="287" customWidth="1"/>
    <col min="30" max="30" width="30.625" style="287" customWidth="1"/>
    <col min="31" max="31" width="8.375" style="287" customWidth="1"/>
    <col min="32" max="32" width="14.625" style="287" customWidth="1"/>
    <col min="33" max="16384" width="9" style="287"/>
  </cols>
  <sheetData>
    <row r="1" customHeight="1" spans="1:32">
      <c r="A1" s="343" t="s">
        <v>620</v>
      </c>
      <c r="B1" s="343"/>
      <c r="C1" s="343"/>
      <c r="D1" s="343"/>
      <c r="E1" s="343"/>
      <c r="F1" s="343"/>
      <c r="G1" s="343"/>
      <c r="H1" s="343"/>
      <c r="I1" s="343"/>
      <c r="J1" s="343"/>
      <c r="K1" s="343"/>
      <c r="L1" s="343"/>
      <c r="M1" s="343"/>
      <c r="N1" s="343"/>
      <c r="O1" s="343"/>
      <c r="P1" s="343"/>
      <c r="Q1" s="343"/>
      <c r="R1" s="383"/>
      <c r="S1" s="343" t="s">
        <v>621</v>
      </c>
      <c r="T1" s="343"/>
      <c r="U1" s="343"/>
      <c r="V1" s="343"/>
      <c r="W1" s="343"/>
      <c r="X1" s="343"/>
      <c r="Y1" s="343"/>
      <c r="Z1" s="343"/>
      <c r="AA1" s="343"/>
      <c r="AB1" s="343"/>
      <c r="AC1" s="343"/>
      <c r="AD1" s="343"/>
      <c r="AE1" s="343"/>
      <c r="AF1" s="343"/>
    </row>
    <row r="2" customHeight="1" spans="1:32">
      <c r="A2" s="343"/>
      <c r="B2" s="343"/>
      <c r="C2" s="343"/>
      <c r="D2" s="343"/>
      <c r="E2" s="343"/>
      <c r="F2" s="343"/>
      <c r="G2" s="343"/>
      <c r="H2" s="343"/>
      <c r="I2" s="343"/>
      <c r="J2" s="343"/>
      <c r="K2" s="343"/>
      <c r="L2" s="343"/>
      <c r="M2" s="343"/>
      <c r="N2" s="343"/>
      <c r="O2" s="343"/>
      <c r="P2" s="343"/>
      <c r="Q2" s="343"/>
      <c r="R2" s="383"/>
      <c r="S2" s="343"/>
      <c r="T2" s="343"/>
      <c r="U2" s="343"/>
      <c r="V2" s="343"/>
      <c r="W2" s="343"/>
      <c r="X2" s="343"/>
      <c r="Y2" s="343"/>
      <c r="Z2" s="343"/>
      <c r="AA2" s="343"/>
      <c r="AB2" s="343"/>
      <c r="AC2" s="343"/>
      <c r="AD2" s="343"/>
      <c r="AE2" s="343"/>
      <c r="AF2" s="343"/>
    </row>
    <row r="3" s="286" customFormat="1" customHeight="1" spans="1:32">
      <c r="A3" s="290" t="s">
        <v>234</v>
      </c>
      <c r="B3" s="291"/>
      <c r="C3" s="291"/>
      <c r="D3" s="291"/>
      <c r="E3" s="292" t="s">
        <v>665</v>
      </c>
      <c r="F3" s="293"/>
      <c r="G3" s="293"/>
      <c r="H3" s="293"/>
      <c r="I3" s="293"/>
      <c r="J3" s="293"/>
      <c r="K3" s="293"/>
      <c r="L3" s="293"/>
      <c r="M3" s="367" t="s">
        <v>623</v>
      </c>
      <c r="N3" s="367"/>
      <c r="O3" s="328" t="s">
        <v>624</v>
      </c>
      <c r="P3" s="328"/>
      <c r="Q3" s="328"/>
      <c r="S3" s="384" t="str">
        <f>目录!H4</f>
        <v>N72-VE23</v>
      </c>
      <c r="T3" s="385"/>
      <c r="U3" s="386"/>
      <c r="V3" s="384" t="s">
        <v>666</v>
      </c>
      <c r="W3" s="385"/>
      <c r="X3" s="385"/>
      <c r="Y3" s="386"/>
      <c r="Z3" s="384" t="str">
        <f>目录!H4</f>
        <v>N72-VE23</v>
      </c>
      <c r="AA3" s="385"/>
      <c r="AB3" s="386"/>
      <c r="AC3" s="384" t="s">
        <v>667</v>
      </c>
      <c r="AD3" s="385"/>
      <c r="AE3" s="385"/>
      <c r="AF3" s="386"/>
    </row>
    <row r="4" s="286" customFormat="1" customHeight="1" spans="1:32">
      <c r="A4" s="294"/>
      <c r="B4" s="295"/>
      <c r="C4" s="295"/>
      <c r="D4" s="295"/>
      <c r="E4" s="296"/>
      <c r="F4" s="287"/>
      <c r="G4" s="287"/>
      <c r="H4" s="287"/>
      <c r="I4" s="287"/>
      <c r="J4" s="287"/>
      <c r="K4" s="287"/>
      <c r="L4" s="287"/>
      <c r="M4" s="327" t="s">
        <v>161</v>
      </c>
      <c r="N4" s="327"/>
      <c r="O4" s="329" t="str">
        <f>目录!H10</f>
        <v>祝腾威</v>
      </c>
      <c r="P4" s="329"/>
      <c r="Q4" s="329"/>
      <c r="S4" s="387"/>
      <c r="T4" s="388"/>
      <c r="U4" s="389"/>
      <c r="V4" s="387"/>
      <c r="W4" s="388"/>
      <c r="X4" s="388"/>
      <c r="Y4" s="389"/>
      <c r="Z4" s="387"/>
      <c r="AA4" s="388"/>
      <c r="AB4" s="389"/>
      <c r="AC4" s="387"/>
      <c r="AD4" s="388"/>
      <c r="AE4" s="388"/>
      <c r="AF4" s="389"/>
    </row>
    <row r="5" s="286" customFormat="1" customHeight="1" spans="1:32">
      <c r="A5" s="297"/>
      <c r="B5" s="298"/>
      <c r="C5" s="298"/>
      <c r="D5" s="298"/>
      <c r="E5" s="299"/>
      <c r="F5" s="300"/>
      <c r="G5" s="300"/>
      <c r="H5" s="300"/>
      <c r="I5" s="300"/>
      <c r="J5" s="300"/>
      <c r="K5" s="300"/>
      <c r="L5" s="300"/>
      <c r="M5" s="327" t="s">
        <v>627</v>
      </c>
      <c r="N5" s="327"/>
      <c r="O5" s="330">
        <f>目录!J10</f>
        <v>45590</v>
      </c>
      <c r="P5" s="330"/>
      <c r="Q5" s="330"/>
      <c r="S5" s="390" t="s">
        <v>179</v>
      </c>
      <c r="T5" s="391" t="s">
        <v>628</v>
      </c>
      <c r="U5" s="391"/>
      <c r="V5" s="391"/>
      <c r="W5" s="391" t="s">
        <v>629</v>
      </c>
      <c r="X5" s="391"/>
      <c r="Y5" s="391"/>
      <c r="Z5" s="390" t="s">
        <v>179</v>
      </c>
      <c r="AA5" s="391" t="s">
        <v>628</v>
      </c>
      <c r="AB5" s="391"/>
      <c r="AC5" s="391"/>
      <c r="AD5" s="391" t="s">
        <v>629</v>
      </c>
      <c r="AE5" s="391"/>
      <c r="AF5" s="391"/>
    </row>
    <row r="6" s="286" customFormat="1" customHeight="1" spans="1:32">
      <c r="A6" s="301" t="s">
        <v>98</v>
      </c>
      <c r="B6" s="301"/>
      <c r="C6" s="302" t="s">
        <v>106</v>
      </c>
      <c r="D6" s="303"/>
      <c r="E6" s="304" t="s">
        <v>630</v>
      </c>
      <c r="F6" s="304"/>
      <c r="G6" s="304"/>
      <c r="H6" s="301" t="s">
        <v>631</v>
      </c>
      <c r="I6" s="301"/>
      <c r="J6" s="301"/>
      <c r="K6" s="301"/>
      <c r="L6" s="301"/>
      <c r="M6" s="327" t="s">
        <v>162</v>
      </c>
      <c r="N6" s="327"/>
      <c r="O6" s="331" t="str">
        <f>目录!H11</f>
        <v>张X </v>
      </c>
      <c r="P6" s="331"/>
      <c r="Q6" s="331"/>
      <c r="S6" s="390" t="s">
        <v>632</v>
      </c>
      <c r="T6" s="392" t="s">
        <v>641</v>
      </c>
      <c r="U6" s="393" t="s">
        <v>633</v>
      </c>
      <c r="V6" s="393"/>
      <c r="W6" s="394"/>
      <c r="X6" s="394"/>
      <c r="Y6" s="391" t="s">
        <v>634</v>
      </c>
      <c r="Z6" s="390" t="s">
        <v>632</v>
      </c>
      <c r="AA6" s="392" t="s">
        <v>641</v>
      </c>
      <c r="AB6" s="393" t="s">
        <v>633</v>
      </c>
      <c r="AC6" s="393"/>
      <c r="AD6" s="394"/>
      <c r="AE6" s="394"/>
      <c r="AF6" s="391" t="s">
        <v>634</v>
      </c>
    </row>
    <row r="7" s="286" customFormat="1" customHeight="1" spans="1:32">
      <c r="A7" s="305" t="str">
        <f>目录!H4</f>
        <v>N72-VE23</v>
      </c>
      <c r="B7" s="305"/>
      <c r="C7" s="306" t="str">
        <f>目录!H6</f>
        <v>9900200350-9900205227</v>
      </c>
      <c r="D7" s="307"/>
      <c r="E7" s="308" t="str">
        <f>目录!H5</f>
        <v>右滑门外板</v>
      </c>
      <c r="F7" s="308"/>
      <c r="G7" s="308"/>
      <c r="H7" s="309" t="str">
        <f>目录!H7</f>
        <v>OP20-TR+PI</v>
      </c>
      <c r="I7" s="309"/>
      <c r="J7" s="309"/>
      <c r="K7" s="309"/>
      <c r="L7" s="309"/>
      <c r="M7" s="327" t="s">
        <v>635</v>
      </c>
      <c r="N7" s="327"/>
      <c r="O7" s="330">
        <f>目录!J11</f>
        <v>0</v>
      </c>
      <c r="P7" s="330"/>
      <c r="Q7" s="330"/>
      <c r="S7" s="390"/>
      <c r="T7" s="390"/>
      <c r="U7" s="390"/>
      <c r="V7" s="390"/>
      <c r="W7" s="393"/>
      <c r="X7" s="393"/>
      <c r="Y7" s="403"/>
      <c r="Z7" s="390"/>
      <c r="AA7" s="390"/>
      <c r="AB7" s="390"/>
      <c r="AC7" s="390"/>
      <c r="AD7" s="393"/>
      <c r="AE7" s="393"/>
      <c r="AF7" s="403" t="s">
        <v>81</v>
      </c>
    </row>
    <row r="8" s="287" customFormat="1" customHeight="1" spans="1:32">
      <c r="A8" s="302" t="s">
        <v>668</v>
      </c>
      <c r="B8" s="303"/>
      <c r="C8" s="303"/>
      <c r="D8" s="303"/>
      <c r="E8" s="303"/>
      <c r="F8" s="303"/>
      <c r="G8" s="303"/>
      <c r="H8" s="303"/>
      <c r="I8" s="303"/>
      <c r="J8" s="303"/>
      <c r="K8" s="303"/>
      <c r="L8" s="303"/>
      <c r="M8" s="303"/>
      <c r="N8" s="303"/>
      <c r="O8" s="303"/>
      <c r="P8" s="303"/>
      <c r="Q8" s="395"/>
      <c r="R8" s="396" t="s">
        <v>248</v>
      </c>
      <c r="S8" s="390"/>
      <c r="T8" s="390"/>
      <c r="U8" s="390"/>
      <c r="V8" s="390"/>
      <c r="W8" s="393"/>
      <c r="X8" s="393"/>
      <c r="Y8" s="403"/>
      <c r="Z8" s="390"/>
      <c r="AA8" s="390"/>
      <c r="AB8" s="390"/>
      <c r="AC8" s="390"/>
      <c r="AD8" s="393"/>
      <c r="AE8" s="393"/>
      <c r="AF8" s="403"/>
    </row>
    <row r="9" s="287" customFormat="1" customHeight="1" spans="1:32">
      <c r="A9" s="344"/>
      <c r="B9" s="345"/>
      <c r="C9" s="345"/>
      <c r="D9" s="345"/>
      <c r="E9" s="345"/>
      <c r="F9" s="345"/>
      <c r="G9" s="345"/>
      <c r="H9" s="345"/>
      <c r="I9" s="345"/>
      <c r="J9" s="345"/>
      <c r="K9" s="345"/>
      <c r="L9" s="345"/>
      <c r="M9" s="345"/>
      <c r="N9" s="345"/>
      <c r="O9" s="345"/>
      <c r="P9" s="345"/>
      <c r="Q9" s="397"/>
      <c r="R9" s="396"/>
      <c r="S9" s="390"/>
      <c r="T9" s="390"/>
      <c r="U9" s="390"/>
      <c r="V9" s="390"/>
      <c r="W9" s="393"/>
      <c r="X9" s="393"/>
      <c r="Y9" s="403"/>
      <c r="Z9" s="390"/>
      <c r="AA9" s="390"/>
      <c r="AB9" s="390"/>
      <c r="AC9" s="390"/>
      <c r="AD9" s="393"/>
      <c r="AE9" s="393"/>
      <c r="AF9" s="403"/>
    </row>
    <row r="10" s="287" customFormat="1" customHeight="1" spans="1:32">
      <c r="A10" s="346"/>
      <c r="B10" s="347"/>
      <c r="C10" s="347"/>
      <c r="D10" s="347"/>
      <c r="E10" s="347"/>
      <c r="F10" s="347"/>
      <c r="G10" s="347"/>
      <c r="H10" s="347"/>
      <c r="I10" s="347"/>
      <c r="J10" s="347"/>
      <c r="K10" s="347"/>
      <c r="L10" s="347"/>
      <c r="M10" s="347"/>
      <c r="N10" s="347"/>
      <c r="O10" s="347"/>
      <c r="P10" s="347"/>
      <c r="Q10" s="398"/>
      <c r="R10" s="396"/>
      <c r="S10" s="390"/>
      <c r="T10" s="390"/>
      <c r="U10" s="390"/>
      <c r="V10" s="390"/>
      <c r="W10" s="393"/>
      <c r="X10" s="393"/>
      <c r="Y10" s="403"/>
      <c r="Z10" s="390"/>
      <c r="AA10" s="390"/>
      <c r="AB10" s="390"/>
      <c r="AC10" s="390"/>
      <c r="AD10" s="393"/>
      <c r="AE10" s="393"/>
      <c r="AF10" s="403"/>
    </row>
    <row r="11" s="287" customFormat="1" customHeight="1" spans="1:32">
      <c r="A11" s="346"/>
      <c r="B11" s="347"/>
      <c r="C11" s="347"/>
      <c r="D11" s="347"/>
      <c r="E11" s="347"/>
      <c r="F11" s="347"/>
      <c r="G11" s="347"/>
      <c r="H11" s="347"/>
      <c r="I11" s="347"/>
      <c r="J11" s="347"/>
      <c r="K11" s="347"/>
      <c r="L11" s="347"/>
      <c r="M11" s="347"/>
      <c r="N11" s="347"/>
      <c r="O11" s="347"/>
      <c r="P11" s="347"/>
      <c r="Q11" s="398"/>
      <c r="R11" s="396"/>
      <c r="S11" s="390"/>
      <c r="T11" s="390"/>
      <c r="U11" s="390"/>
      <c r="V11" s="390"/>
      <c r="W11" s="393"/>
      <c r="X11" s="393"/>
      <c r="Y11" s="390" t="s">
        <v>638</v>
      </c>
      <c r="Z11" s="390"/>
      <c r="AA11" s="390"/>
      <c r="AB11" s="390"/>
      <c r="AC11" s="390"/>
      <c r="AD11" s="393"/>
      <c r="AE11" s="393"/>
      <c r="AF11" s="390" t="s">
        <v>638</v>
      </c>
    </row>
    <row r="12" s="287" customFormat="1" customHeight="1" spans="1:32">
      <c r="A12" s="346"/>
      <c r="B12" s="347"/>
      <c r="C12" s="347"/>
      <c r="D12" s="347"/>
      <c r="E12" s="347"/>
      <c r="F12" s="347"/>
      <c r="G12" s="347"/>
      <c r="H12" s="347"/>
      <c r="I12" s="347"/>
      <c r="J12" s="347"/>
      <c r="K12" s="347"/>
      <c r="L12" s="347"/>
      <c r="M12" s="347"/>
      <c r="N12" s="347"/>
      <c r="O12" s="347"/>
      <c r="P12" s="347"/>
      <c r="Q12" s="398"/>
      <c r="S12" s="390"/>
      <c r="T12" s="390"/>
      <c r="U12" s="390"/>
      <c r="V12" s="390"/>
      <c r="W12" s="393"/>
      <c r="X12" s="393"/>
      <c r="Y12" s="404"/>
      <c r="Z12" s="390"/>
      <c r="AA12" s="390"/>
      <c r="AB12" s="390"/>
      <c r="AC12" s="390"/>
      <c r="AD12" s="393"/>
      <c r="AE12" s="393"/>
      <c r="AF12" s="404"/>
    </row>
    <row r="13" s="287" customFormat="1" customHeight="1" spans="1:32">
      <c r="A13" s="346"/>
      <c r="B13" s="347"/>
      <c r="C13" s="347"/>
      <c r="D13" s="347"/>
      <c r="E13" s="347"/>
      <c r="F13" s="347"/>
      <c r="G13" s="347"/>
      <c r="H13" s="347"/>
      <c r="I13" s="347"/>
      <c r="J13" s="347"/>
      <c r="K13" s="347"/>
      <c r="L13" s="347"/>
      <c r="M13" s="347"/>
      <c r="N13" s="347"/>
      <c r="O13" s="347"/>
      <c r="P13" s="347"/>
      <c r="Q13" s="398"/>
      <c r="S13" s="390"/>
      <c r="T13" s="390"/>
      <c r="U13" s="390"/>
      <c r="V13" s="390"/>
      <c r="W13" s="393"/>
      <c r="X13" s="393"/>
      <c r="Y13" s="390" t="s">
        <v>639</v>
      </c>
      <c r="Z13" s="390"/>
      <c r="AA13" s="390"/>
      <c r="AB13" s="390"/>
      <c r="AC13" s="390"/>
      <c r="AD13" s="393"/>
      <c r="AE13" s="393"/>
      <c r="AF13" s="390" t="s">
        <v>639</v>
      </c>
    </row>
    <row r="14" s="287" customFormat="1" customHeight="1" spans="1:32">
      <c r="A14" s="346"/>
      <c r="B14" s="347"/>
      <c r="C14" s="347"/>
      <c r="D14" s="347"/>
      <c r="E14" s="347"/>
      <c r="F14" s="347"/>
      <c r="G14" s="347"/>
      <c r="H14" s="347"/>
      <c r="I14" s="347"/>
      <c r="J14" s="347"/>
      <c r="K14" s="347"/>
      <c r="L14" s="347"/>
      <c r="M14" s="347"/>
      <c r="N14" s="347"/>
      <c r="O14" s="347"/>
      <c r="P14" s="347"/>
      <c r="Q14" s="398"/>
      <c r="S14" s="390"/>
      <c r="T14" s="390"/>
      <c r="U14" s="390"/>
      <c r="V14" s="390"/>
      <c r="W14" s="393"/>
      <c r="X14" s="393"/>
      <c r="Y14" s="405"/>
      <c r="Z14" s="390"/>
      <c r="AA14" s="390"/>
      <c r="AB14" s="390"/>
      <c r="AC14" s="390"/>
      <c r="AD14" s="393"/>
      <c r="AE14" s="393"/>
      <c r="AF14" s="405"/>
    </row>
    <row r="15" s="287" customFormat="1" customHeight="1" spans="1:32">
      <c r="A15" s="346"/>
      <c r="B15" s="347"/>
      <c r="C15" s="347"/>
      <c r="D15" s="347"/>
      <c r="E15" s="347"/>
      <c r="F15" s="347"/>
      <c r="G15" s="347"/>
      <c r="H15" s="347"/>
      <c r="I15" s="347"/>
      <c r="J15" s="347"/>
      <c r="K15" s="347"/>
      <c r="L15" s="347"/>
      <c r="M15" s="347"/>
      <c r="N15" s="347"/>
      <c r="O15" s="347"/>
      <c r="P15" s="347"/>
      <c r="Q15" s="398"/>
      <c r="S15" s="390"/>
      <c r="T15" s="390"/>
      <c r="U15" s="390"/>
      <c r="V15" s="390"/>
      <c r="W15" s="393"/>
      <c r="X15" s="393"/>
      <c r="Y15" s="405"/>
      <c r="Z15" s="390"/>
      <c r="AA15" s="390"/>
      <c r="AB15" s="390"/>
      <c r="AC15" s="390"/>
      <c r="AD15" s="393"/>
      <c r="AE15" s="393"/>
      <c r="AF15" s="405"/>
    </row>
    <row r="16" s="287" customFormat="1" customHeight="1" spans="1:32">
      <c r="A16" s="346"/>
      <c r="B16" s="347"/>
      <c r="C16" s="347"/>
      <c r="D16" s="347"/>
      <c r="E16" s="347"/>
      <c r="F16" s="347"/>
      <c r="G16" s="347"/>
      <c r="H16" s="347"/>
      <c r="I16" s="347"/>
      <c r="J16" s="347"/>
      <c r="K16" s="347"/>
      <c r="L16" s="347"/>
      <c r="M16" s="347"/>
      <c r="N16" s="347"/>
      <c r="O16" s="347"/>
      <c r="P16" s="347"/>
      <c r="Q16" s="398"/>
      <c r="S16" s="390" t="s">
        <v>640</v>
      </c>
      <c r="T16" s="392" t="s">
        <v>641</v>
      </c>
      <c r="U16" s="393"/>
      <c r="V16" s="393"/>
      <c r="W16" s="394"/>
      <c r="X16" s="394"/>
      <c r="Y16" s="391" t="s">
        <v>634</v>
      </c>
      <c r="Z16" s="390" t="s">
        <v>640</v>
      </c>
      <c r="AA16" s="392" t="s">
        <v>641</v>
      </c>
      <c r="AB16" s="393"/>
      <c r="AC16" s="393"/>
      <c r="AD16" s="394"/>
      <c r="AE16" s="394"/>
      <c r="AF16" s="391" t="s">
        <v>634</v>
      </c>
    </row>
    <row r="17" s="287" customFormat="1" customHeight="1" spans="1:32">
      <c r="A17" s="346"/>
      <c r="B17" s="347"/>
      <c r="C17" s="347"/>
      <c r="D17" s="347"/>
      <c r="E17" s="347"/>
      <c r="F17" s="347"/>
      <c r="G17" s="347"/>
      <c r="H17" s="347"/>
      <c r="I17" s="347"/>
      <c r="J17" s="347"/>
      <c r="K17" s="347"/>
      <c r="L17" s="347"/>
      <c r="M17" s="347"/>
      <c r="N17" s="347"/>
      <c r="O17" s="347"/>
      <c r="P17" s="347"/>
      <c r="Q17" s="398"/>
      <c r="S17" s="390"/>
      <c r="T17" s="390"/>
      <c r="U17" s="390"/>
      <c r="V17" s="390"/>
      <c r="W17" s="393"/>
      <c r="X17" s="393"/>
      <c r="Y17" s="403"/>
      <c r="Z17" s="390"/>
      <c r="AA17" s="390"/>
      <c r="AB17" s="390"/>
      <c r="AC17" s="390"/>
      <c r="AD17" s="393"/>
      <c r="AE17" s="393"/>
      <c r="AF17" s="403"/>
    </row>
    <row r="18" s="287" customFormat="1" customHeight="1" spans="1:32">
      <c r="A18" s="346"/>
      <c r="B18" s="347"/>
      <c r="C18" s="347"/>
      <c r="D18" s="347"/>
      <c r="E18" s="347"/>
      <c r="F18" s="347"/>
      <c r="G18" s="347"/>
      <c r="H18" s="347"/>
      <c r="I18" s="347"/>
      <c r="J18" s="347"/>
      <c r="K18" s="347"/>
      <c r="L18" s="347"/>
      <c r="M18" s="347"/>
      <c r="N18" s="347"/>
      <c r="O18" s="347"/>
      <c r="P18" s="347"/>
      <c r="Q18" s="398"/>
      <c r="S18" s="390"/>
      <c r="T18" s="390"/>
      <c r="U18" s="390"/>
      <c r="V18" s="390"/>
      <c r="W18" s="393"/>
      <c r="X18" s="393"/>
      <c r="Y18" s="403"/>
      <c r="Z18" s="390"/>
      <c r="AA18" s="390"/>
      <c r="AB18" s="390"/>
      <c r="AC18" s="390"/>
      <c r="AD18" s="393"/>
      <c r="AE18" s="393"/>
      <c r="AF18" s="403"/>
    </row>
    <row r="19" s="287" customFormat="1" customHeight="1" spans="1:32">
      <c r="A19" s="348"/>
      <c r="B19" s="349"/>
      <c r="C19" s="349"/>
      <c r="D19" s="349"/>
      <c r="E19" s="349"/>
      <c r="F19" s="349"/>
      <c r="G19" s="349"/>
      <c r="H19" s="349"/>
      <c r="I19" s="349"/>
      <c r="J19" s="349"/>
      <c r="K19" s="349"/>
      <c r="L19" s="349"/>
      <c r="M19" s="349"/>
      <c r="N19" s="349"/>
      <c r="O19" s="349"/>
      <c r="P19" s="349"/>
      <c r="Q19" s="399"/>
      <c r="S19" s="390"/>
      <c r="T19" s="390"/>
      <c r="U19" s="390"/>
      <c r="V19" s="390"/>
      <c r="W19" s="393"/>
      <c r="X19" s="393"/>
      <c r="Y19" s="403"/>
      <c r="Z19" s="390"/>
      <c r="AA19" s="390"/>
      <c r="AB19" s="390"/>
      <c r="AC19" s="390"/>
      <c r="AD19" s="393"/>
      <c r="AE19" s="393"/>
      <c r="AF19" s="403"/>
    </row>
    <row r="20" s="288" customFormat="1" customHeight="1" spans="1:32">
      <c r="A20" s="317" t="s">
        <v>179</v>
      </c>
      <c r="B20" s="317" t="s">
        <v>642</v>
      </c>
      <c r="C20" s="317"/>
      <c r="D20" s="317"/>
      <c r="E20" s="317" t="s">
        <v>643</v>
      </c>
      <c r="F20" s="317"/>
      <c r="G20" s="317"/>
      <c r="H20" s="317"/>
      <c r="I20" s="318" t="s">
        <v>644</v>
      </c>
      <c r="J20" s="319"/>
      <c r="K20" s="319"/>
      <c r="L20" s="319"/>
      <c r="M20" s="319"/>
      <c r="N20" s="320"/>
      <c r="O20" s="333" t="s">
        <v>408</v>
      </c>
      <c r="P20" s="317" t="s">
        <v>247</v>
      </c>
      <c r="Q20" s="317"/>
      <c r="S20" s="390"/>
      <c r="T20" s="390"/>
      <c r="U20" s="390"/>
      <c r="V20" s="390"/>
      <c r="W20" s="393"/>
      <c r="X20" s="393"/>
      <c r="Y20" s="403"/>
      <c r="Z20" s="390"/>
      <c r="AA20" s="390"/>
      <c r="AB20" s="390"/>
      <c r="AC20" s="390"/>
      <c r="AD20" s="393"/>
      <c r="AE20" s="393"/>
      <c r="AF20" s="403"/>
    </row>
    <row r="21" s="287" customFormat="1" customHeight="1" spans="1:32">
      <c r="A21" s="83">
        <v>1</v>
      </c>
      <c r="B21" s="350"/>
      <c r="C21" s="351"/>
      <c r="D21" s="352"/>
      <c r="E21" s="353"/>
      <c r="F21" s="354"/>
      <c r="G21" s="354"/>
      <c r="H21" s="355"/>
      <c r="I21" s="368"/>
      <c r="J21" s="369"/>
      <c r="K21" s="369"/>
      <c r="L21" s="369"/>
      <c r="M21" s="369"/>
      <c r="N21" s="370"/>
      <c r="O21" s="371"/>
      <c r="P21" s="372"/>
      <c r="Q21" s="400"/>
      <c r="S21" s="390"/>
      <c r="T21" s="390"/>
      <c r="U21" s="390"/>
      <c r="V21" s="390"/>
      <c r="W21" s="393"/>
      <c r="X21" s="393"/>
      <c r="Y21" s="390" t="s">
        <v>638</v>
      </c>
      <c r="Z21" s="390"/>
      <c r="AA21" s="390"/>
      <c r="AB21" s="390"/>
      <c r="AC21" s="390"/>
      <c r="AD21" s="393"/>
      <c r="AE21" s="393"/>
      <c r="AF21" s="390" t="s">
        <v>638</v>
      </c>
    </row>
    <row r="22" s="287" customFormat="1" customHeight="1" spans="1:32">
      <c r="A22" s="88"/>
      <c r="B22" s="356"/>
      <c r="C22" s="289"/>
      <c r="D22" s="357"/>
      <c r="E22" s="358"/>
      <c r="F22" s="359"/>
      <c r="G22" s="359"/>
      <c r="H22" s="360"/>
      <c r="I22" s="373"/>
      <c r="J22" s="374"/>
      <c r="K22" s="374"/>
      <c r="L22" s="374"/>
      <c r="M22" s="374"/>
      <c r="N22" s="375"/>
      <c r="O22" s="376"/>
      <c r="P22" s="377"/>
      <c r="Q22" s="401"/>
      <c r="S22" s="390"/>
      <c r="T22" s="390"/>
      <c r="U22" s="390"/>
      <c r="V22" s="390"/>
      <c r="W22" s="393"/>
      <c r="X22" s="393"/>
      <c r="Y22" s="406"/>
      <c r="Z22" s="390"/>
      <c r="AA22" s="390"/>
      <c r="AB22" s="390"/>
      <c r="AC22" s="390"/>
      <c r="AD22" s="393"/>
      <c r="AE22" s="393"/>
      <c r="AF22" s="406"/>
    </row>
    <row r="23" s="287" customFormat="1" customHeight="1" spans="1:32">
      <c r="A23" s="88"/>
      <c r="B23" s="356"/>
      <c r="C23" s="289"/>
      <c r="D23" s="357"/>
      <c r="E23" s="358"/>
      <c r="F23" s="359"/>
      <c r="G23" s="359"/>
      <c r="H23" s="360"/>
      <c r="I23" s="373"/>
      <c r="J23" s="374"/>
      <c r="K23" s="374"/>
      <c r="L23" s="374"/>
      <c r="M23" s="374"/>
      <c r="N23" s="375"/>
      <c r="O23" s="376"/>
      <c r="P23" s="377"/>
      <c r="Q23" s="401"/>
      <c r="S23" s="390"/>
      <c r="T23" s="390"/>
      <c r="U23" s="390"/>
      <c r="V23" s="390"/>
      <c r="W23" s="393"/>
      <c r="X23" s="393"/>
      <c r="Y23" s="390" t="s">
        <v>639</v>
      </c>
      <c r="Z23" s="390"/>
      <c r="AA23" s="390"/>
      <c r="AB23" s="390"/>
      <c r="AC23" s="390"/>
      <c r="AD23" s="393"/>
      <c r="AE23" s="393"/>
      <c r="AF23" s="390" t="s">
        <v>639</v>
      </c>
    </row>
    <row r="24" s="287" customFormat="1" customHeight="1" spans="1:32">
      <c r="A24" s="88"/>
      <c r="B24" s="356"/>
      <c r="C24" s="289"/>
      <c r="D24" s="357"/>
      <c r="E24" s="358"/>
      <c r="F24" s="359"/>
      <c r="G24" s="359"/>
      <c r="H24" s="360"/>
      <c r="I24" s="373"/>
      <c r="J24" s="374"/>
      <c r="K24" s="374"/>
      <c r="L24" s="374"/>
      <c r="M24" s="374"/>
      <c r="N24" s="375"/>
      <c r="O24" s="376"/>
      <c r="P24" s="377"/>
      <c r="Q24" s="401"/>
      <c r="S24" s="390"/>
      <c r="T24" s="390"/>
      <c r="U24" s="390"/>
      <c r="V24" s="390"/>
      <c r="W24" s="393"/>
      <c r="X24" s="393"/>
      <c r="Y24" s="407"/>
      <c r="Z24" s="390"/>
      <c r="AA24" s="390"/>
      <c r="AB24" s="390"/>
      <c r="AC24" s="390"/>
      <c r="AD24" s="393"/>
      <c r="AE24" s="393"/>
      <c r="AF24" s="407"/>
    </row>
    <row r="25" s="287" customFormat="1" customHeight="1" spans="1:32">
      <c r="A25" s="100"/>
      <c r="B25" s="361"/>
      <c r="C25" s="362"/>
      <c r="D25" s="363"/>
      <c r="E25" s="364"/>
      <c r="F25" s="365"/>
      <c r="G25" s="365"/>
      <c r="H25" s="366"/>
      <c r="I25" s="378"/>
      <c r="J25" s="379"/>
      <c r="K25" s="379"/>
      <c r="L25" s="379"/>
      <c r="M25" s="379"/>
      <c r="N25" s="380"/>
      <c r="O25" s="381"/>
      <c r="P25" s="382"/>
      <c r="Q25" s="402"/>
      <c r="S25" s="390"/>
      <c r="T25" s="390"/>
      <c r="U25" s="390"/>
      <c r="V25" s="390"/>
      <c r="W25" s="393"/>
      <c r="X25" s="393"/>
      <c r="Y25" s="407"/>
      <c r="Z25" s="390"/>
      <c r="AA25" s="390"/>
      <c r="AB25" s="390"/>
      <c r="AC25" s="390"/>
      <c r="AD25" s="393"/>
      <c r="AE25" s="393"/>
      <c r="AF25" s="407"/>
    </row>
    <row r="26" s="287" customFormat="1" customHeight="1" spans="1:32">
      <c r="A26" s="83">
        <v>2</v>
      </c>
      <c r="B26" s="350"/>
      <c r="C26" s="351"/>
      <c r="D26" s="352"/>
      <c r="E26" s="353"/>
      <c r="F26" s="354"/>
      <c r="G26" s="354"/>
      <c r="H26" s="355"/>
      <c r="I26" s="368"/>
      <c r="J26" s="369"/>
      <c r="K26" s="369"/>
      <c r="L26" s="369"/>
      <c r="M26" s="369"/>
      <c r="N26" s="370"/>
      <c r="O26" s="371"/>
      <c r="P26" s="372"/>
      <c r="Q26" s="400"/>
      <c r="S26" s="390" t="s">
        <v>646</v>
      </c>
      <c r="T26" s="392" t="s">
        <v>641</v>
      </c>
      <c r="U26" s="393"/>
      <c r="V26" s="393"/>
      <c r="W26" s="394"/>
      <c r="X26" s="394"/>
      <c r="Y26" s="391" t="s">
        <v>634</v>
      </c>
      <c r="Z26" s="390" t="s">
        <v>646</v>
      </c>
      <c r="AA26" s="392" t="s">
        <v>641</v>
      </c>
      <c r="AB26" s="393"/>
      <c r="AC26" s="393"/>
      <c r="AD26" s="394"/>
      <c r="AE26" s="394"/>
      <c r="AF26" s="391" t="s">
        <v>634</v>
      </c>
    </row>
    <row r="27" s="287" customFormat="1" customHeight="1" spans="1:32">
      <c r="A27" s="88"/>
      <c r="B27" s="356"/>
      <c r="C27" s="289"/>
      <c r="D27" s="357"/>
      <c r="E27" s="358"/>
      <c r="F27" s="359"/>
      <c r="G27" s="359"/>
      <c r="H27" s="360"/>
      <c r="I27" s="373"/>
      <c r="J27" s="374"/>
      <c r="K27" s="374"/>
      <c r="L27" s="374"/>
      <c r="M27" s="374"/>
      <c r="N27" s="375"/>
      <c r="O27" s="376"/>
      <c r="P27" s="377"/>
      <c r="Q27" s="401"/>
      <c r="S27" s="390"/>
      <c r="T27" s="390"/>
      <c r="U27" s="390"/>
      <c r="V27" s="390"/>
      <c r="W27" s="393"/>
      <c r="X27" s="393"/>
      <c r="Y27" s="403" t="s">
        <v>81</v>
      </c>
      <c r="Z27" s="390"/>
      <c r="AA27" s="390"/>
      <c r="AB27" s="390"/>
      <c r="AC27" s="390"/>
      <c r="AD27" s="393"/>
      <c r="AE27" s="393"/>
      <c r="AF27" s="403"/>
    </row>
    <row r="28" s="287" customFormat="1" customHeight="1" spans="1:32">
      <c r="A28" s="88"/>
      <c r="B28" s="356"/>
      <c r="C28" s="289"/>
      <c r="D28" s="357"/>
      <c r="E28" s="358"/>
      <c r="F28" s="359"/>
      <c r="G28" s="359"/>
      <c r="H28" s="360"/>
      <c r="I28" s="373"/>
      <c r="J28" s="374"/>
      <c r="K28" s="374"/>
      <c r="L28" s="374"/>
      <c r="M28" s="374"/>
      <c r="N28" s="375"/>
      <c r="O28" s="376"/>
      <c r="P28" s="377"/>
      <c r="Q28" s="401"/>
      <c r="S28" s="390"/>
      <c r="T28" s="390"/>
      <c r="U28" s="390"/>
      <c r="V28" s="390"/>
      <c r="W28" s="393"/>
      <c r="X28" s="393"/>
      <c r="Y28" s="403"/>
      <c r="Z28" s="390"/>
      <c r="AA28" s="390"/>
      <c r="AB28" s="390"/>
      <c r="AC28" s="390"/>
      <c r="AD28" s="393"/>
      <c r="AE28" s="393"/>
      <c r="AF28" s="403"/>
    </row>
    <row r="29" s="287" customFormat="1" customHeight="1" spans="1:32">
      <c r="A29" s="88"/>
      <c r="B29" s="356"/>
      <c r="C29" s="289"/>
      <c r="D29" s="357"/>
      <c r="E29" s="358"/>
      <c r="F29" s="359"/>
      <c r="G29" s="359"/>
      <c r="H29" s="360"/>
      <c r="I29" s="373"/>
      <c r="J29" s="374"/>
      <c r="K29" s="374"/>
      <c r="L29" s="374"/>
      <c r="M29" s="374"/>
      <c r="N29" s="375"/>
      <c r="O29" s="376"/>
      <c r="P29" s="377"/>
      <c r="Q29" s="401"/>
      <c r="S29" s="390"/>
      <c r="T29" s="390"/>
      <c r="U29" s="390"/>
      <c r="V29" s="390"/>
      <c r="W29" s="393"/>
      <c r="X29" s="393"/>
      <c r="Y29" s="403"/>
      <c r="Z29" s="390"/>
      <c r="AA29" s="390"/>
      <c r="AB29" s="390"/>
      <c r="AC29" s="390"/>
      <c r="AD29" s="393"/>
      <c r="AE29" s="393"/>
      <c r="AF29" s="403"/>
    </row>
    <row r="30" s="287" customFormat="1" customHeight="1" spans="1:32">
      <c r="A30" s="100"/>
      <c r="B30" s="361"/>
      <c r="C30" s="362"/>
      <c r="D30" s="363"/>
      <c r="E30" s="364"/>
      <c r="F30" s="365"/>
      <c r="G30" s="365"/>
      <c r="H30" s="366"/>
      <c r="I30" s="378"/>
      <c r="J30" s="379"/>
      <c r="K30" s="379"/>
      <c r="L30" s="379"/>
      <c r="M30" s="379"/>
      <c r="N30" s="380"/>
      <c r="O30" s="381"/>
      <c r="P30" s="382"/>
      <c r="Q30" s="402"/>
      <c r="S30" s="390"/>
      <c r="T30" s="390"/>
      <c r="U30" s="390"/>
      <c r="V30" s="390"/>
      <c r="W30" s="393"/>
      <c r="X30" s="393"/>
      <c r="Y30" s="403"/>
      <c r="Z30" s="390"/>
      <c r="AA30" s="390"/>
      <c r="AB30" s="390"/>
      <c r="AC30" s="390"/>
      <c r="AD30" s="393"/>
      <c r="AE30" s="393"/>
      <c r="AF30" s="403"/>
    </row>
    <row r="31" s="287" customFormat="1" customHeight="1" spans="1:32">
      <c r="A31" s="83">
        <v>3</v>
      </c>
      <c r="B31" s="350"/>
      <c r="C31" s="351"/>
      <c r="D31" s="352"/>
      <c r="E31" s="353"/>
      <c r="F31" s="354"/>
      <c r="G31" s="354"/>
      <c r="H31" s="355"/>
      <c r="I31" s="368"/>
      <c r="J31" s="369"/>
      <c r="K31" s="369"/>
      <c r="L31" s="369"/>
      <c r="M31" s="369"/>
      <c r="N31" s="370"/>
      <c r="O31" s="371"/>
      <c r="P31" s="372"/>
      <c r="Q31" s="400"/>
      <c r="S31" s="390"/>
      <c r="T31" s="390"/>
      <c r="U31" s="390"/>
      <c r="V31" s="390"/>
      <c r="W31" s="393"/>
      <c r="X31" s="393"/>
      <c r="Y31" s="390" t="s">
        <v>638</v>
      </c>
      <c r="Z31" s="390"/>
      <c r="AA31" s="390"/>
      <c r="AB31" s="390"/>
      <c r="AC31" s="390"/>
      <c r="AD31" s="393"/>
      <c r="AE31" s="393"/>
      <c r="AF31" s="390" t="s">
        <v>638</v>
      </c>
    </row>
    <row r="32" s="287" customFormat="1" customHeight="1" spans="1:32">
      <c r="A32" s="88"/>
      <c r="B32" s="356"/>
      <c r="C32" s="289"/>
      <c r="D32" s="357"/>
      <c r="E32" s="358"/>
      <c r="F32" s="359"/>
      <c r="G32" s="359"/>
      <c r="H32" s="360"/>
      <c r="I32" s="373"/>
      <c r="J32" s="374"/>
      <c r="K32" s="374"/>
      <c r="L32" s="374"/>
      <c r="M32" s="374"/>
      <c r="N32" s="375"/>
      <c r="O32" s="376"/>
      <c r="P32" s="377"/>
      <c r="Q32" s="401"/>
      <c r="S32" s="390"/>
      <c r="T32" s="390"/>
      <c r="U32" s="390"/>
      <c r="V32" s="390"/>
      <c r="W32" s="393"/>
      <c r="X32" s="393"/>
      <c r="Y32" s="404"/>
      <c r="Z32" s="390"/>
      <c r="AA32" s="390"/>
      <c r="AB32" s="390"/>
      <c r="AC32" s="390"/>
      <c r="AD32" s="393"/>
      <c r="AE32" s="393"/>
      <c r="AF32" s="404"/>
    </row>
    <row r="33" s="287" customFormat="1" customHeight="1" spans="1:32">
      <c r="A33" s="88"/>
      <c r="B33" s="356"/>
      <c r="C33" s="289"/>
      <c r="D33" s="357"/>
      <c r="E33" s="358"/>
      <c r="F33" s="359"/>
      <c r="G33" s="359"/>
      <c r="H33" s="360"/>
      <c r="I33" s="373"/>
      <c r="J33" s="374"/>
      <c r="K33" s="374"/>
      <c r="L33" s="374"/>
      <c r="M33" s="374"/>
      <c r="N33" s="375"/>
      <c r="O33" s="376"/>
      <c r="P33" s="377"/>
      <c r="Q33" s="401"/>
      <c r="S33" s="390"/>
      <c r="T33" s="390"/>
      <c r="U33" s="390"/>
      <c r="V33" s="390"/>
      <c r="W33" s="393"/>
      <c r="X33" s="393"/>
      <c r="Y33" s="390" t="s">
        <v>639</v>
      </c>
      <c r="Z33" s="390"/>
      <c r="AA33" s="390"/>
      <c r="AB33" s="390"/>
      <c r="AC33" s="390"/>
      <c r="AD33" s="393"/>
      <c r="AE33" s="393"/>
      <c r="AF33" s="390" t="s">
        <v>639</v>
      </c>
    </row>
    <row r="34" s="287" customFormat="1" customHeight="1" spans="1:32">
      <c r="A34" s="88"/>
      <c r="B34" s="356"/>
      <c r="C34" s="289"/>
      <c r="D34" s="357"/>
      <c r="E34" s="358"/>
      <c r="F34" s="359"/>
      <c r="G34" s="359"/>
      <c r="H34" s="360"/>
      <c r="I34" s="373"/>
      <c r="J34" s="374"/>
      <c r="K34" s="374"/>
      <c r="L34" s="374"/>
      <c r="M34" s="374"/>
      <c r="N34" s="375"/>
      <c r="O34" s="376"/>
      <c r="P34" s="377"/>
      <c r="Q34" s="401"/>
      <c r="S34" s="390"/>
      <c r="T34" s="390"/>
      <c r="U34" s="390"/>
      <c r="V34" s="390"/>
      <c r="W34" s="393"/>
      <c r="X34" s="393"/>
      <c r="Y34" s="405"/>
      <c r="Z34" s="390"/>
      <c r="AA34" s="390"/>
      <c r="AB34" s="390"/>
      <c r="AC34" s="390"/>
      <c r="AD34" s="393"/>
      <c r="AE34" s="393"/>
      <c r="AF34" s="405"/>
    </row>
    <row r="35" s="287" customFormat="1" customHeight="1" spans="1:32">
      <c r="A35" s="100"/>
      <c r="B35" s="361"/>
      <c r="C35" s="362"/>
      <c r="D35" s="363"/>
      <c r="E35" s="364"/>
      <c r="F35" s="365"/>
      <c r="G35" s="365"/>
      <c r="H35" s="366"/>
      <c r="I35" s="378"/>
      <c r="J35" s="379"/>
      <c r="K35" s="379"/>
      <c r="L35" s="379"/>
      <c r="M35" s="379"/>
      <c r="N35" s="380"/>
      <c r="O35" s="381"/>
      <c r="P35" s="382"/>
      <c r="Q35" s="402"/>
      <c r="S35" s="390"/>
      <c r="T35" s="390"/>
      <c r="U35" s="390"/>
      <c r="V35" s="390"/>
      <c r="W35" s="393"/>
      <c r="X35" s="393"/>
      <c r="Y35" s="405"/>
      <c r="Z35" s="390"/>
      <c r="AA35" s="390"/>
      <c r="AB35" s="390"/>
      <c r="AC35" s="390"/>
      <c r="AD35" s="393"/>
      <c r="AE35" s="393"/>
      <c r="AF35" s="405"/>
    </row>
    <row r="36" s="287" customFormat="1" customHeight="1" spans="1:32">
      <c r="A36" s="83">
        <v>4</v>
      </c>
      <c r="B36" s="350"/>
      <c r="C36" s="351"/>
      <c r="D36" s="352"/>
      <c r="E36" s="353"/>
      <c r="F36" s="354"/>
      <c r="G36" s="354"/>
      <c r="H36" s="355"/>
      <c r="I36" s="368"/>
      <c r="J36" s="369"/>
      <c r="K36" s="369"/>
      <c r="L36" s="369"/>
      <c r="M36" s="369"/>
      <c r="N36" s="370"/>
      <c r="O36" s="371"/>
      <c r="P36" s="372"/>
      <c r="Q36" s="400"/>
      <c r="S36" s="390" t="s">
        <v>648</v>
      </c>
      <c r="T36" s="392" t="s">
        <v>641</v>
      </c>
      <c r="U36" s="393"/>
      <c r="V36" s="393"/>
      <c r="W36" s="394"/>
      <c r="X36" s="394"/>
      <c r="Y36" s="391" t="s">
        <v>634</v>
      </c>
      <c r="Z36" s="390" t="s">
        <v>648</v>
      </c>
      <c r="AA36" s="392" t="s">
        <v>641</v>
      </c>
      <c r="AB36" s="393"/>
      <c r="AC36" s="393"/>
      <c r="AD36" s="394"/>
      <c r="AE36" s="394"/>
      <c r="AF36" s="391" t="s">
        <v>634</v>
      </c>
    </row>
    <row r="37" s="287" customFormat="1" customHeight="1" spans="1:32">
      <c r="A37" s="88"/>
      <c r="B37" s="356"/>
      <c r="C37" s="289"/>
      <c r="D37" s="357"/>
      <c r="E37" s="358"/>
      <c r="F37" s="359"/>
      <c r="G37" s="359"/>
      <c r="H37" s="360"/>
      <c r="I37" s="373"/>
      <c r="J37" s="374"/>
      <c r="K37" s="374"/>
      <c r="L37" s="374"/>
      <c r="M37" s="374"/>
      <c r="N37" s="375"/>
      <c r="O37" s="376"/>
      <c r="P37" s="377"/>
      <c r="Q37" s="401"/>
      <c r="S37" s="390"/>
      <c r="T37" s="390"/>
      <c r="U37" s="390"/>
      <c r="V37" s="390"/>
      <c r="W37" s="393"/>
      <c r="X37" s="393"/>
      <c r="Y37" s="403"/>
      <c r="Z37" s="390"/>
      <c r="AA37" s="390"/>
      <c r="AB37" s="390"/>
      <c r="AC37" s="390"/>
      <c r="AD37" s="393"/>
      <c r="AE37" s="393"/>
      <c r="AF37" s="403"/>
    </row>
    <row r="38" s="287" customFormat="1" customHeight="1" spans="1:32">
      <c r="A38" s="88"/>
      <c r="B38" s="356"/>
      <c r="C38" s="289"/>
      <c r="D38" s="357"/>
      <c r="E38" s="358"/>
      <c r="F38" s="359"/>
      <c r="G38" s="359"/>
      <c r="H38" s="360"/>
      <c r="I38" s="373"/>
      <c r="J38" s="374"/>
      <c r="K38" s="374"/>
      <c r="L38" s="374"/>
      <c r="M38" s="374"/>
      <c r="N38" s="375"/>
      <c r="O38" s="376"/>
      <c r="P38" s="377"/>
      <c r="Q38" s="401"/>
      <c r="S38" s="390"/>
      <c r="T38" s="390"/>
      <c r="U38" s="390"/>
      <c r="V38" s="390"/>
      <c r="W38" s="393"/>
      <c r="X38" s="393"/>
      <c r="Y38" s="403"/>
      <c r="Z38" s="390"/>
      <c r="AA38" s="390"/>
      <c r="AB38" s="390"/>
      <c r="AC38" s="390"/>
      <c r="AD38" s="393"/>
      <c r="AE38" s="393"/>
      <c r="AF38" s="403"/>
    </row>
    <row r="39" s="287" customFormat="1" customHeight="1" spans="1:32">
      <c r="A39" s="88"/>
      <c r="B39" s="356"/>
      <c r="C39" s="289"/>
      <c r="D39" s="357"/>
      <c r="E39" s="358"/>
      <c r="F39" s="359"/>
      <c r="G39" s="359"/>
      <c r="H39" s="360"/>
      <c r="I39" s="373"/>
      <c r="J39" s="374"/>
      <c r="K39" s="374"/>
      <c r="L39" s="374"/>
      <c r="M39" s="374"/>
      <c r="N39" s="375"/>
      <c r="O39" s="376"/>
      <c r="P39" s="377"/>
      <c r="Q39" s="401"/>
      <c r="S39" s="390"/>
      <c r="T39" s="390"/>
      <c r="U39" s="390"/>
      <c r="V39" s="390"/>
      <c r="W39" s="393"/>
      <c r="X39" s="393"/>
      <c r="Y39" s="403"/>
      <c r="Z39" s="390"/>
      <c r="AA39" s="390"/>
      <c r="AB39" s="390"/>
      <c r="AC39" s="390"/>
      <c r="AD39" s="393"/>
      <c r="AE39" s="393"/>
      <c r="AF39" s="403"/>
    </row>
    <row r="40" s="287" customFormat="1" customHeight="1" spans="1:32">
      <c r="A40" s="100"/>
      <c r="B40" s="361"/>
      <c r="C40" s="362"/>
      <c r="D40" s="363"/>
      <c r="E40" s="364"/>
      <c r="F40" s="365"/>
      <c r="G40" s="365"/>
      <c r="H40" s="366"/>
      <c r="I40" s="378"/>
      <c r="J40" s="379"/>
      <c r="K40" s="379"/>
      <c r="L40" s="379"/>
      <c r="M40" s="379"/>
      <c r="N40" s="380"/>
      <c r="O40" s="381"/>
      <c r="P40" s="382"/>
      <c r="Q40" s="402"/>
      <c r="S40" s="390"/>
      <c r="T40" s="390"/>
      <c r="U40" s="390"/>
      <c r="V40" s="390"/>
      <c r="W40" s="393"/>
      <c r="X40" s="393"/>
      <c r="Y40" s="403"/>
      <c r="Z40" s="390"/>
      <c r="AA40" s="390"/>
      <c r="AB40" s="390"/>
      <c r="AC40" s="390"/>
      <c r="AD40" s="393"/>
      <c r="AE40" s="393"/>
      <c r="AF40" s="403"/>
    </row>
    <row r="41" s="287" customFormat="1" customHeight="1" spans="1:32">
      <c r="A41" s="83">
        <v>5</v>
      </c>
      <c r="B41" s="350"/>
      <c r="C41" s="351"/>
      <c r="D41" s="352"/>
      <c r="E41" s="353"/>
      <c r="F41" s="354"/>
      <c r="G41" s="354"/>
      <c r="H41" s="355"/>
      <c r="I41" s="368"/>
      <c r="J41" s="369"/>
      <c r="K41" s="369"/>
      <c r="L41" s="369"/>
      <c r="M41" s="369"/>
      <c r="N41" s="370"/>
      <c r="O41" s="371"/>
      <c r="P41" s="372"/>
      <c r="Q41" s="400"/>
      <c r="S41" s="390"/>
      <c r="T41" s="390"/>
      <c r="U41" s="390"/>
      <c r="V41" s="390"/>
      <c r="W41" s="393"/>
      <c r="X41" s="393"/>
      <c r="Y41" s="390" t="s">
        <v>638</v>
      </c>
      <c r="Z41" s="390"/>
      <c r="AA41" s="390"/>
      <c r="AB41" s="390"/>
      <c r="AC41" s="390"/>
      <c r="AD41" s="393"/>
      <c r="AE41" s="393"/>
      <c r="AF41" s="390" t="s">
        <v>638</v>
      </c>
    </row>
    <row r="42" s="287" customFormat="1" customHeight="1" spans="1:32">
      <c r="A42" s="88"/>
      <c r="B42" s="356"/>
      <c r="C42" s="289"/>
      <c r="D42" s="357"/>
      <c r="E42" s="358"/>
      <c r="F42" s="359"/>
      <c r="G42" s="359"/>
      <c r="H42" s="360"/>
      <c r="I42" s="373"/>
      <c r="J42" s="374"/>
      <c r="K42" s="374"/>
      <c r="L42" s="374"/>
      <c r="M42" s="374"/>
      <c r="N42" s="375"/>
      <c r="O42" s="376"/>
      <c r="P42" s="377"/>
      <c r="Q42" s="401"/>
      <c r="S42" s="390"/>
      <c r="T42" s="390"/>
      <c r="U42" s="390"/>
      <c r="V42" s="390"/>
      <c r="W42" s="393"/>
      <c r="X42" s="393"/>
      <c r="Y42" s="406"/>
      <c r="Z42" s="390"/>
      <c r="AA42" s="390"/>
      <c r="AB42" s="390"/>
      <c r="AC42" s="390"/>
      <c r="AD42" s="393"/>
      <c r="AE42" s="393"/>
      <c r="AF42" s="404"/>
    </row>
    <row r="43" s="287" customFormat="1" customHeight="1" spans="1:32">
      <c r="A43" s="88"/>
      <c r="B43" s="356"/>
      <c r="C43" s="289"/>
      <c r="D43" s="357"/>
      <c r="E43" s="358"/>
      <c r="F43" s="359"/>
      <c r="G43" s="359"/>
      <c r="H43" s="360"/>
      <c r="I43" s="373"/>
      <c r="J43" s="374"/>
      <c r="K43" s="374"/>
      <c r="L43" s="374"/>
      <c r="M43" s="374"/>
      <c r="N43" s="375"/>
      <c r="O43" s="376"/>
      <c r="P43" s="377"/>
      <c r="Q43" s="401"/>
      <c r="S43" s="390"/>
      <c r="T43" s="390"/>
      <c r="U43" s="390"/>
      <c r="V43" s="390"/>
      <c r="W43" s="393"/>
      <c r="X43" s="393"/>
      <c r="Y43" s="390" t="s">
        <v>639</v>
      </c>
      <c r="Z43" s="390"/>
      <c r="AA43" s="390"/>
      <c r="AB43" s="390"/>
      <c r="AC43" s="390"/>
      <c r="AD43" s="393"/>
      <c r="AE43" s="393"/>
      <c r="AF43" s="390" t="s">
        <v>639</v>
      </c>
    </row>
    <row r="44" s="287" customFormat="1" customHeight="1" spans="1:32">
      <c r="A44" s="88"/>
      <c r="B44" s="356"/>
      <c r="C44" s="289"/>
      <c r="D44" s="357"/>
      <c r="E44" s="358"/>
      <c r="F44" s="359"/>
      <c r="G44" s="359"/>
      <c r="H44" s="360"/>
      <c r="I44" s="373"/>
      <c r="J44" s="374"/>
      <c r="K44" s="374"/>
      <c r="L44" s="374"/>
      <c r="M44" s="374"/>
      <c r="N44" s="375"/>
      <c r="O44" s="376"/>
      <c r="P44" s="377"/>
      <c r="Q44" s="401"/>
      <c r="S44" s="390"/>
      <c r="T44" s="390"/>
      <c r="U44" s="390"/>
      <c r="V44" s="390"/>
      <c r="W44" s="393"/>
      <c r="X44" s="393"/>
      <c r="Y44" s="407"/>
      <c r="Z44" s="390"/>
      <c r="AA44" s="390"/>
      <c r="AB44" s="390"/>
      <c r="AC44" s="390"/>
      <c r="AD44" s="393"/>
      <c r="AE44" s="393"/>
      <c r="AF44" s="405"/>
    </row>
    <row r="45" s="287" customFormat="1" customHeight="1" spans="1:32">
      <c r="A45" s="100"/>
      <c r="B45" s="361"/>
      <c r="C45" s="362"/>
      <c r="D45" s="363"/>
      <c r="E45" s="364"/>
      <c r="F45" s="365"/>
      <c r="G45" s="365"/>
      <c r="H45" s="366"/>
      <c r="I45" s="378"/>
      <c r="J45" s="379"/>
      <c r="K45" s="379"/>
      <c r="L45" s="379"/>
      <c r="M45" s="379"/>
      <c r="N45" s="380"/>
      <c r="O45" s="381"/>
      <c r="P45" s="382"/>
      <c r="Q45" s="402"/>
      <c r="S45" s="390"/>
      <c r="T45" s="390"/>
      <c r="U45" s="390"/>
      <c r="V45" s="390"/>
      <c r="W45" s="393"/>
      <c r="X45" s="393"/>
      <c r="Y45" s="407"/>
      <c r="Z45" s="390"/>
      <c r="AA45" s="390"/>
      <c r="AB45" s="390"/>
      <c r="AC45" s="390"/>
      <c r="AD45" s="393"/>
      <c r="AE45" s="393"/>
      <c r="AF45" s="405"/>
    </row>
    <row r="46" s="287" customFormat="1" customHeight="1" spans="1:32">
      <c r="A46" s="83">
        <v>6</v>
      </c>
      <c r="B46" s="350"/>
      <c r="C46" s="351"/>
      <c r="D46" s="352"/>
      <c r="E46" s="353"/>
      <c r="F46" s="354"/>
      <c r="G46" s="354"/>
      <c r="H46" s="355"/>
      <c r="I46" s="368"/>
      <c r="J46" s="369"/>
      <c r="K46" s="369"/>
      <c r="L46" s="369"/>
      <c r="M46" s="369"/>
      <c r="N46" s="370"/>
      <c r="O46" s="371"/>
      <c r="P46" s="372"/>
      <c r="Q46" s="400"/>
      <c r="S46" s="390" t="s">
        <v>649</v>
      </c>
      <c r="T46" s="392" t="s">
        <v>641</v>
      </c>
      <c r="U46" s="393"/>
      <c r="V46" s="393"/>
      <c r="W46" s="394"/>
      <c r="X46" s="394"/>
      <c r="Y46" s="391" t="s">
        <v>634</v>
      </c>
      <c r="Z46" s="390" t="s">
        <v>649</v>
      </c>
      <c r="AA46" s="392" t="s">
        <v>641</v>
      </c>
      <c r="AB46" s="393"/>
      <c r="AC46" s="393"/>
      <c r="AD46" s="394"/>
      <c r="AE46" s="394"/>
      <c r="AF46" s="391" t="s">
        <v>634</v>
      </c>
    </row>
    <row r="47" s="287" customFormat="1" customHeight="1" spans="1:32">
      <c r="A47" s="88"/>
      <c r="B47" s="356"/>
      <c r="C47" s="289"/>
      <c r="D47" s="357"/>
      <c r="E47" s="358"/>
      <c r="F47" s="359"/>
      <c r="G47" s="359"/>
      <c r="H47" s="360"/>
      <c r="I47" s="373"/>
      <c r="J47" s="374"/>
      <c r="K47" s="374"/>
      <c r="L47" s="374"/>
      <c r="M47" s="374"/>
      <c r="N47" s="375"/>
      <c r="O47" s="376"/>
      <c r="P47" s="377"/>
      <c r="Q47" s="401"/>
      <c r="S47" s="390"/>
      <c r="T47" s="390"/>
      <c r="U47" s="390"/>
      <c r="V47" s="390"/>
      <c r="W47" s="393"/>
      <c r="X47" s="393"/>
      <c r="Y47" s="403" t="s">
        <v>81</v>
      </c>
      <c r="Z47" s="390"/>
      <c r="AA47" s="390"/>
      <c r="AB47" s="390"/>
      <c r="AC47" s="390"/>
      <c r="AD47" s="393"/>
      <c r="AE47" s="393"/>
      <c r="AF47" s="403"/>
    </row>
    <row r="48" s="287" customFormat="1" customHeight="1" spans="1:32">
      <c r="A48" s="88"/>
      <c r="B48" s="356"/>
      <c r="C48" s="289"/>
      <c r="D48" s="357"/>
      <c r="E48" s="358"/>
      <c r="F48" s="359"/>
      <c r="G48" s="359"/>
      <c r="H48" s="360"/>
      <c r="I48" s="373"/>
      <c r="J48" s="374"/>
      <c r="K48" s="374"/>
      <c r="L48" s="374"/>
      <c r="M48" s="374"/>
      <c r="N48" s="375"/>
      <c r="O48" s="376"/>
      <c r="P48" s="377"/>
      <c r="Q48" s="401"/>
      <c r="S48" s="390"/>
      <c r="T48" s="390"/>
      <c r="U48" s="390"/>
      <c r="V48" s="390"/>
      <c r="W48" s="393"/>
      <c r="X48" s="393"/>
      <c r="Y48" s="403"/>
      <c r="Z48" s="390"/>
      <c r="AA48" s="390"/>
      <c r="AB48" s="390"/>
      <c r="AC48" s="390"/>
      <c r="AD48" s="393"/>
      <c r="AE48" s="393"/>
      <c r="AF48" s="403"/>
    </row>
    <row r="49" s="287" customFormat="1" customHeight="1" spans="1:32">
      <c r="A49" s="88"/>
      <c r="B49" s="356"/>
      <c r="C49" s="289"/>
      <c r="D49" s="357"/>
      <c r="E49" s="358"/>
      <c r="F49" s="359"/>
      <c r="G49" s="359"/>
      <c r="H49" s="360"/>
      <c r="I49" s="373"/>
      <c r="J49" s="374"/>
      <c r="K49" s="374"/>
      <c r="L49" s="374"/>
      <c r="M49" s="374"/>
      <c r="N49" s="375"/>
      <c r="O49" s="376"/>
      <c r="P49" s="377"/>
      <c r="Q49" s="401"/>
      <c r="S49" s="390"/>
      <c r="T49" s="390"/>
      <c r="U49" s="390"/>
      <c r="V49" s="390"/>
      <c r="W49" s="393"/>
      <c r="X49" s="393"/>
      <c r="Y49" s="403"/>
      <c r="Z49" s="390"/>
      <c r="AA49" s="390"/>
      <c r="AB49" s="390"/>
      <c r="AC49" s="390"/>
      <c r="AD49" s="393"/>
      <c r="AE49" s="393"/>
      <c r="AF49" s="403"/>
    </row>
    <row r="50" s="287" customFormat="1" customHeight="1" spans="1:32">
      <c r="A50" s="100"/>
      <c r="B50" s="361"/>
      <c r="C50" s="362"/>
      <c r="D50" s="363"/>
      <c r="E50" s="364"/>
      <c r="F50" s="365"/>
      <c r="G50" s="365"/>
      <c r="H50" s="366"/>
      <c r="I50" s="378"/>
      <c r="J50" s="379"/>
      <c r="K50" s="379"/>
      <c r="L50" s="379"/>
      <c r="M50" s="379"/>
      <c r="N50" s="380"/>
      <c r="O50" s="381"/>
      <c r="P50" s="382"/>
      <c r="Q50" s="402"/>
      <c r="S50" s="390"/>
      <c r="T50" s="390"/>
      <c r="U50" s="390"/>
      <c r="V50" s="390"/>
      <c r="W50" s="393"/>
      <c r="X50" s="393"/>
      <c r="Y50" s="403"/>
      <c r="Z50" s="390"/>
      <c r="AA50" s="390"/>
      <c r="AB50" s="390"/>
      <c r="AC50" s="390"/>
      <c r="AD50" s="393"/>
      <c r="AE50" s="393"/>
      <c r="AF50" s="403"/>
    </row>
    <row r="51" s="287" customFormat="1" customHeight="1" spans="1:32">
      <c r="A51" s="83">
        <v>7</v>
      </c>
      <c r="B51" s="350"/>
      <c r="C51" s="351"/>
      <c r="D51" s="352"/>
      <c r="E51" s="353"/>
      <c r="F51" s="354"/>
      <c r="G51" s="354"/>
      <c r="H51" s="355"/>
      <c r="I51" s="368"/>
      <c r="J51" s="369"/>
      <c r="K51" s="369"/>
      <c r="L51" s="369"/>
      <c r="M51" s="369"/>
      <c r="N51" s="370"/>
      <c r="O51" s="371"/>
      <c r="P51" s="372"/>
      <c r="Q51" s="400"/>
      <c r="S51" s="390"/>
      <c r="T51" s="390"/>
      <c r="U51" s="390"/>
      <c r="V51" s="390"/>
      <c r="W51" s="393"/>
      <c r="X51" s="393"/>
      <c r="Y51" s="390" t="s">
        <v>638</v>
      </c>
      <c r="Z51" s="390"/>
      <c r="AA51" s="390"/>
      <c r="AB51" s="390"/>
      <c r="AC51" s="390"/>
      <c r="AD51" s="393"/>
      <c r="AE51" s="393"/>
      <c r="AF51" s="390" t="s">
        <v>638</v>
      </c>
    </row>
    <row r="52" s="287" customFormat="1" customHeight="1" spans="1:32">
      <c r="A52" s="88"/>
      <c r="B52" s="356"/>
      <c r="C52" s="289"/>
      <c r="D52" s="357"/>
      <c r="E52" s="358"/>
      <c r="F52" s="359"/>
      <c r="G52" s="359"/>
      <c r="H52" s="360"/>
      <c r="I52" s="373"/>
      <c r="J52" s="374"/>
      <c r="K52" s="374"/>
      <c r="L52" s="374"/>
      <c r="M52" s="374"/>
      <c r="N52" s="375"/>
      <c r="O52" s="376"/>
      <c r="P52" s="377"/>
      <c r="Q52" s="401"/>
      <c r="S52" s="390"/>
      <c r="T52" s="390"/>
      <c r="U52" s="390"/>
      <c r="V52" s="390"/>
      <c r="W52" s="393"/>
      <c r="X52" s="393"/>
      <c r="Y52" s="404"/>
      <c r="Z52" s="390"/>
      <c r="AA52" s="390"/>
      <c r="AB52" s="390"/>
      <c r="AC52" s="390"/>
      <c r="AD52" s="393"/>
      <c r="AE52" s="393"/>
      <c r="AF52" s="404"/>
    </row>
    <row r="53" s="287" customFormat="1" customHeight="1" spans="1:32">
      <c r="A53" s="88"/>
      <c r="B53" s="356"/>
      <c r="C53" s="289"/>
      <c r="D53" s="357"/>
      <c r="E53" s="358"/>
      <c r="F53" s="359"/>
      <c r="G53" s="359"/>
      <c r="H53" s="360"/>
      <c r="I53" s="373"/>
      <c r="J53" s="374"/>
      <c r="K53" s="374"/>
      <c r="L53" s="374"/>
      <c r="M53" s="374"/>
      <c r="N53" s="375"/>
      <c r="O53" s="376"/>
      <c r="P53" s="377"/>
      <c r="Q53" s="401"/>
      <c r="S53" s="390"/>
      <c r="T53" s="390"/>
      <c r="U53" s="390"/>
      <c r="V53" s="390"/>
      <c r="W53" s="393"/>
      <c r="X53" s="393"/>
      <c r="Y53" s="390" t="s">
        <v>639</v>
      </c>
      <c r="Z53" s="390"/>
      <c r="AA53" s="390"/>
      <c r="AB53" s="390"/>
      <c r="AC53" s="390"/>
      <c r="AD53" s="393"/>
      <c r="AE53" s="393"/>
      <c r="AF53" s="390" t="s">
        <v>639</v>
      </c>
    </row>
    <row r="54" s="287" customFormat="1" customHeight="1" spans="1:32">
      <c r="A54" s="88"/>
      <c r="B54" s="356"/>
      <c r="C54" s="289"/>
      <c r="D54" s="357"/>
      <c r="E54" s="358"/>
      <c r="F54" s="359"/>
      <c r="G54" s="359"/>
      <c r="H54" s="360"/>
      <c r="I54" s="373"/>
      <c r="J54" s="374"/>
      <c r="K54" s="374"/>
      <c r="L54" s="374"/>
      <c r="M54" s="374"/>
      <c r="N54" s="375"/>
      <c r="O54" s="376"/>
      <c r="P54" s="377"/>
      <c r="Q54" s="401"/>
      <c r="S54" s="390"/>
      <c r="T54" s="390"/>
      <c r="U54" s="390"/>
      <c r="V54" s="390"/>
      <c r="W54" s="393"/>
      <c r="X54" s="393"/>
      <c r="Y54" s="405"/>
      <c r="Z54" s="390"/>
      <c r="AA54" s="390"/>
      <c r="AB54" s="390"/>
      <c r="AC54" s="390"/>
      <c r="AD54" s="393"/>
      <c r="AE54" s="393"/>
      <c r="AF54" s="405"/>
    </row>
    <row r="55" s="287" customFormat="1" customHeight="1" spans="1:32">
      <c r="A55" s="100"/>
      <c r="B55" s="361"/>
      <c r="C55" s="362"/>
      <c r="D55" s="363"/>
      <c r="E55" s="364"/>
      <c r="F55" s="365"/>
      <c r="G55" s="365"/>
      <c r="H55" s="366"/>
      <c r="I55" s="378"/>
      <c r="J55" s="379"/>
      <c r="K55" s="379"/>
      <c r="L55" s="379"/>
      <c r="M55" s="379"/>
      <c r="N55" s="380"/>
      <c r="O55" s="381"/>
      <c r="P55" s="382"/>
      <c r="Q55" s="402"/>
      <c r="S55" s="390"/>
      <c r="T55" s="390"/>
      <c r="U55" s="390"/>
      <c r="V55" s="390"/>
      <c r="W55" s="393"/>
      <c r="X55" s="393"/>
      <c r="Y55" s="405"/>
      <c r="Z55" s="390"/>
      <c r="AA55" s="390"/>
      <c r="AB55" s="390"/>
      <c r="AC55" s="390"/>
      <c r="AD55" s="393"/>
      <c r="AE55" s="393"/>
      <c r="AF55" s="405"/>
    </row>
    <row r="56" s="287" customFormat="1" customHeight="1" spans="1:32">
      <c r="A56" s="83">
        <v>8</v>
      </c>
      <c r="B56" s="350"/>
      <c r="C56" s="351"/>
      <c r="D56" s="352"/>
      <c r="E56" s="353"/>
      <c r="F56" s="354"/>
      <c r="G56" s="354"/>
      <c r="H56" s="355"/>
      <c r="I56" s="368"/>
      <c r="J56" s="369"/>
      <c r="K56" s="369"/>
      <c r="L56" s="369"/>
      <c r="M56" s="369"/>
      <c r="N56" s="370"/>
      <c r="O56" s="371"/>
      <c r="P56" s="372"/>
      <c r="Q56" s="400"/>
      <c r="S56" s="390" t="s">
        <v>650</v>
      </c>
      <c r="T56" s="392" t="s">
        <v>641</v>
      </c>
      <c r="U56" s="393"/>
      <c r="V56" s="393"/>
      <c r="W56" s="394"/>
      <c r="X56" s="394"/>
      <c r="Y56" s="391" t="s">
        <v>634</v>
      </c>
      <c r="Z56" s="390" t="s">
        <v>650</v>
      </c>
      <c r="AA56" s="392" t="s">
        <v>641</v>
      </c>
      <c r="AB56" s="393"/>
      <c r="AC56" s="393"/>
      <c r="AD56" s="394"/>
      <c r="AE56" s="394"/>
      <c r="AF56" s="391" t="s">
        <v>634</v>
      </c>
    </row>
    <row r="57" s="287" customFormat="1" customHeight="1" spans="1:32">
      <c r="A57" s="88"/>
      <c r="B57" s="356"/>
      <c r="C57" s="289"/>
      <c r="D57" s="357"/>
      <c r="E57" s="358"/>
      <c r="F57" s="359"/>
      <c r="G57" s="359"/>
      <c r="H57" s="360"/>
      <c r="I57" s="373"/>
      <c r="J57" s="374"/>
      <c r="K57" s="374"/>
      <c r="L57" s="374"/>
      <c r="M57" s="374"/>
      <c r="N57" s="375"/>
      <c r="O57" s="376"/>
      <c r="P57" s="377"/>
      <c r="Q57" s="401"/>
      <c r="S57" s="390"/>
      <c r="T57" s="390"/>
      <c r="U57" s="390"/>
      <c r="V57" s="390"/>
      <c r="W57" s="393"/>
      <c r="X57" s="393"/>
      <c r="Y57" s="403"/>
      <c r="Z57" s="390"/>
      <c r="AA57" s="390"/>
      <c r="AB57" s="390"/>
      <c r="AC57" s="390"/>
      <c r="AD57" s="393"/>
      <c r="AE57" s="393"/>
      <c r="AF57" s="403"/>
    </row>
    <row r="58" s="287" customFormat="1" customHeight="1" spans="1:32">
      <c r="A58" s="88"/>
      <c r="B58" s="356"/>
      <c r="C58" s="289"/>
      <c r="D58" s="357"/>
      <c r="E58" s="358"/>
      <c r="F58" s="359"/>
      <c r="G58" s="359"/>
      <c r="H58" s="360"/>
      <c r="I58" s="373"/>
      <c r="J58" s="374"/>
      <c r="K58" s="374"/>
      <c r="L58" s="374"/>
      <c r="M58" s="374"/>
      <c r="N58" s="375"/>
      <c r="O58" s="376"/>
      <c r="P58" s="377"/>
      <c r="Q58" s="401"/>
      <c r="S58" s="390"/>
      <c r="T58" s="390"/>
      <c r="U58" s="390"/>
      <c r="V58" s="390"/>
      <c r="W58" s="393"/>
      <c r="X58" s="393"/>
      <c r="Y58" s="403"/>
      <c r="Z58" s="390"/>
      <c r="AA58" s="390"/>
      <c r="AB58" s="390"/>
      <c r="AC58" s="390"/>
      <c r="AD58" s="393"/>
      <c r="AE58" s="393"/>
      <c r="AF58" s="403"/>
    </row>
    <row r="59" s="287" customFormat="1" customHeight="1" spans="1:32">
      <c r="A59" s="88"/>
      <c r="B59" s="356"/>
      <c r="C59" s="289"/>
      <c r="D59" s="357"/>
      <c r="E59" s="358"/>
      <c r="F59" s="359"/>
      <c r="G59" s="359"/>
      <c r="H59" s="360"/>
      <c r="I59" s="373"/>
      <c r="J59" s="374"/>
      <c r="K59" s="374"/>
      <c r="L59" s="374"/>
      <c r="M59" s="374"/>
      <c r="N59" s="375"/>
      <c r="O59" s="376"/>
      <c r="P59" s="377"/>
      <c r="Q59" s="401"/>
      <c r="S59" s="390"/>
      <c r="T59" s="390"/>
      <c r="U59" s="390"/>
      <c r="V59" s="390"/>
      <c r="W59" s="393"/>
      <c r="X59" s="393"/>
      <c r="Y59" s="403"/>
      <c r="Z59" s="390"/>
      <c r="AA59" s="390"/>
      <c r="AB59" s="390"/>
      <c r="AC59" s="390"/>
      <c r="AD59" s="393"/>
      <c r="AE59" s="393"/>
      <c r="AF59" s="403"/>
    </row>
    <row r="60" s="287" customFormat="1" customHeight="1" spans="1:32">
      <c r="A60" s="100"/>
      <c r="B60" s="361"/>
      <c r="C60" s="362"/>
      <c r="D60" s="363"/>
      <c r="E60" s="364"/>
      <c r="F60" s="365"/>
      <c r="G60" s="365"/>
      <c r="H60" s="366"/>
      <c r="I60" s="378"/>
      <c r="J60" s="379"/>
      <c r="K60" s="379"/>
      <c r="L60" s="379"/>
      <c r="M60" s="379"/>
      <c r="N60" s="380"/>
      <c r="O60" s="381"/>
      <c r="P60" s="382"/>
      <c r="Q60" s="402"/>
      <c r="S60" s="390"/>
      <c r="T60" s="390"/>
      <c r="U60" s="390"/>
      <c r="V60" s="390"/>
      <c r="W60" s="393"/>
      <c r="X60" s="393"/>
      <c r="Y60" s="403"/>
      <c r="Z60" s="390"/>
      <c r="AA60" s="390"/>
      <c r="AB60" s="390"/>
      <c r="AC60" s="390"/>
      <c r="AD60" s="393"/>
      <c r="AE60" s="393"/>
      <c r="AF60" s="403"/>
    </row>
    <row r="61" s="287" customFormat="1" customHeight="1" spans="1:32">
      <c r="A61" s="83">
        <v>9</v>
      </c>
      <c r="B61" s="350"/>
      <c r="C61" s="351"/>
      <c r="D61" s="352"/>
      <c r="E61" s="353"/>
      <c r="F61" s="354"/>
      <c r="G61" s="354"/>
      <c r="H61" s="355"/>
      <c r="I61" s="368"/>
      <c r="J61" s="369"/>
      <c r="K61" s="369"/>
      <c r="L61" s="369"/>
      <c r="M61" s="369"/>
      <c r="N61" s="370"/>
      <c r="O61" s="371"/>
      <c r="P61" s="372"/>
      <c r="Q61" s="400"/>
      <c r="S61" s="390"/>
      <c r="T61" s="390"/>
      <c r="U61" s="390"/>
      <c r="V61" s="390"/>
      <c r="W61" s="393"/>
      <c r="X61" s="393"/>
      <c r="Y61" s="390" t="s">
        <v>638</v>
      </c>
      <c r="Z61" s="390"/>
      <c r="AA61" s="390"/>
      <c r="AB61" s="390"/>
      <c r="AC61" s="390"/>
      <c r="AD61" s="393"/>
      <c r="AE61" s="393"/>
      <c r="AF61" s="390" t="s">
        <v>638</v>
      </c>
    </row>
    <row r="62" s="287" customFormat="1" customHeight="1" spans="1:32">
      <c r="A62" s="88"/>
      <c r="B62" s="356"/>
      <c r="C62" s="289"/>
      <c r="D62" s="357"/>
      <c r="E62" s="358"/>
      <c r="F62" s="359"/>
      <c r="G62" s="359"/>
      <c r="H62" s="360"/>
      <c r="I62" s="373"/>
      <c r="J62" s="374"/>
      <c r="K62" s="374"/>
      <c r="L62" s="374"/>
      <c r="M62" s="374"/>
      <c r="N62" s="375"/>
      <c r="O62" s="376"/>
      <c r="P62" s="377"/>
      <c r="Q62" s="401"/>
      <c r="S62" s="390"/>
      <c r="T62" s="390"/>
      <c r="U62" s="390"/>
      <c r="V62" s="390"/>
      <c r="W62" s="393"/>
      <c r="X62" s="393"/>
      <c r="Y62" s="406"/>
      <c r="Z62" s="390"/>
      <c r="AA62" s="390"/>
      <c r="AB62" s="390"/>
      <c r="AC62" s="390"/>
      <c r="AD62" s="393"/>
      <c r="AE62" s="393"/>
      <c r="AF62" s="404"/>
    </row>
    <row r="63" s="287" customFormat="1" customHeight="1" spans="1:32">
      <c r="A63" s="88"/>
      <c r="B63" s="356"/>
      <c r="C63" s="289"/>
      <c r="D63" s="357"/>
      <c r="E63" s="358"/>
      <c r="F63" s="359"/>
      <c r="G63" s="359"/>
      <c r="H63" s="360"/>
      <c r="I63" s="373"/>
      <c r="J63" s="374"/>
      <c r="K63" s="374"/>
      <c r="L63" s="374"/>
      <c r="M63" s="374"/>
      <c r="N63" s="375"/>
      <c r="O63" s="376"/>
      <c r="P63" s="377"/>
      <c r="Q63" s="401"/>
      <c r="S63" s="390"/>
      <c r="T63" s="390"/>
      <c r="U63" s="390"/>
      <c r="V63" s="390"/>
      <c r="W63" s="393"/>
      <c r="X63" s="393"/>
      <c r="Y63" s="390" t="s">
        <v>639</v>
      </c>
      <c r="Z63" s="390"/>
      <c r="AA63" s="390"/>
      <c r="AB63" s="390"/>
      <c r="AC63" s="390"/>
      <c r="AD63" s="393"/>
      <c r="AE63" s="393"/>
      <c r="AF63" s="390" t="s">
        <v>639</v>
      </c>
    </row>
    <row r="64" s="287" customFormat="1" customHeight="1" spans="1:32">
      <c r="A64" s="88"/>
      <c r="B64" s="356"/>
      <c r="C64" s="289"/>
      <c r="D64" s="357"/>
      <c r="E64" s="358"/>
      <c r="F64" s="359"/>
      <c r="G64" s="359"/>
      <c r="H64" s="360"/>
      <c r="I64" s="373"/>
      <c r="J64" s="374"/>
      <c r="K64" s="374"/>
      <c r="L64" s="374"/>
      <c r="M64" s="374"/>
      <c r="N64" s="375"/>
      <c r="O64" s="376"/>
      <c r="P64" s="377"/>
      <c r="Q64" s="401"/>
      <c r="S64" s="390"/>
      <c r="T64" s="390"/>
      <c r="U64" s="390"/>
      <c r="V64" s="390"/>
      <c r="W64" s="393"/>
      <c r="X64" s="393"/>
      <c r="Y64" s="407"/>
      <c r="Z64" s="390"/>
      <c r="AA64" s="390"/>
      <c r="AB64" s="390"/>
      <c r="AC64" s="390"/>
      <c r="AD64" s="393"/>
      <c r="AE64" s="393"/>
      <c r="AF64" s="405"/>
    </row>
    <row r="65" s="287" customFormat="1" customHeight="1" spans="1:32">
      <c r="A65" s="100"/>
      <c r="B65" s="361"/>
      <c r="C65" s="362"/>
      <c r="D65" s="363"/>
      <c r="E65" s="364"/>
      <c r="F65" s="365"/>
      <c r="G65" s="365"/>
      <c r="H65" s="366"/>
      <c r="I65" s="378"/>
      <c r="J65" s="379"/>
      <c r="K65" s="379"/>
      <c r="L65" s="379"/>
      <c r="M65" s="379"/>
      <c r="N65" s="380"/>
      <c r="O65" s="381"/>
      <c r="P65" s="382"/>
      <c r="Q65" s="402"/>
      <c r="S65" s="390"/>
      <c r="T65" s="390"/>
      <c r="U65" s="390"/>
      <c r="V65" s="390"/>
      <c r="W65" s="393"/>
      <c r="X65" s="393"/>
      <c r="Y65" s="407"/>
      <c r="Z65" s="390"/>
      <c r="AA65" s="390"/>
      <c r="AB65" s="390"/>
      <c r="AC65" s="390"/>
      <c r="AD65" s="393"/>
      <c r="AE65" s="393"/>
      <c r="AF65" s="405"/>
    </row>
    <row r="66" s="287" customFormat="1" customHeight="1" spans="1:32">
      <c r="A66" s="289"/>
      <c r="B66" s="350"/>
      <c r="C66" s="351"/>
      <c r="D66" s="352"/>
      <c r="E66" s="353"/>
      <c r="F66" s="354"/>
      <c r="G66" s="354"/>
      <c r="H66" s="355"/>
      <c r="I66" s="368"/>
      <c r="J66" s="369"/>
      <c r="K66" s="369"/>
      <c r="L66" s="369"/>
      <c r="M66" s="369"/>
      <c r="N66" s="370"/>
      <c r="O66" s="371"/>
      <c r="P66" s="372"/>
      <c r="Q66" s="400"/>
      <c r="S66" s="390" t="s">
        <v>651</v>
      </c>
      <c r="T66" s="392" t="s">
        <v>641</v>
      </c>
      <c r="U66" s="393"/>
      <c r="V66" s="393"/>
      <c r="W66" s="394"/>
      <c r="X66" s="394"/>
      <c r="Y66" s="391" t="s">
        <v>634</v>
      </c>
      <c r="Z66" s="390" t="s">
        <v>651</v>
      </c>
      <c r="AA66" s="392" t="s">
        <v>641</v>
      </c>
      <c r="AB66" s="393"/>
      <c r="AC66" s="393"/>
      <c r="AD66" s="394"/>
      <c r="AE66" s="394"/>
      <c r="AF66" s="391" t="s">
        <v>634</v>
      </c>
    </row>
    <row r="67" s="287" customFormat="1" customHeight="1" spans="1:32">
      <c r="A67" s="289"/>
      <c r="B67" s="356"/>
      <c r="C67" s="289"/>
      <c r="D67" s="357"/>
      <c r="E67" s="358"/>
      <c r="F67" s="359"/>
      <c r="G67" s="359"/>
      <c r="H67" s="360"/>
      <c r="I67" s="373"/>
      <c r="J67" s="374"/>
      <c r="K67" s="374"/>
      <c r="L67" s="374"/>
      <c r="M67" s="374"/>
      <c r="N67" s="375"/>
      <c r="O67" s="376"/>
      <c r="P67" s="377"/>
      <c r="Q67" s="401"/>
      <c r="S67" s="390"/>
      <c r="T67" s="390"/>
      <c r="U67" s="390"/>
      <c r="V67" s="390"/>
      <c r="W67" s="393"/>
      <c r="X67" s="393"/>
      <c r="Y67" s="403" t="s">
        <v>81</v>
      </c>
      <c r="Z67" s="390"/>
      <c r="AA67" s="390"/>
      <c r="AB67" s="390"/>
      <c r="AC67" s="390"/>
      <c r="AD67" s="393"/>
      <c r="AE67" s="393"/>
      <c r="AF67" s="403"/>
    </row>
    <row r="68" s="287" customFormat="1" customHeight="1" spans="1:32">
      <c r="A68" s="289"/>
      <c r="B68" s="356"/>
      <c r="C68" s="289"/>
      <c r="D68" s="357"/>
      <c r="E68" s="358"/>
      <c r="F68" s="359"/>
      <c r="G68" s="359"/>
      <c r="H68" s="360"/>
      <c r="I68" s="373"/>
      <c r="J68" s="374"/>
      <c r="K68" s="374"/>
      <c r="L68" s="374"/>
      <c r="M68" s="374"/>
      <c r="N68" s="375"/>
      <c r="O68" s="376"/>
      <c r="P68" s="377"/>
      <c r="Q68" s="401"/>
      <c r="S68" s="390"/>
      <c r="T68" s="390"/>
      <c r="U68" s="390"/>
      <c r="V68" s="390"/>
      <c r="W68" s="393"/>
      <c r="X68" s="393"/>
      <c r="Y68" s="403"/>
      <c r="Z68" s="390"/>
      <c r="AA68" s="390"/>
      <c r="AB68" s="390"/>
      <c r="AC68" s="390"/>
      <c r="AD68" s="393"/>
      <c r="AE68" s="393"/>
      <c r="AF68" s="403"/>
    </row>
    <row r="69" customHeight="1" spans="2:32">
      <c r="B69" s="356"/>
      <c r="C69" s="289"/>
      <c r="D69" s="357"/>
      <c r="E69" s="358"/>
      <c r="F69" s="359"/>
      <c r="G69" s="359"/>
      <c r="H69" s="360"/>
      <c r="I69" s="373"/>
      <c r="J69" s="374"/>
      <c r="K69" s="374"/>
      <c r="L69" s="374"/>
      <c r="M69" s="374"/>
      <c r="N69" s="375"/>
      <c r="O69" s="376"/>
      <c r="P69" s="377"/>
      <c r="Q69" s="401"/>
      <c r="S69" s="390"/>
      <c r="T69" s="390"/>
      <c r="U69" s="390"/>
      <c r="V69" s="390"/>
      <c r="W69" s="393"/>
      <c r="X69" s="393"/>
      <c r="Y69" s="403"/>
      <c r="Z69" s="390"/>
      <c r="AA69" s="390"/>
      <c r="AB69" s="390"/>
      <c r="AC69" s="390"/>
      <c r="AD69" s="393"/>
      <c r="AE69" s="393"/>
      <c r="AF69" s="403"/>
    </row>
    <row r="70" customHeight="1" spans="2:32">
      <c r="B70" s="361"/>
      <c r="C70" s="362"/>
      <c r="D70" s="363"/>
      <c r="E70" s="364"/>
      <c r="F70" s="365"/>
      <c r="G70" s="365"/>
      <c r="H70" s="366"/>
      <c r="I70" s="378"/>
      <c r="J70" s="379"/>
      <c r="K70" s="379"/>
      <c r="L70" s="379"/>
      <c r="M70" s="379"/>
      <c r="N70" s="380"/>
      <c r="O70" s="381"/>
      <c r="P70" s="382"/>
      <c r="Q70" s="402"/>
      <c r="S70" s="390"/>
      <c r="T70" s="390"/>
      <c r="U70" s="390"/>
      <c r="V70" s="390"/>
      <c r="W70" s="393"/>
      <c r="X70" s="393"/>
      <c r="Y70" s="403"/>
      <c r="Z70" s="390"/>
      <c r="AA70" s="390"/>
      <c r="AB70" s="390"/>
      <c r="AC70" s="390"/>
      <c r="AD70" s="393"/>
      <c r="AE70" s="393"/>
      <c r="AF70" s="403"/>
    </row>
    <row r="71" customHeight="1" spans="2:32">
      <c r="B71" s="350"/>
      <c r="C71" s="351"/>
      <c r="D71" s="352"/>
      <c r="E71" s="353"/>
      <c r="F71" s="354"/>
      <c r="G71" s="354"/>
      <c r="H71" s="355"/>
      <c r="I71" s="368"/>
      <c r="J71" s="369"/>
      <c r="K71" s="369"/>
      <c r="L71" s="369"/>
      <c r="M71" s="369"/>
      <c r="N71" s="370"/>
      <c r="O71" s="371"/>
      <c r="P71" s="372"/>
      <c r="Q71" s="400"/>
      <c r="S71" s="390"/>
      <c r="T71" s="390"/>
      <c r="U71" s="390"/>
      <c r="V71" s="390"/>
      <c r="W71" s="393"/>
      <c r="X71" s="393"/>
      <c r="Y71" s="390" t="s">
        <v>638</v>
      </c>
      <c r="Z71" s="390"/>
      <c r="AA71" s="390"/>
      <c r="AB71" s="390"/>
      <c r="AC71" s="390"/>
      <c r="AD71" s="393"/>
      <c r="AE71" s="393"/>
      <c r="AF71" s="390" t="s">
        <v>638</v>
      </c>
    </row>
    <row r="72" customHeight="1" spans="2:32">
      <c r="B72" s="356"/>
      <c r="C72" s="289"/>
      <c r="D72" s="357"/>
      <c r="E72" s="358"/>
      <c r="F72" s="359"/>
      <c r="G72" s="359"/>
      <c r="H72" s="360"/>
      <c r="I72" s="373"/>
      <c r="J72" s="374"/>
      <c r="K72" s="374"/>
      <c r="L72" s="374"/>
      <c r="M72" s="374"/>
      <c r="N72" s="375"/>
      <c r="O72" s="376"/>
      <c r="P72" s="377"/>
      <c r="Q72" s="401"/>
      <c r="S72" s="390"/>
      <c r="T72" s="390"/>
      <c r="U72" s="390"/>
      <c r="V72" s="390"/>
      <c r="W72" s="393"/>
      <c r="X72" s="393"/>
      <c r="Y72" s="404"/>
      <c r="Z72" s="390"/>
      <c r="AA72" s="390"/>
      <c r="AB72" s="390"/>
      <c r="AC72" s="390"/>
      <c r="AD72" s="393"/>
      <c r="AE72" s="393"/>
      <c r="AF72" s="404"/>
    </row>
    <row r="73" customHeight="1" spans="2:32">
      <c r="B73" s="356"/>
      <c r="C73" s="289"/>
      <c r="D73" s="357"/>
      <c r="E73" s="358"/>
      <c r="F73" s="359"/>
      <c r="G73" s="359"/>
      <c r="H73" s="360"/>
      <c r="I73" s="373"/>
      <c r="J73" s="374"/>
      <c r="K73" s="374"/>
      <c r="L73" s="374"/>
      <c r="M73" s="374"/>
      <c r="N73" s="375"/>
      <c r="O73" s="376"/>
      <c r="P73" s="377"/>
      <c r="Q73" s="401"/>
      <c r="S73" s="390"/>
      <c r="T73" s="390"/>
      <c r="U73" s="390"/>
      <c r="V73" s="390"/>
      <c r="W73" s="393"/>
      <c r="X73" s="393"/>
      <c r="Y73" s="390" t="s">
        <v>639</v>
      </c>
      <c r="Z73" s="390"/>
      <c r="AA73" s="390"/>
      <c r="AB73" s="390"/>
      <c r="AC73" s="390"/>
      <c r="AD73" s="393"/>
      <c r="AE73" s="393"/>
      <c r="AF73" s="390" t="s">
        <v>639</v>
      </c>
    </row>
    <row r="74" customHeight="1" spans="2:32">
      <c r="B74" s="356"/>
      <c r="C74" s="289"/>
      <c r="D74" s="357"/>
      <c r="E74" s="358"/>
      <c r="F74" s="359"/>
      <c r="G74" s="359"/>
      <c r="H74" s="360"/>
      <c r="I74" s="373"/>
      <c r="J74" s="374"/>
      <c r="K74" s="374"/>
      <c r="L74" s="374"/>
      <c r="M74" s="374"/>
      <c r="N74" s="375"/>
      <c r="O74" s="376"/>
      <c r="P74" s="377"/>
      <c r="Q74" s="401"/>
      <c r="S74" s="390"/>
      <c r="T74" s="390"/>
      <c r="U74" s="390"/>
      <c r="V74" s="390"/>
      <c r="W74" s="393"/>
      <c r="X74" s="393"/>
      <c r="Y74" s="405"/>
      <c r="Z74" s="390"/>
      <c r="AA74" s="390"/>
      <c r="AB74" s="390"/>
      <c r="AC74" s="390"/>
      <c r="AD74" s="393"/>
      <c r="AE74" s="393"/>
      <c r="AF74" s="405"/>
    </row>
    <row r="75" customHeight="1" spans="2:32">
      <c r="B75" s="361"/>
      <c r="C75" s="362"/>
      <c r="D75" s="363"/>
      <c r="E75" s="364"/>
      <c r="F75" s="365"/>
      <c r="G75" s="365"/>
      <c r="H75" s="366"/>
      <c r="I75" s="378"/>
      <c r="J75" s="379"/>
      <c r="K75" s="379"/>
      <c r="L75" s="379"/>
      <c r="M75" s="379"/>
      <c r="N75" s="380"/>
      <c r="O75" s="381"/>
      <c r="P75" s="382"/>
      <c r="Q75" s="402"/>
      <c r="S75" s="390"/>
      <c r="T75" s="390"/>
      <c r="U75" s="390"/>
      <c r="V75" s="390"/>
      <c r="W75" s="393"/>
      <c r="X75" s="393"/>
      <c r="Y75" s="405"/>
      <c r="Z75" s="390"/>
      <c r="AA75" s="390"/>
      <c r="AB75" s="390"/>
      <c r="AC75" s="390"/>
      <c r="AD75" s="393"/>
      <c r="AE75" s="393"/>
      <c r="AF75" s="405"/>
    </row>
    <row r="76" customHeight="1" spans="2:32">
      <c r="B76" s="350"/>
      <c r="C76" s="351"/>
      <c r="D76" s="352"/>
      <c r="E76" s="353"/>
      <c r="F76" s="354"/>
      <c r="G76" s="354"/>
      <c r="H76" s="355"/>
      <c r="I76" s="368"/>
      <c r="J76" s="369"/>
      <c r="K76" s="369"/>
      <c r="L76" s="369"/>
      <c r="M76" s="369"/>
      <c r="N76" s="370"/>
      <c r="O76" s="371"/>
      <c r="P76" s="372"/>
      <c r="Q76" s="400"/>
      <c r="S76" s="390" t="s">
        <v>652</v>
      </c>
      <c r="T76" s="392" t="s">
        <v>641</v>
      </c>
      <c r="U76" s="393"/>
      <c r="V76" s="393"/>
      <c r="W76" s="394"/>
      <c r="X76" s="394"/>
      <c r="Y76" s="391" t="s">
        <v>634</v>
      </c>
      <c r="Z76" s="390" t="s">
        <v>652</v>
      </c>
      <c r="AA76" s="392" t="s">
        <v>641</v>
      </c>
      <c r="AB76" s="393"/>
      <c r="AC76" s="393"/>
      <c r="AD76" s="394"/>
      <c r="AE76" s="394"/>
      <c r="AF76" s="391" t="s">
        <v>634</v>
      </c>
    </row>
    <row r="77" customHeight="1" spans="2:32">
      <c r="B77" s="356"/>
      <c r="C77" s="289"/>
      <c r="D77" s="357"/>
      <c r="E77" s="358"/>
      <c r="F77" s="359"/>
      <c r="G77" s="359"/>
      <c r="H77" s="360"/>
      <c r="I77" s="373"/>
      <c r="J77" s="374"/>
      <c r="K77" s="374"/>
      <c r="L77" s="374"/>
      <c r="M77" s="374"/>
      <c r="N77" s="375"/>
      <c r="O77" s="376"/>
      <c r="P77" s="377"/>
      <c r="Q77" s="401"/>
      <c r="S77" s="390"/>
      <c r="T77" s="390"/>
      <c r="U77" s="390"/>
      <c r="V77" s="390"/>
      <c r="W77" s="393"/>
      <c r="X77" s="393"/>
      <c r="Y77" s="403"/>
      <c r="Z77" s="390"/>
      <c r="AA77" s="390"/>
      <c r="AB77" s="390"/>
      <c r="AC77" s="390"/>
      <c r="AD77" s="393"/>
      <c r="AE77" s="393"/>
      <c r="AF77" s="403"/>
    </row>
    <row r="78" customHeight="1" spans="2:32">
      <c r="B78" s="356"/>
      <c r="C78" s="289"/>
      <c r="D78" s="357"/>
      <c r="E78" s="358"/>
      <c r="F78" s="359"/>
      <c r="G78" s="359"/>
      <c r="H78" s="360"/>
      <c r="I78" s="373"/>
      <c r="J78" s="374"/>
      <c r="K78" s="374"/>
      <c r="L78" s="374"/>
      <c r="M78" s="374"/>
      <c r="N78" s="375"/>
      <c r="O78" s="376"/>
      <c r="P78" s="377"/>
      <c r="Q78" s="401"/>
      <c r="S78" s="390"/>
      <c r="T78" s="390"/>
      <c r="U78" s="390"/>
      <c r="V78" s="390"/>
      <c r="W78" s="393"/>
      <c r="X78" s="393"/>
      <c r="Y78" s="403"/>
      <c r="Z78" s="390"/>
      <c r="AA78" s="390"/>
      <c r="AB78" s="390"/>
      <c r="AC78" s="390"/>
      <c r="AD78" s="393"/>
      <c r="AE78" s="393"/>
      <c r="AF78" s="403"/>
    </row>
    <row r="79" customHeight="1" spans="2:32">
      <c r="B79" s="356"/>
      <c r="C79" s="289"/>
      <c r="D79" s="357"/>
      <c r="E79" s="358"/>
      <c r="F79" s="359"/>
      <c r="G79" s="359"/>
      <c r="H79" s="360"/>
      <c r="I79" s="373"/>
      <c r="J79" s="374"/>
      <c r="K79" s="374"/>
      <c r="L79" s="374"/>
      <c r="M79" s="374"/>
      <c r="N79" s="375"/>
      <c r="O79" s="376"/>
      <c r="P79" s="377"/>
      <c r="Q79" s="401"/>
      <c r="S79" s="390"/>
      <c r="T79" s="390"/>
      <c r="U79" s="390"/>
      <c r="V79" s="390"/>
      <c r="W79" s="393"/>
      <c r="X79" s="393"/>
      <c r="Y79" s="403"/>
      <c r="Z79" s="390"/>
      <c r="AA79" s="390"/>
      <c r="AB79" s="390"/>
      <c r="AC79" s="390"/>
      <c r="AD79" s="393"/>
      <c r="AE79" s="393"/>
      <c r="AF79" s="403"/>
    </row>
    <row r="80" customHeight="1" spans="2:32">
      <c r="B80" s="361"/>
      <c r="C80" s="362"/>
      <c r="D80" s="363"/>
      <c r="E80" s="364"/>
      <c r="F80" s="365"/>
      <c r="G80" s="365"/>
      <c r="H80" s="366"/>
      <c r="I80" s="378"/>
      <c r="J80" s="379"/>
      <c r="K80" s="379"/>
      <c r="L80" s="379"/>
      <c r="M80" s="379"/>
      <c r="N80" s="380"/>
      <c r="O80" s="381"/>
      <c r="P80" s="382"/>
      <c r="Q80" s="402"/>
      <c r="S80" s="390"/>
      <c r="T80" s="390"/>
      <c r="U80" s="390"/>
      <c r="V80" s="390"/>
      <c r="W80" s="393"/>
      <c r="X80" s="393"/>
      <c r="Y80" s="403"/>
      <c r="Z80" s="390"/>
      <c r="AA80" s="390"/>
      <c r="AB80" s="390"/>
      <c r="AC80" s="390"/>
      <c r="AD80" s="393"/>
      <c r="AE80" s="393"/>
      <c r="AF80" s="403"/>
    </row>
    <row r="81" customHeight="1" spans="2:32">
      <c r="B81" s="350"/>
      <c r="C81" s="351"/>
      <c r="D81" s="352"/>
      <c r="E81" s="353"/>
      <c r="F81" s="354"/>
      <c r="G81" s="354"/>
      <c r="H81" s="355"/>
      <c r="I81" s="368"/>
      <c r="J81" s="369"/>
      <c r="K81" s="369"/>
      <c r="L81" s="369"/>
      <c r="M81" s="369"/>
      <c r="N81" s="370"/>
      <c r="O81" s="371"/>
      <c r="P81" s="372"/>
      <c r="Q81" s="400"/>
      <c r="S81" s="390"/>
      <c r="T81" s="390"/>
      <c r="U81" s="390"/>
      <c r="V81" s="390"/>
      <c r="W81" s="393"/>
      <c r="X81" s="393"/>
      <c r="Y81" s="390" t="s">
        <v>638</v>
      </c>
      <c r="Z81" s="390"/>
      <c r="AA81" s="390"/>
      <c r="AB81" s="390"/>
      <c r="AC81" s="390"/>
      <c r="AD81" s="393"/>
      <c r="AE81" s="393"/>
      <c r="AF81" s="390" t="s">
        <v>638</v>
      </c>
    </row>
    <row r="82" customHeight="1" spans="2:32">
      <c r="B82" s="356"/>
      <c r="C82" s="289"/>
      <c r="D82" s="357"/>
      <c r="E82" s="358"/>
      <c r="F82" s="359"/>
      <c r="G82" s="359"/>
      <c r="H82" s="360"/>
      <c r="I82" s="373"/>
      <c r="J82" s="374"/>
      <c r="K82" s="374"/>
      <c r="L82" s="374"/>
      <c r="M82" s="374"/>
      <c r="N82" s="375"/>
      <c r="O82" s="376"/>
      <c r="P82" s="377"/>
      <c r="Q82" s="401"/>
      <c r="S82" s="390"/>
      <c r="T82" s="390"/>
      <c r="U82" s="390"/>
      <c r="V82" s="390"/>
      <c r="W82" s="393"/>
      <c r="X82" s="393"/>
      <c r="Y82" s="406"/>
      <c r="Z82" s="390"/>
      <c r="AA82" s="390"/>
      <c r="AB82" s="390"/>
      <c r="AC82" s="390"/>
      <c r="AD82" s="393"/>
      <c r="AE82" s="393"/>
      <c r="AF82" s="404"/>
    </row>
    <row r="83" customHeight="1" spans="2:32">
      <c r="B83" s="356"/>
      <c r="C83" s="289"/>
      <c r="D83" s="357"/>
      <c r="E83" s="358"/>
      <c r="F83" s="359"/>
      <c r="G83" s="359"/>
      <c r="H83" s="360"/>
      <c r="I83" s="373"/>
      <c r="J83" s="374"/>
      <c r="K83" s="374"/>
      <c r="L83" s="374"/>
      <c r="M83" s="374"/>
      <c r="N83" s="375"/>
      <c r="O83" s="376"/>
      <c r="P83" s="377"/>
      <c r="Q83" s="401"/>
      <c r="S83" s="390"/>
      <c r="T83" s="390"/>
      <c r="U83" s="390"/>
      <c r="V83" s="390"/>
      <c r="W83" s="393"/>
      <c r="X83" s="393"/>
      <c r="Y83" s="390" t="s">
        <v>639</v>
      </c>
      <c r="Z83" s="390"/>
      <c r="AA83" s="390"/>
      <c r="AB83" s="390"/>
      <c r="AC83" s="390"/>
      <c r="AD83" s="393"/>
      <c r="AE83" s="393"/>
      <c r="AF83" s="390" t="s">
        <v>639</v>
      </c>
    </row>
    <row r="84" customHeight="1" spans="2:32">
      <c r="B84" s="356"/>
      <c r="C84" s="289"/>
      <c r="D84" s="357"/>
      <c r="E84" s="358"/>
      <c r="F84" s="359"/>
      <c r="G84" s="359"/>
      <c r="H84" s="360"/>
      <c r="I84" s="373"/>
      <c r="J84" s="374"/>
      <c r="K84" s="374"/>
      <c r="L84" s="374"/>
      <c r="M84" s="374"/>
      <c r="N84" s="375"/>
      <c r="O84" s="376"/>
      <c r="P84" s="377"/>
      <c r="Q84" s="401"/>
      <c r="S84" s="390"/>
      <c r="T84" s="390"/>
      <c r="U84" s="390"/>
      <c r="V84" s="390"/>
      <c r="W84" s="393"/>
      <c r="X84" s="393"/>
      <c r="Y84" s="407"/>
      <c r="Z84" s="390"/>
      <c r="AA84" s="390"/>
      <c r="AB84" s="390"/>
      <c r="AC84" s="390"/>
      <c r="AD84" s="393"/>
      <c r="AE84" s="393"/>
      <c r="AF84" s="405"/>
    </row>
    <row r="85" customHeight="1" spans="2:32">
      <c r="B85" s="361"/>
      <c r="C85" s="362"/>
      <c r="D85" s="363"/>
      <c r="E85" s="364"/>
      <c r="F85" s="365"/>
      <c r="G85" s="365"/>
      <c r="H85" s="366"/>
      <c r="I85" s="378"/>
      <c r="J85" s="379"/>
      <c r="K85" s="379"/>
      <c r="L85" s="379"/>
      <c r="M85" s="379"/>
      <c r="N85" s="380"/>
      <c r="O85" s="381"/>
      <c r="P85" s="382"/>
      <c r="Q85" s="402"/>
      <c r="S85" s="390"/>
      <c r="T85" s="390"/>
      <c r="U85" s="390"/>
      <c r="V85" s="390"/>
      <c r="W85" s="393"/>
      <c r="X85" s="393"/>
      <c r="Y85" s="407"/>
      <c r="Z85" s="390"/>
      <c r="AA85" s="390"/>
      <c r="AB85" s="390"/>
      <c r="AC85" s="390"/>
      <c r="AD85" s="393"/>
      <c r="AE85" s="393"/>
      <c r="AF85" s="405"/>
    </row>
    <row r="86" customHeight="1" spans="2:32">
      <c r="B86" s="350"/>
      <c r="C86" s="351"/>
      <c r="D86" s="352"/>
      <c r="E86" s="353"/>
      <c r="F86" s="354"/>
      <c r="G86" s="354"/>
      <c r="H86" s="355"/>
      <c r="I86" s="368"/>
      <c r="J86" s="369"/>
      <c r="K86" s="369"/>
      <c r="L86" s="369"/>
      <c r="M86" s="369"/>
      <c r="N86" s="370"/>
      <c r="O86" s="371"/>
      <c r="P86" s="372"/>
      <c r="Q86" s="400"/>
      <c r="S86" s="390" t="s">
        <v>653</v>
      </c>
      <c r="T86" s="392" t="s">
        <v>641</v>
      </c>
      <c r="U86" s="393"/>
      <c r="V86" s="393"/>
      <c r="W86" s="394"/>
      <c r="X86" s="394"/>
      <c r="Y86" s="391" t="s">
        <v>634</v>
      </c>
      <c r="Z86" s="390" t="s">
        <v>653</v>
      </c>
      <c r="AA86" s="392" t="s">
        <v>641</v>
      </c>
      <c r="AB86" s="393"/>
      <c r="AC86" s="393"/>
      <c r="AD86" s="394"/>
      <c r="AE86" s="394"/>
      <c r="AF86" s="391" t="s">
        <v>634</v>
      </c>
    </row>
    <row r="87" customHeight="1" spans="2:32">
      <c r="B87" s="356"/>
      <c r="C87" s="289"/>
      <c r="D87" s="357"/>
      <c r="E87" s="358"/>
      <c r="F87" s="359"/>
      <c r="G87" s="359"/>
      <c r="H87" s="360"/>
      <c r="I87" s="373"/>
      <c r="J87" s="374"/>
      <c r="K87" s="374"/>
      <c r="L87" s="374"/>
      <c r="M87" s="374"/>
      <c r="N87" s="375"/>
      <c r="O87" s="376"/>
      <c r="P87" s="377"/>
      <c r="Q87" s="401"/>
      <c r="S87" s="390"/>
      <c r="T87" s="390"/>
      <c r="U87" s="390"/>
      <c r="V87" s="390"/>
      <c r="W87" s="393"/>
      <c r="X87" s="393"/>
      <c r="Y87" s="403" t="s">
        <v>81</v>
      </c>
      <c r="Z87" s="390"/>
      <c r="AA87" s="390"/>
      <c r="AB87" s="390"/>
      <c r="AC87" s="390"/>
      <c r="AD87" s="393"/>
      <c r="AE87" s="393"/>
      <c r="AF87" s="403"/>
    </row>
    <row r="88" customHeight="1" spans="2:32">
      <c r="B88" s="356"/>
      <c r="C88" s="289"/>
      <c r="D88" s="357"/>
      <c r="E88" s="358"/>
      <c r="F88" s="359"/>
      <c r="G88" s="359"/>
      <c r="H88" s="360"/>
      <c r="I88" s="373"/>
      <c r="J88" s="374"/>
      <c r="K88" s="374"/>
      <c r="L88" s="374"/>
      <c r="M88" s="374"/>
      <c r="N88" s="375"/>
      <c r="O88" s="376"/>
      <c r="P88" s="377"/>
      <c r="Q88" s="401"/>
      <c r="S88" s="390"/>
      <c r="T88" s="390"/>
      <c r="U88" s="390"/>
      <c r="V88" s="390"/>
      <c r="W88" s="393"/>
      <c r="X88" s="393"/>
      <c r="Y88" s="403"/>
      <c r="Z88" s="390"/>
      <c r="AA88" s="390"/>
      <c r="AB88" s="390"/>
      <c r="AC88" s="390"/>
      <c r="AD88" s="393"/>
      <c r="AE88" s="393"/>
      <c r="AF88" s="403"/>
    </row>
    <row r="89" customHeight="1" spans="2:32">
      <c r="B89" s="356"/>
      <c r="C89" s="289"/>
      <c r="D89" s="357"/>
      <c r="E89" s="358"/>
      <c r="F89" s="359"/>
      <c r="G89" s="359"/>
      <c r="H89" s="360"/>
      <c r="I89" s="373"/>
      <c r="J89" s="374"/>
      <c r="K89" s="374"/>
      <c r="L89" s="374"/>
      <c r="M89" s="374"/>
      <c r="N89" s="375"/>
      <c r="O89" s="376"/>
      <c r="P89" s="377"/>
      <c r="Q89" s="401"/>
      <c r="S89" s="390"/>
      <c r="T89" s="390"/>
      <c r="U89" s="390"/>
      <c r="V89" s="390"/>
      <c r="W89" s="393"/>
      <c r="X89" s="393"/>
      <c r="Y89" s="403"/>
      <c r="Z89" s="390"/>
      <c r="AA89" s="390"/>
      <c r="AB89" s="390"/>
      <c r="AC89" s="390"/>
      <c r="AD89" s="393"/>
      <c r="AE89" s="393"/>
      <c r="AF89" s="403"/>
    </row>
    <row r="90" customHeight="1" spans="2:32">
      <c r="B90" s="361"/>
      <c r="C90" s="362"/>
      <c r="D90" s="363"/>
      <c r="E90" s="364"/>
      <c r="F90" s="365"/>
      <c r="G90" s="365"/>
      <c r="H90" s="366"/>
      <c r="I90" s="378"/>
      <c r="J90" s="379"/>
      <c r="K90" s="379"/>
      <c r="L90" s="379"/>
      <c r="M90" s="379"/>
      <c r="N90" s="380"/>
      <c r="O90" s="381"/>
      <c r="P90" s="382"/>
      <c r="Q90" s="402"/>
      <c r="S90" s="390"/>
      <c r="T90" s="390"/>
      <c r="U90" s="390"/>
      <c r="V90" s="390"/>
      <c r="W90" s="393"/>
      <c r="X90" s="393"/>
      <c r="Y90" s="403"/>
      <c r="Z90" s="390"/>
      <c r="AA90" s="390"/>
      <c r="AB90" s="390"/>
      <c r="AC90" s="390"/>
      <c r="AD90" s="393"/>
      <c r="AE90" s="393"/>
      <c r="AF90" s="403"/>
    </row>
    <row r="91" customHeight="1" spans="2:32">
      <c r="B91" s="350"/>
      <c r="C91" s="351"/>
      <c r="D91" s="352"/>
      <c r="E91" s="353"/>
      <c r="F91" s="354"/>
      <c r="G91" s="354"/>
      <c r="H91" s="355"/>
      <c r="I91" s="368"/>
      <c r="J91" s="369"/>
      <c r="K91" s="369"/>
      <c r="L91" s="369"/>
      <c r="M91" s="369"/>
      <c r="N91" s="370"/>
      <c r="O91" s="371"/>
      <c r="P91" s="372"/>
      <c r="Q91" s="400"/>
      <c r="S91" s="390"/>
      <c r="T91" s="390"/>
      <c r="U91" s="390"/>
      <c r="V91" s="390"/>
      <c r="W91" s="393"/>
      <c r="X91" s="393"/>
      <c r="Y91" s="390" t="s">
        <v>638</v>
      </c>
      <c r="Z91" s="390"/>
      <c r="AA91" s="390"/>
      <c r="AB91" s="390"/>
      <c r="AC91" s="390"/>
      <c r="AD91" s="393"/>
      <c r="AE91" s="393"/>
      <c r="AF91" s="390" t="s">
        <v>638</v>
      </c>
    </row>
    <row r="92" customHeight="1" spans="2:32">
      <c r="B92" s="356"/>
      <c r="C92" s="289"/>
      <c r="D92" s="357"/>
      <c r="E92" s="358"/>
      <c r="F92" s="359"/>
      <c r="G92" s="359"/>
      <c r="H92" s="360"/>
      <c r="I92" s="373"/>
      <c r="J92" s="374"/>
      <c r="K92" s="374"/>
      <c r="L92" s="374"/>
      <c r="M92" s="374"/>
      <c r="N92" s="375"/>
      <c r="O92" s="376"/>
      <c r="P92" s="377"/>
      <c r="Q92" s="401"/>
      <c r="S92" s="390"/>
      <c r="T92" s="390"/>
      <c r="U92" s="390"/>
      <c r="V92" s="390"/>
      <c r="W92" s="393"/>
      <c r="X92" s="393"/>
      <c r="Y92" s="404"/>
      <c r="Z92" s="390"/>
      <c r="AA92" s="390"/>
      <c r="AB92" s="390"/>
      <c r="AC92" s="390"/>
      <c r="AD92" s="393"/>
      <c r="AE92" s="393"/>
      <c r="AF92" s="404"/>
    </row>
    <row r="93" customHeight="1" spans="2:32">
      <c r="B93" s="356"/>
      <c r="C93" s="289"/>
      <c r="D93" s="357"/>
      <c r="E93" s="358"/>
      <c r="F93" s="359"/>
      <c r="G93" s="359"/>
      <c r="H93" s="360"/>
      <c r="I93" s="373"/>
      <c r="J93" s="374"/>
      <c r="K93" s="374"/>
      <c r="L93" s="374"/>
      <c r="M93" s="374"/>
      <c r="N93" s="375"/>
      <c r="O93" s="376"/>
      <c r="P93" s="377"/>
      <c r="Q93" s="401"/>
      <c r="S93" s="390"/>
      <c r="T93" s="390"/>
      <c r="U93" s="390"/>
      <c r="V93" s="390"/>
      <c r="W93" s="393"/>
      <c r="X93" s="393"/>
      <c r="Y93" s="390" t="s">
        <v>639</v>
      </c>
      <c r="Z93" s="390"/>
      <c r="AA93" s="390"/>
      <c r="AB93" s="390"/>
      <c r="AC93" s="390"/>
      <c r="AD93" s="393"/>
      <c r="AE93" s="393"/>
      <c r="AF93" s="390" t="s">
        <v>639</v>
      </c>
    </row>
    <row r="94" customHeight="1" spans="2:32">
      <c r="B94" s="356"/>
      <c r="C94" s="289"/>
      <c r="D94" s="357"/>
      <c r="E94" s="358"/>
      <c r="F94" s="359"/>
      <c r="G94" s="359"/>
      <c r="H94" s="360"/>
      <c r="I94" s="373"/>
      <c r="J94" s="374"/>
      <c r="K94" s="374"/>
      <c r="L94" s="374"/>
      <c r="M94" s="374"/>
      <c r="N94" s="375"/>
      <c r="O94" s="376"/>
      <c r="P94" s="377"/>
      <c r="Q94" s="401"/>
      <c r="S94" s="390"/>
      <c r="T94" s="390"/>
      <c r="U94" s="390"/>
      <c r="V94" s="390"/>
      <c r="W94" s="393"/>
      <c r="X94" s="393"/>
      <c r="Y94" s="405"/>
      <c r="Z94" s="390"/>
      <c r="AA94" s="390"/>
      <c r="AB94" s="390"/>
      <c r="AC94" s="390"/>
      <c r="AD94" s="393"/>
      <c r="AE94" s="393"/>
      <c r="AF94" s="405"/>
    </row>
    <row r="95" customHeight="1" spans="2:32">
      <c r="B95" s="361"/>
      <c r="C95" s="362"/>
      <c r="D95" s="363"/>
      <c r="E95" s="364"/>
      <c r="F95" s="365"/>
      <c r="G95" s="365"/>
      <c r="H95" s="366"/>
      <c r="I95" s="378"/>
      <c r="J95" s="379"/>
      <c r="K95" s="379"/>
      <c r="L95" s="379"/>
      <c r="M95" s="379"/>
      <c r="N95" s="380"/>
      <c r="O95" s="381"/>
      <c r="P95" s="382"/>
      <c r="Q95" s="402"/>
      <c r="S95" s="390"/>
      <c r="T95" s="390"/>
      <c r="U95" s="390"/>
      <c r="V95" s="390"/>
      <c r="W95" s="393"/>
      <c r="X95" s="393"/>
      <c r="Y95" s="405"/>
      <c r="Z95" s="390"/>
      <c r="AA95" s="390"/>
      <c r="AB95" s="390"/>
      <c r="AC95" s="390"/>
      <c r="AD95" s="393"/>
      <c r="AE95" s="393"/>
      <c r="AF95" s="405"/>
    </row>
    <row r="96" customHeight="1" spans="2:32">
      <c r="B96" s="350"/>
      <c r="C96" s="351"/>
      <c r="D96" s="352"/>
      <c r="E96" s="353"/>
      <c r="F96" s="354"/>
      <c r="G96" s="354"/>
      <c r="H96" s="355"/>
      <c r="I96" s="368"/>
      <c r="J96" s="369"/>
      <c r="K96" s="369"/>
      <c r="L96" s="369"/>
      <c r="M96" s="369"/>
      <c r="N96" s="370"/>
      <c r="O96" s="371"/>
      <c r="P96" s="372"/>
      <c r="Q96" s="400"/>
      <c r="S96" s="390" t="s">
        <v>654</v>
      </c>
      <c r="T96" s="392" t="s">
        <v>641</v>
      </c>
      <c r="U96" s="393"/>
      <c r="V96" s="393"/>
      <c r="W96" s="394"/>
      <c r="X96" s="394"/>
      <c r="Y96" s="391" t="s">
        <v>634</v>
      </c>
      <c r="Z96" s="390" t="s">
        <v>654</v>
      </c>
      <c r="AA96" s="392" t="s">
        <v>641</v>
      </c>
      <c r="AB96" s="393"/>
      <c r="AC96" s="393"/>
      <c r="AD96" s="394"/>
      <c r="AE96" s="394"/>
      <c r="AF96" s="391" t="s">
        <v>634</v>
      </c>
    </row>
    <row r="97" customHeight="1" spans="2:32">
      <c r="B97" s="356"/>
      <c r="C97" s="289"/>
      <c r="D97" s="357"/>
      <c r="E97" s="358"/>
      <c r="F97" s="359"/>
      <c r="G97" s="359"/>
      <c r="H97" s="360"/>
      <c r="I97" s="373"/>
      <c r="J97" s="374"/>
      <c r="K97" s="374"/>
      <c r="L97" s="374"/>
      <c r="M97" s="374"/>
      <c r="N97" s="375"/>
      <c r="O97" s="376"/>
      <c r="P97" s="377"/>
      <c r="Q97" s="401"/>
      <c r="S97" s="390"/>
      <c r="T97" s="390"/>
      <c r="U97" s="390"/>
      <c r="V97" s="390"/>
      <c r="W97" s="393"/>
      <c r="X97" s="393"/>
      <c r="Y97" s="403"/>
      <c r="Z97" s="390"/>
      <c r="AA97" s="390"/>
      <c r="AB97" s="390"/>
      <c r="AC97" s="390"/>
      <c r="AD97" s="393"/>
      <c r="AE97" s="393"/>
      <c r="AF97" s="403"/>
    </row>
    <row r="98" customHeight="1" spans="2:32">
      <c r="B98" s="356"/>
      <c r="C98" s="289"/>
      <c r="D98" s="357"/>
      <c r="E98" s="358"/>
      <c r="F98" s="359"/>
      <c r="G98" s="359"/>
      <c r="H98" s="360"/>
      <c r="I98" s="373"/>
      <c r="J98" s="374"/>
      <c r="K98" s="374"/>
      <c r="L98" s="374"/>
      <c r="M98" s="374"/>
      <c r="N98" s="375"/>
      <c r="O98" s="376"/>
      <c r="P98" s="377"/>
      <c r="Q98" s="401"/>
      <c r="S98" s="390"/>
      <c r="T98" s="390"/>
      <c r="U98" s="390"/>
      <c r="V98" s="390"/>
      <c r="W98" s="393"/>
      <c r="X98" s="393"/>
      <c r="Y98" s="403"/>
      <c r="Z98" s="390"/>
      <c r="AA98" s="390"/>
      <c r="AB98" s="390"/>
      <c r="AC98" s="390"/>
      <c r="AD98" s="393"/>
      <c r="AE98" s="393"/>
      <c r="AF98" s="403"/>
    </row>
    <row r="99" customHeight="1" spans="2:32">
      <c r="B99" s="356"/>
      <c r="C99" s="289"/>
      <c r="D99" s="357"/>
      <c r="E99" s="358"/>
      <c r="F99" s="359"/>
      <c r="G99" s="359"/>
      <c r="H99" s="360"/>
      <c r="I99" s="373"/>
      <c r="J99" s="374"/>
      <c r="K99" s="374"/>
      <c r="L99" s="374"/>
      <c r="M99" s="374"/>
      <c r="N99" s="375"/>
      <c r="O99" s="376"/>
      <c r="P99" s="377"/>
      <c r="Q99" s="401"/>
      <c r="S99" s="390"/>
      <c r="T99" s="390"/>
      <c r="U99" s="390"/>
      <c r="V99" s="390"/>
      <c r="W99" s="393"/>
      <c r="X99" s="393"/>
      <c r="Y99" s="403"/>
      <c r="Z99" s="390"/>
      <c r="AA99" s="390"/>
      <c r="AB99" s="390"/>
      <c r="AC99" s="390"/>
      <c r="AD99" s="393"/>
      <c r="AE99" s="393"/>
      <c r="AF99" s="403"/>
    </row>
    <row r="100" customHeight="1" spans="2:32">
      <c r="B100" s="361"/>
      <c r="C100" s="362"/>
      <c r="D100" s="363"/>
      <c r="E100" s="364"/>
      <c r="F100" s="365"/>
      <c r="G100" s="365"/>
      <c r="H100" s="366"/>
      <c r="I100" s="378"/>
      <c r="J100" s="379"/>
      <c r="K100" s="379"/>
      <c r="L100" s="379"/>
      <c r="M100" s="379"/>
      <c r="N100" s="380"/>
      <c r="O100" s="381"/>
      <c r="P100" s="382"/>
      <c r="Q100" s="402"/>
      <c r="S100" s="390"/>
      <c r="T100" s="390"/>
      <c r="U100" s="390"/>
      <c r="V100" s="390"/>
      <c r="W100" s="393"/>
      <c r="X100" s="393"/>
      <c r="Y100" s="403"/>
      <c r="Z100" s="390"/>
      <c r="AA100" s="390"/>
      <c r="AB100" s="390"/>
      <c r="AC100" s="390"/>
      <c r="AD100" s="393"/>
      <c r="AE100" s="393"/>
      <c r="AF100" s="403"/>
    </row>
    <row r="101" customHeight="1" spans="2:32">
      <c r="B101" s="350"/>
      <c r="C101" s="351"/>
      <c r="D101" s="352"/>
      <c r="E101" s="353"/>
      <c r="F101" s="354"/>
      <c r="G101" s="354"/>
      <c r="H101" s="355"/>
      <c r="I101" s="368"/>
      <c r="J101" s="369"/>
      <c r="K101" s="369"/>
      <c r="L101" s="369"/>
      <c r="M101" s="369"/>
      <c r="N101" s="370"/>
      <c r="O101" s="371"/>
      <c r="P101" s="372"/>
      <c r="Q101" s="400"/>
      <c r="S101" s="390"/>
      <c r="T101" s="390"/>
      <c r="U101" s="390"/>
      <c r="V101" s="390"/>
      <c r="W101" s="393"/>
      <c r="X101" s="393"/>
      <c r="Y101" s="390" t="s">
        <v>638</v>
      </c>
      <c r="Z101" s="390"/>
      <c r="AA101" s="390"/>
      <c r="AB101" s="390"/>
      <c r="AC101" s="390"/>
      <c r="AD101" s="393"/>
      <c r="AE101" s="393"/>
      <c r="AF101" s="390" t="s">
        <v>638</v>
      </c>
    </row>
    <row r="102" customHeight="1" spans="2:32">
      <c r="B102" s="356"/>
      <c r="C102" s="289"/>
      <c r="D102" s="357"/>
      <c r="E102" s="358"/>
      <c r="F102" s="359"/>
      <c r="G102" s="359"/>
      <c r="H102" s="360"/>
      <c r="I102" s="373"/>
      <c r="J102" s="374"/>
      <c r="K102" s="374"/>
      <c r="L102" s="374"/>
      <c r="M102" s="374"/>
      <c r="N102" s="375"/>
      <c r="O102" s="376"/>
      <c r="P102" s="377"/>
      <c r="Q102" s="401"/>
      <c r="S102" s="390"/>
      <c r="T102" s="390"/>
      <c r="U102" s="390"/>
      <c r="V102" s="390"/>
      <c r="W102" s="393"/>
      <c r="X102" s="393"/>
      <c r="Y102" s="406"/>
      <c r="Z102" s="390"/>
      <c r="AA102" s="390"/>
      <c r="AB102" s="390"/>
      <c r="AC102" s="390"/>
      <c r="AD102" s="393"/>
      <c r="AE102" s="393"/>
      <c r="AF102" s="404"/>
    </row>
    <row r="103" customHeight="1" spans="2:32">
      <c r="B103" s="356"/>
      <c r="C103" s="289"/>
      <c r="D103" s="357"/>
      <c r="E103" s="358"/>
      <c r="F103" s="359"/>
      <c r="G103" s="359"/>
      <c r="H103" s="360"/>
      <c r="I103" s="373"/>
      <c r="J103" s="374"/>
      <c r="K103" s="374"/>
      <c r="L103" s="374"/>
      <c r="M103" s="374"/>
      <c r="N103" s="375"/>
      <c r="O103" s="376"/>
      <c r="P103" s="377"/>
      <c r="Q103" s="401"/>
      <c r="S103" s="390"/>
      <c r="T103" s="390"/>
      <c r="U103" s="390"/>
      <c r="V103" s="390"/>
      <c r="W103" s="393"/>
      <c r="X103" s="393"/>
      <c r="Y103" s="390" t="s">
        <v>639</v>
      </c>
      <c r="Z103" s="390"/>
      <c r="AA103" s="390"/>
      <c r="AB103" s="390"/>
      <c r="AC103" s="390"/>
      <c r="AD103" s="393"/>
      <c r="AE103" s="393"/>
      <c r="AF103" s="390" t="s">
        <v>639</v>
      </c>
    </row>
    <row r="104" customHeight="1" spans="2:32">
      <c r="B104" s="356"/>
      <c r="C104" s="289"/>
      <c r="D104" s="357"/>
      <c r="E104" s="358"/>
      <c r="F104" s="359"/>
      <c r="G104" s="359"/>
      <c r="H104" s="360"/>
      <c r="I104" s="373"/>
      <c r="J104" s="374"/>
      <c r="K104" s="374"/>
      <c r="L104" s="374"/>
      <c r="M104" s="374"/>
      <c r="N104" s="375"/>
      <c r="O104" s="376"/>
      <c r="P104" s="377"/>
      <c r="Q104" s="401"/>
      <c r="S104" s="390"/>
      <c r="T104" s="390"/>
      <c r="U104" s="390"/>
      <c r="V104" s="390"/>
      <c r="W104" s="393"/>
      <c r="X104" s="393"/>
      <c r="Y104" s="407"/>
      <c r="Z104" s="390"/>
      <c r="AA104" s="390"/>
      <c r="AB104" s="390"/>
      <c r="AC104" s="390"/>
      <c r="AD104" s="393"/>
      <c r="AE104" s="393"/>
      <c r="AF104" s="405"/>
    </row>
    <row r="105" customHeight="1" spans="2:32">
      <c r="B105" s="361"/>
      <c r="C105" s="362"/>
      <c r="D105" s="363"/>
      <c r="E105" s="364"/>
      <c r="F105" s="365"/>
      <c r="G105" s="365"/>
      <c r="H105" s="366"/>
      <c r="I105" s="378"/>
      <c r="J105" s="379"/>
      <c r="K105" s="379"/>
      <c r="L105" s="379"/>
      <c r="M105" s="379"/>
      <c r="N105" s="380"/>
      <c r="O105" s="381"/>
      <c r="P105" s="382"/>
      <c r="Q105" s="402"/>
      <c r="S105" s="390"/>
      <c r="T105" s="390"/>
      <c r="U105" s="390"/>
      <c r="V105" s="390"/>
      <c r="W105" s="393"/>
      <c r="X105" s="393"/>
      <c r="Y105" s="407"/>
      <c r="Z105" s="390"/>
      <c r="AA105" s="390"/>
      <c r="AB105" s="390"/>
      <c r="AC105" s="390"/>
      <c r="AD105" s="393"/>
      <c r="AE105" s="393"/>
      <c r="AF105" s="405"/>
    </row>
    <row r="106" customHeight="1" spans="2:32">
      <c r="B106" s="350"/>
      <c r="C106" s="351"/>
      <c r="D106" s="352"/>
      <c r="E106" s="353"/>
      <c r="F106" s="354"/>
      <c r="G106" s="354"/>
      <c r="H106" s="355"/>
      <c r="I106" s="368"/>
      <c r="J106" s="369"/>
      <c r="K106" s="369"/>
      <c r="L106" s="369"/>
      <c r="M106" s="369"/>
      <c r="N106" s="370"/>
      <c r="O106" s="371"/>
      <c r="P106" s="372"/>
      <c r="Q106" s="400"/>
      <c r="S106" s="390" t="s">
        <v>655</v>
      </c>
      <c r="T106" s="392" t="s">
        <v>641</v>
      </c>
      <c r="U106" s="393"/>
      <c r="V106" s="393"/>
      <c r="W106" s="394"/>
      <c r="X106" s="394"/>
      <c r="Y106" s="391" t="s">
        <v>634</v>
      </c>
      <c r="Z106" s="390" t="s">
        <v>655</v>
      </c>
      <c r="AA106" s="392" t="s">
        <v>641</v>
      </c>
      <c r="AB106" s="393"/>
      <c r="AC106" s="393"/>
      <c r="AD106" s="394"/>
      <c r="AE106" s="394"/>
      <c r="AF106" s="391" t="s">
        <v>634</v>
      </c>
    </row>
    <row r="107" customHeight="1" spans="2:32">
      <c r="B107" s="356"/>
      <c r="C107" s="289"/>
      <c r="D107" s="357"/>
      <c r="E107" s="358"/>
      <c r="F107" s="359"/>
      <c r="G107" s="359"/>
      <c r="H107" s="360"/>
      <c r="I107" s="373"/>
      <c r="J107" s="374"/>
      <c r="K107" s="374"/>
      <c r="L107" s="374"/>
      <c r="M107" s="374"/>
      <c r="N107" s="375"/>
      <c r="O107" s="376"/>
      <c r="P107" s="377"/>
      <c r="Q107" s="401"/>
      <c r="S107" s="390"/>
      <c r="T107" s="390"/>
      <c r="U107" s="390"/>
      <c r="V107" s="390"/>
      <c r="W107" s="393"/>
      <c r="X107" s="393"/>
      <c r="Y107" s="403" t="s">
        <v>81</v>
      </c>
      <c r="Z107" s="390"/>
      <c r="AA107" s="390"/>
      <c r="AB107" s="390"/>
      <c r="AC107" s="390"/>
      <c r="AD107" s="393"/>
      <c r="AE107" s="393"/>
      <c r="AF107" s="403"/>
    </row>
    <row r="108" customHeight="1" spans="2:32">
      <c r="B108" s="356"/>
      <c r="C108" s="289"/>
      <c r="D108" s="357"/>
      <c r="E108" s="358"/>
      <c r="F108" s="359"/>
      <c r="G108" s="359"/>
      <c r="H108" s="360"/>
      <c r="I108" s="373"/>
      <c r="J108" s="374"/>
      <c r="K108" s="374"/>
      <c r="L108" s="374"/>
      <c r="M108" s="374"/>
      <c r="N108" s="375"/>
      <c r="O108" s="376"/>
      <c r="P108" s="377"/>
      <c r="Q108" s="401"/>
      <c r="S108" s="390"/>
      <c r="T108" s="390"/>
      <c r="U108" s="390"/>
      <c r="V108" s="390"/>
      <c r="W108" s="393"/>
      <c r="X108" s="393"/>
      <c r="Y108" s="403"/>
      <c r="Z108" s="390"/>
      <c r="AA108" s="390"/>
      <c r="AB108" s="390"/>
      <c r="AC108" s="390"/>
      <c r="AD108" s="393"/>
      <c r="AE108" s="393"/>
      <c r="AF108" s="403"/>
    </row>
    <row r="109" customHeight="1" spans="2:32">
      <c r="B109" s="356"/>
      <c r="C109" s="289"/>
      <c r="D109" s="357"/>
      <c r="E109" s="358"/>
      <c r="F109" s="359"/>
      <c r="G109" s="359"/>
      <c r="H109" s="360"/>
      <c r="I109" s="373"/>
      <c r="J109" s="374"/>
      <c r="K109" s="374"/>
      <c r="L109" s="374"/>
      <c r="M109" s="374"/>
      <c r="N109" s="375"/>
      <c r="O109" s="376"/>
      <c r="P109" s="377"/>
      <c r="Q109" s="401"/>
      <c r="S109" s="390"/>
      <c r="T109" s="390"/>
      <c r="U109" s="390"/>
      <c r="V109" s="390"/>
      <c r="W109" s="393"/>
      <c r="X109" s="393"/>
      <c r="Y109" s="403"/>
      <c r="Z109" s="390"/>
      <c r="AA109" s="390"/>
      <c r="AB109" s="390"/>
      <c r="AC109" s="390"/>
      <c r="AD109" s="393"/>
      <c r="AE109" s="393"/>
      <c r="AF109" s="403"/>
    </row>
    <row r="110" customHeight="1" spans="2:32">
      <c r="B110" s="361"/>
      <c r="C110" s="362"/>
      <c r="D110" s="363"/>
      <c r="E110" s="364"/>
      <c r="F110" s="365"/>
      <c r="G110" s="365"/>
      <c r="H110" s="366"/>
      <c r="I110" s="378"/>
      <c r="J110" s="379"/>
      <c r="K110" s="379"/>
      <c r="L110" s="379"/>
      <c r="M110" s="379"/>
      <c r="N110" s="380"/>
      <c r="O110" s="381"/>
      <c r="P110" s="382"/>
      <c r="Q110" s="402"/>
      <c r="S110" s="390"/>
      <c r="T110" s="390"/>
      <c r="U110" s="390"/>
      <c r="V110" s="390"/>
      <c r="W110" s="393"/>
      <c r="X110" s="393"/>
      <c r="Y110" s="403"/>
      <c r="Z110" s="390"/>
      <c r="AA110" s="390"/>
      <c r="AB110" s="390"/>
      <c r="AC110" s="390"/>
      <c r="AD110" s="393"/>
      <c r="AE110" s="393"/>
      <c r="AF110" s="403"/>
    </row>
    <row r="111" customHeight="1" spans="2:32">
      <c r="B111" s="350"/>
      <c r="C111" s="351"/>
      <c r="D111" s="352"/>
      <c r="E111" s="353"/>
      <c r="F111" s="354"/>
      <c r="G111" s="354"/>
      <c r="H111" s="355"/>
      <c r="I111" s="368"/>
      <c r="J111" s="369"/>
      <c r="K111" s="369"/>
      <c r="L111" s="369"/>
      <c r="M111" s="369"/>
      <c r="N111" s="370"/>
      <c r="O111" s="371"/>
      <c r="P111" s="372"/>
      <c r="Q111" s="400"/>
      <c r="S111" s="390"/>
      <c r="T111" s="390"/>
      <c r="U111" s="390"/>
      <c r="V111" s="390"/>
      <c r="W111" s="393"/>
      <c r="X111" s="393"/>
      <c r="Y111" s="390" t="s">
        <v>638</v>
      </c>
      <c r="Z111" s="390"/>
      <c r="AA111" s="390"/>
      <c r="AB111" s="390"/>
      <c r="AC111" s="390"/>
      <c r="AD111" s="393"/>
      <c r="AE111" s="393"/>
      <c r="AF111" s="390" t="s">
        <v>638</v>
      </c>
    </row>
    <row r="112" customHeight="1" spans="2:32">
      <c r="B112" s="356"/>
      <c r="C112" s="289"/>
      <c r="D112" s="357"/>
      <c r="E112" s="358"/>
      <c r="F112" s="359"/>
      <c r="G112" s="359"/>
      <c r="H112" s="360"/>
      <c r="I112" s="373"/>
      <c r="J112" s="374"/>
      <c r="K112" s="374"/>
      <c r="L112" s="374"/>
      <c r="M112" s="374"/>
      <c r="N112" s="375"/>
      <c r="O112" s="376"/>
      <c r="P112" s="377"/>
      <c r="Q112" s="401"/>
      <c r="S112" s="390"/>
      <c r="T112" s="390"/>
      <c r="U112" s="390"/>
      <c r="V112" s="390"/>
      <c r="W112" s="393"/>
      <c r="X112" s="393"/>
      <c r="Y112" s="404"/>
      <c r="Z112" s="390"/>
      <c r="AA112" s="390"/>
      <c r="AB112" s="390"/>
      <c r="AC112" s="390"/>
      <c r="AD112" s="393"/>
      <c r="AE112" s="393"/>
      <c r="AF112" s="404"/>
    </row>
    <row r="113" customHeight="1" spans="2:32">
      <c r="B113" s="356"/>
      <c r="C113" s="289"/>
      <c r="D113" s="357"/>
      <c r="E113" s="358"/>
      <c r="F113" s="359"/>
      <c r="G113" s="359"/>
      <c r="H113" s="360"/>
      <c r="I113" s="373"/>
      <c r="J113" s="374"/>
      <c r="K113" s="374"/>
      <c r="L113" s="374"/>
      <c r="M113" s="374"/>
      <c r="N113" s="375"/>
      <c r="O113" s="376"/>
      <c r="P113" s="377"/>
      <c r="Q113" s="401"/>
      <c r="S113" s="390"/>
      <c r="T113" s="390"/>
      <c r="U113" s="390"/>
      <c r="V113" s="390"/>
      <c r="W113" s="393"/>
      <c r="X113" s="393"/>
      <c r="Y113" s="390" t="s">
        <v>639</v>
      </c>
      <c r="Z113" s="390"/>
      <c r="AA113" s="390"/>
      <c r="AB113" s="390"/>
      <c r="AC113" s="390"/>
      <c r="AD113" s="393"/>
      <c r="AE113" s="393"/>
      <c r="AF113" s="390" t="s">
        <v>639</v>
      </c>
    </row>
    <row r="114" customHeight="1" spans="2:32">
      <c r="B114" s="356"/>
      <c r="C114" s="289"/>
      <c r="D114" s="357"/>
      <c r="E114" s="358"/>
      <c r="F114" s="359"/>
      <c r="G114" s="359"/>
      <c r="H114" s="360"/>
      <c r="I114" s="373"/>
      <c r="J114" s="374"/>
      <c r="K114" s="374"/>
      <c r="L114" s="374"/>
      <c r="M114" s="374"/>
      <c r="N114" s="375"/>
      <c r="O114" s="376"/>
      <c r="P114" s="377"/>
      <c r="Q114" s="401"/>
      <c r="S114" s="390"/>
      <c r="T114" s="390"/>
      <c r="U114" s="390"/>
      <c r="V114" s="390"/>
      <c r="W114" s="393"/>
      <c r="X114" s="393"/>
      <c r="Y114" s="405"/>
      <c r="Z114" s="390"/>
      <c r="AA114" s="390"/>
      <c r="AB114" s="390"/>
      <c r="AC114" s="390"/>
      <c r="AD114" s="393"/>
      <c r="AE114" s="393"/>
      <c r="AF114" s="405"/>
    </row>
    <row r="115" customHeight="1" spans="2:32">
      <c r="B115" s="361"/>
      <c r="C115" s="362"/>
      <c r="D115" s="363"/>
      <c r="E115" s="364"/>
      <c r="F115" s="365"/>
      <c r="G115" s="365"/>
      <c r="H115" s="366"/>
      <c r="I115" s="378"/>
      <c r="J115" s="379"/>
      <c r="K115" s="379"/>
      <c r="L115" s="379"/>
      <c r="M115" s="379"/>
      <c r="N115" s="380"/>
      <c r="O115" s="381"/>
      <c r="P115" s="382"/>
      <c r="Q115" s="402"/>
      <c r="S115" s="390"/>
      <c r="T115" s="390"/>
      <c r="U115" s="390"/>
      <c r="V115" s="390"/>
      <c r="W115" s="393"/>
      <c r="X115" s="393"/>
      <c r="Y115" s="405"/>
      <c r="Z115" s="390"/>
      <c r="AA115" s="390"/>
      <c r="AB115" s="390"/>
      <c r="AC115" s="390"/>
      <c r="AD115" s="393"/>
      <c r="AE115" s="393"/>
      <c r="AF115" s="405"/>
    </row>
    <row r="116" customHeight="1" spans="2:32">
      <c r="B116" s="350"/>
      <c r="C116" s="351"/>
      <c r="D116" s="352"/>
      <c r="E116" s="353"/>
      <c r="F116" s="354"/>
      <c r="G116" s="354"/>
      <c r="H116" s="355"/>
      <c r="I116" s="368"/>
      <c r="J116" s="369"/>
      <c r="K116" s="369"/>
      <c r="L116" s="369"/>
      <c r="M116" s="369"/>
      <c r="N116" s="370"/>
      <c r="O116" s="371"/>
      <c r="P116" s="372"/>
      <c r="Q116" s="400"/>
      <c r="S116" s="390" t="s">
        <v>656</v>
      </c>
      <c r="T116" s="392" t="s">
        <v>641</v>
      </c>
      <c r="U116" s="393"/>
      <c r="V116" s="393"/>
      <c r="W116" s="394"/>
      <c r="X116" s="394"/>
      <c r="Y116" s="391" t="s">
        <v>634</v>
      </c>
      <c r="Z116" s="390" t="s">
        <v>656</v>
      </c>
      <c r="AA116" s="392" t="s">
        <v>641</v>
      </c>
      <c r="AB116" s="393"/>
      <c r="AC116" s="393"/>
      <c r="AD116" s="394"/>
      <c r="AE116" s="394"/>
      <c r="AF116" s="391" t="s">
        <v>634</v>
      </c>
    </row>
    <row r="117" customHeight="1" spans="2:32">
      <c r="B117" s="356"/>
      <c r="C117" s="289"/>
      <c r="D117" s="357"/>
      <c r="E117" s="358"/>
      <c r="F117" s="359"/>
      <c r="G117" s="359"/>
      <c r="H117" s="360"/>
      <c r="I117" s="373"/>
      <c r="J117" s="374"/>
      <c r="K117" s="374"/>
      <c r="L117" s="374"/>
      <c r="M117" s="374"/>
      <c r="N117" s="375"/>
      <c r="O117" s="376"/>
      <c r="P117" s="377"/>
      <c r="Q117" s="401"/>
      <c r="S117" s="390"/>
      <c r="T117" s="390"/>
      <c r="U117" s="390"/>
      <c r="V117" s="390"/>
      <c r="W117" s="393"/>
      <c r="X117" s="393"/>
      <c r="Y117" s="403"/>
      <c r="Z117" s="390"/>
      <c r="AA117" s="390"/>
      <c r="AB117" s="390"/>
      <c r="AC117" s="390"/>
      <c r="AD117" s="393"/>
      <c r="AE117" s="393"/>
      <c r="AF117" s="403"/>
    </row>
    <row r="118" customHeight="1" spans="2:32">
      <c r="B118" s="356"/>
      <c r="C118" s="289"/>
      <c r="D118" s="357"/>
      <c r="E118" s="358"/>
      <c r="F118" s="359"/>
      <c r="G118" s="359"/>
      <c r="H118" s="360"/>
      <c r="I118" s="373"/>
      <c r="J118" s="374"/>
      <c r="K118" s="374"/>
      <c r="L118" s="374"/>
      <c r="M118" s="374"/>
      <c r="N118" s="375"/>
      <c r="O118" s="376"/>
      <c r="P118" s="377"/>
      <c r="Q118" s="401"/>
      <c r="S118" s="390"/>
      <c r="T118" s="390"/>
      <c r="U118" s="390"/>
      <c r="V118" s="390"/>
      <c r="W118" s="393"/>
      <c r="X118" s="393"/>
      <c r="Y118" s="403"/>
      <c r="Z118" s="390"/>
      <c r="AA118" s="390"/>
      <c r="AB118" s="390"/>
      <c r="AC118" s="390"/>
      <c r="AD118" s="393"/>
      <c r="AE118" s="393"/>
      <c r="AF118" s="403"/>
    </row>
    <row r="119" customHeight="1" spans="2:32">
      <c r="B119" s="356"/>
      <c r="C119" s="289"/>
      <c r="D119" s="357"/>
      <c r="E119" s="358"/>
      <c r="F119" s="359"/>
      <c r="G119" s="359"/>
      <c r="H119" s="360"/>
      <c r="I119" s="373"/>
      <c r="J119" s="374"/>
      <c r="K119" s="374"/>
      <c r="L119" s="374"/>
      <c r="M119" s="374"/>
      <c r="N119" s="375"/>
      <c r="O119" s="376"/>
      <c r="P119" s="377"/>
      <c r="Q119" s="401"/>
      <c r="S119" s="390"/>
      <c r="T119" s="390"/>
      <c r="U119" s="390"/>
      <c r="V119" s="390"/>
      <c r="W119" s="393"/>
      <c r="X119" s="393"/>
      <c r="Y119" s="403"/>
      <c r="Z119" s="390"/>
      <c r="AA119" s="390"/>
      <c r="AB119" s="390"/>
      <c r="AC119" s="390"/>
      <c r="AD119" s="393"/>
      <c r="AE119" s="393"/>
      <c r="AF119" s="403"/>
    </row>
    <row r="120" customHeight="1" spans="2:32">
      <c r="B120" s="361"/>
      <c r="C120" s="362"/>
      <c r="D120" s="363"/>
      <c r="E120" s="364"/>
      <c r="F120" s="365"/>
      <c r="G120" s="365"/>
      <c r="H120" s="366"/>
      <c r="I120" s="378"/>
      <c r="J120" s="379"/>
      <c r="K120" s="379"/>
      <c r="L120" s="379"/>
      <c r="M120" s="379"/>
      <c r="N120" s="380"/>
      <c r="O120" s="381"/>
      <c r="P120" s="382"/>
      <c r="Q120" s="402"/>
      <c r="S120" s="390"/>
      <c r="T120" s="390"/>
      <c r="U120" s="390"/>
      <c r="V120" s="390"/>
      <c r="W120" s="393"/>
      <c r="X120" s="393"/>
      <c r="Y120" s="403"/>
      <c r="Z120" s="390"/>
      <c r="AA120" s="390"/>
      <c r="AB120" s="390"/>
      <c r="AC120" s="390"/>
      <c r="AD120" s="393"/>
      <c r="AE120" s="393"/>
      <c r="AF120" s="403"/>
    </row>
    <row r="121" customHeight="1" spans="2:32">
      <c r="B121" s="350"/>
      <c r="C121" s="351"/>
      <c r="D121" s="352"/>
      <c r="E121" s="353"/>
      <c r="F121" s="354"/>
      <c r="G121" s="354"/>
      <c r="H121" s="355"/>
      <c r="I121" s="368"/>
      <c r="J121" s="369"/>
      <c r="K121" s="369"/>
      <c r="L121" s="369"/>
      <c r="M121" s="369"/>
      <c r="N121" s="370"/>
      <c r="O121" s="371"/>
      <c r="P121" s="372"/>
      <c r="Q121" s="400"/>
      <c r="S121" s="390"/>
      <c r="T121" s="390"/>
      <c r="U121" s="390"/>
      <c r="V121" s="390"/>
      <c r="W121" s="393"/>
      <c r="X121" s="393"/>
      <c r="Y121" s="390" t="s">
        <v>638</v>
      </c>
      <c r="Z121" s="390"/>
      <c r="AA121" s="390"/>
      <c r="AB121" s="390"/>
      <c r="AC121" s="390"/>
      <c r="AD121" s="393"/>
      <c r="AE121" s="393"/>
      <c r="AF121" s="390" t="s">
        <v>638</v>
      </c>
    </row>
    <row r="122" customHeight="1" spans="2:32">
      <c r="B122" s="356"/>
      <c r="C122" s="289"/>
      <c r="D122" s="357"/>
      <c r="E122" s="358"/>
      <c r="F122" s="359"/>
      <c r="G122" s="359"/>
      <c r="H122" s="360"/>
      <c r="I122" s="373"/>
      <c r="J122" s="374"/>
      <c r="K122" s="374"/>
      <c r="L122" s="374"/>
      <c r="M122" s="374"/>
      <c r="N122" s="375"/>
      <c r="O122" s="376"/>
      <c r="P122" s="377"/>
      <c r="Q122" s="401"/>
      <c r="S122" s="390"/>
      <c r="T122" s="390"/>
      <c r="U122" s="390"/>
      <c r="V122" s="390"/>
      <c r="W122" s="393"/>
      <c r="X122" s="393"/>
      <c r="Y122" s="406"/>
      <c r="Z122" s="390"/>
      <c r="AA122" s="390"/>
      <c r="AB122" s="390"/>
      <c r="AC122" s="390"/>
      <c r="AD122" s="393"/>
      <c r="AE122" s="393"/>
      <c r="AF122" s="404"/>
    </row>
    <row r="123" customHeight="1" spans="2:32">
      <c r="B123" s="356"/>
      <c r="C123" s="289"/>
      <c r="D123" s="357"/>
      <c r="E123" s="358"/>
      <c r="F123" s="359"/>
      <c r="G123" s="359"/>
      <c r="H123" s="360"/>
      <c r="I123" s="373"/>
      <c r="J123" s="374"/>
      <c r="K123" s="374"/>
      <c r="L123" s="374"/>
      <c r="M123" s="374"/>
      <c r="N123" s="375"/>
      <c r="O123" s="376"/>
      <c r="P123" s="377"/>
      <c r="Q123" s="401"/>
      <c r="S123" s="390"/>
      <c r="T123" s="390"/>
      <c r="U123" s="390"/>
      <c r="V123" s="390"/>
      <c r="W123" s="393"/>
      <c r="X123" s="393"/>
      <c r="Y123" s="390" t="s">
        <v>639</v>
      </c>
      <c r="Z123" s="390"/>
      <c r="AA123" s="390"/>
      <c r="AB123" s="390"/>
      <c r="AC123" s="390"/>
      <c r="AD123" s="393"/>
      <c r="AE123" s="393"/>
      <c r="AF123" s="390" t="s">
        <v>639</v>
      </c>
    </row>
    <row r="124" customHeight="1" spans="2:32">
      <c r="B124" s="356"/>
      <c r="C124" s="289"/>
      <c r="D124" s="357"/>
      <c r="E124" s="358"/>
      <c r="F124" s="359"/>
      <c r="G124" s="359"/>
      <c r="H124" s="360"/>
      <c r="I124" s="373"/>
      <c r="J124" s="374"/>
      <c r="K124" s="374"/>
      <c r="L124" s="374"/>
      <c r="M124" s="374"/>
      <c r="N124" s="375"/>
      <c r="O124" s="376"/>
      <c r="P124" s="377"/>
      <c r="Q124" s="401"/>
      <c r="S124" s="390"/>
      <c r="T124" s="390"/>
      <c r="U124" s="390"/>
      <c r="V124" s="390"/>
      <c r="W124" s="393"/>
      <c r="X124" s="393"/>
      <c r="Y124" s="407"/>
      <c r="Z124" s="390"/>
      <c r="AA124" s="390"/>
      <c r="AB124" s="390"/>
      <c r="AC124" s="390"/>
      <c r="AD124" s="393"/>
      <c r="AE124" s="393"/>
      <c r="AF124" s="405"/>
    </row>
    <row r="125" customHeight="1" spans="2:32">
      <c r="B125" s="361"/>
      <c r="C125" s="362"/>
      <c r="D125" s="363"/>
      <c r="E125" s="364"/>
      <c r="F125" s="365"/>
      <c r="G125" s="365"/>
      <c r="H125" s="366"/>
      <c r="I125" s="378"/>
      <c r="J125" s="379"/>
      <c r="K125" s="379"/>
      <c r="L125" s="379"/>
      <c r="M125" s="379"/>
      <c r="N125" s="380"/>
      <c r="O125" s="381"/>
      <c r="P125" s="382"/>
      <c r="Q125" s="402"/>
      <c r="S125" s="390"/>
      <c r="T125" s="390"/>
      <c r="U125" s="390"/>
      <c r="V125" s="390"/>
      <c r="W125" s="393"/>
      <c r="X125" s="393"/>
      <c r="Y125" s="407"/>
      <c r="Z125" s="390"/>
      <c r="AA125" s="390"/>
      <c r="AB125" s="390"/>
      <c r="AC125" s="390"/>
      <c r="AD125" s="393"/>
      <c r="AE125" s="393"/>
      <c r="AF125" s="405"/>
    </row>
    <row r="126" customHeight="1" spans="2:32">
      <c r="B126" s="350"/>
      <c r="C126" s="351"/>
      <c r="D126" s="352"/>
      <c r="E126" s="353"/>
      <c r="F126" s="354"/>
      <c r="G126" s="354"/>
      <c r="H126" s="355"/>
      <c r="I126" s="368"/>
      <c r="J126" s="369"/>
      <c r="K126" s="369"/>
      <c r="L126" s="369"/>
      <c r="M126" s="369"/>
      <c r="N126" s="370"/>
      <c r="O126" s="371"/>
      <c r="P126" s="372"/>
      <c r="Q126" s="400"/>
      <c r="S126" s="390" t="s">
        <v>657</v>
      </c>
      <c r="T126" s="392" t="s">
        <v>641</v>
      </c>
      <c r="U126" s="393"/>
      <c r="V126" s="393"/>
      <c r="W126" s="394"/>
      <c r="X126" s="394"/>
      <c r="Y126" s="391" t="s">
        <v>634</v>
      </c>
      <c r="Z126" s="390" t="s">
        <v>657</v>
      </c>
      <c r="AA126" s="392" t="s">
        <v>641</v>
      </c>
      <c r="AB126" s="393"/>
      <c r="AC126" s="393"/>
      <c r="AD126" s="394"/>
      <c r="AE126" s="394"/>
      <c r="AF126" s="391" t="s">
        <v>634</v>
      </c>
    </row>
    <row r="127" customHeight="1" spans="2:32">
      <c r="B127" s="356"/>
      <c r="C127" s="289"/>
      <c r="D127" s="357"/>
      <c r="E127" s="358"/>
      <c r="F127" s="359"/>
      <c r="G127" s="359"/>
      <c r="H127" s="360"/>
      <c r="I127" s="373"/>
      <c r="J127" s="374"/>
      <c r="K127" s="374"/>
      <c r="L127" s="374"/>
      <c r="M127" s="374"/>
      <c r="N127" s="375"/>
      <c r="O127" s="376"/>
      <c r="P127" s="377"/>
      <c r="Q127" s="401"/>
      <c r="S127" s="390"/>
      <c r="T127" s="390"/>
      <c r="U127" s="390"/>
      <c r="V127" s="390"/>
      <c r="W127" s="393"/>
      <c r="X127" s="393"/>
      <c r="Y127" s="403" t="s">
        <v>81</v>
      </c>
      <c r="Z127" s="390"/>
      <c r="AA127" s="390"/>
      <c r="AB127" s="390"/>
      <c r="AC127" s="390"/>
      <c r="AD127" s="393"/>
      <c r="AE127" s="393"/>
      <c r="AF127" s="403"/>
    </row>
    <row r="128" customHeight="1" spans="2:32">
      <c r="B128" s="356"/>
      <c r="C128" s="289"/>
      <c r="D128" s="357"/>
      <c r="E128" s="358"/>
      <c r="F128" s="359"/>
      <c r="G128" s="359"/>
      <c r="H128" s="360"/>
      <c r="I128" s="373"/>
      <c r="J128" s="374"/>
      <c r="K128" s="374"/>
      <c r="L128" s="374"/>
      <c r="M128" s="374"/>
      <c r="N128" s="375"/>
      <c r="O128" s="376"/>
      <c r="P128" s="377"/>
      <c r="Q128" s="401"/>
      <c r="S128" s="390"/>
      <c r="T128" s="390"/>
      <c r="U128" s="390"/>
      <c r="V128" s="390"/>
      <c r="W128" s="393"/>
      <c r="X128" s="393"/>
      <c r="Y128" s="403"/>
      <c r="Z128" s="390"/>
      <c r="AA128" s="390"/>
      <c r="AB128" s="390"/>
      <c r="AC128" s="390"/>
      <c r="AD128" s="393"/>
      <c r="AE128" s="393"/>
      <c r="AF128" s="403"/>
    </row>
    <row r="129" customHeight="1" spans="2:32">
      <c r="B129" s="356"/>
      <c r="C129" s="289"/>
      <c r="D129" s="357"/>
      <c r="E129" s="358"/>
      <c r="F129" s="359"/>
      <c r="G129" s="359"/>
      <c r="H129" s="360"/>
      <c r="I129" s="373"/>
      <c r="J129" s="374"/>
      <c r="K129" s="374"/>
      <c r="L129" s="374"/>
      <c r="M129" s="374"/>
      <c r="N129" s="375"/>
      <c r="O129" s="376"/>
      <c r="P129" s="377"/>
      <c r="Q129" s="401"/>
      <c r="S129" s="390"/>
      <c r="T129" s="390"/>
      <c r="U129" s="390"/>
      <c r="V129" s="390"/>
      <c r="W129" s="393"/>
      <c r="X129" s="393"/>
      <c r="Y129" s="403"/>
      <c r="Z129" s="390"/>
      <c r="AA129" s="390"/>
      <c r="AB129" s="390"/>
      <c r="AC129" s="390"/>
      <c r="AD129" s="393"/>
      <c r="AE129" s="393"/>
      <c r="AF129" s="403"/>
    </row>
    <row r="130" customHeight="1" spans="2:32">
      <c r="B130" s="361"/>
      <c r="C130" s="362"/>
      <c r="D130" s="363"/>
      <c r="E130" s="364"/>
      <c r="F130" s="365"/>
      <c r="G130" s="365"/>
      <c r="H130" s="366"/>
      <c r="I130" s="378"/>
      <c r="J130" s="379"/>
      <c r="K130" s="379"/>
      <c r="L130" s="379"/>
      <c r="M130" s="379"/>
      <c r="N130" s="380"/>
      <c r="O130" s="381"/>
      <c r="P130" s="382"/>
      <c r="Q130" s="402"/>
      <c r="S130" s="390"/>
      <c r="T130" s="390"/>
      <c r="U130" s="390"/>
      <c r="V130" s="390"/>
      <c r="W130" s="393"/>
      <c r="X130" s="393"/>
      <c r="Y130" s="403"/>
      <c r="Z130" s="390"/>
      <c r="AA130" s="390"/>
      <c r="AB130" s="390"/>
      <c r="AC130" s="390"/>
      <c r="AD130" s="393"/>
      <c r="AE130" s="393"/>
      <c r="AF130" s="403"/>
    </row>
    <row r="131" customHeight="1" spans="2:32">
      <c r="B131" s="350"/>
      <c r="C131" s="351"/>
      <c r="D131" s="352"/>
      <c r="E131" s="353"/>
      <c r="F131" s="354"/>
      <c r="G131" s="354"/>
      <c r="H131" s="355"/>
      <c r="I131" s="368"/>
      <c r="J131" s="369"/>
      <c r="K131" s="369"/>
      <c r="L131" s="369"/>
      <c r="M131" s="369"/>
      <c r="N131" s="370"/>
      <c r="O131" s="371"/>
      <c r="P131" s="372"/>
      <c r="Q131" s="400"/>
      <c r="S131" s="390"/>
      <c r="T131" s="390"/>
      <c r="U131" s="390"/>
      <c r="V131" s="390"/>
      <c r="W131" s="393"/>
      <c r="X131" s="393"/>
      <c r="Y131" s="390" t="s">
        <v>638</v>
      </c>
      <c r="Z131" s="390"/>
      <c r="AA131" s="390"/>
      <c r="AB131" s="390"/>
      <c r="AC131" s="390"/>
      <c r="AD131" s="393"/>
      <c r="AE131" s="393"/>
      <c r="AF131" s="390" t="s">
        <v>638</v>
      </c>
    </row>
    <row r="132" customHeight="1" spans="2:32">
      <c r="B132" s="356"/>
      <c r="C132" s="289"/>
      <c r="D132" s="357"/>
      <c r="E132" s="358"/>
      <c r="F132" s="359"/>
      <c r="G132" s="359"/>
      <c r="H132" s="360"/>
      <c r="I132" s="373"/>
      <c r="J132" s="374"/>
      <c r="K132" s="374"/>
      <c r="L132" s="374"/>
      <c r="M132" s="374"/>
      <c r="N132" s="375"/>
      <c r="O132" s="376"/>
      <c r="P132" s="377"/>
      <c r="Q132" s="401"/>
      <c r="S132" s="390"/>
      <c r="T132" s="390"/>
      <c r="U132" s="390"/>
      <c r="V132" s="390"/>
      <c r="W132" s="393"/>
      <c r="X132" s="393"/>
      <c r="Y132" s="404"/>
      <c r="Z132" s="390"/>
      <c r="AA132" s="390"/>
      <c r="AB132" s="390"/>
      <c r="AC132" s="390"/>
      <c r="AD132" s="393"/>
      <c r="AE132" s="393"/>
      <c r="AF132" s="404"/>
    </row>
    <row r="133" customHeight="1" spans="2:32">
      <c r="B133" s="356"/>
      <c r="C133" s="289"/>
      <c r="D133" s="357"/>
      <c r="E133" s="358"/>
      <c r="F133" s="359"/>
      <c r="G133" s="359"/>
      <c r="H133" s="360"/>
      <c r="I133" s="373"/>
      <c r="J133" s="374"/>
      <c r="K133" s="374"/>
      <c r="L133" s="374"/>
      <c r="M133" s="374"/>
      <c r="N133" s="375"/>
      <c r="O133" s="376"/>
      <c r="P133" s="377"/>
      <c r="Q133" s="401"/>
      <c r="S133" s="390"/>
      <c r="T133" s="390"/>
      <c r="U133" s="390"/>
      <c r="V133" s="390"/>
      <c r="W133" s="393"/>
      <c r="X133" s="393"/>
      <c r="Y133" s="390" t="s">
        <v>639</v>
      </c>
      <c r="Z133" s="390"/>
      <c r="AA133" s="390"/>
      <c r="AB133" s="390"/>
      <c r="AC133" s="390"/>
      <c r="AD133" s="393"/>
      <c r="AE133" s="393"/>
      <c r="AF133" s="390" t="s">
        <v>639</v>
      </c>
    </row>
    <row r="134" customHeight="1" spans="2:32">
      <c r="B134" s="356"/>
      <c r="C134" s="289"/>
      <c r="D134" s="357"/>
      <c r="E134" s="358"/>
      <c r="F134" s="359"/>
      <c r="G134" s="359"/>
      <c r="H134" s="360"/>
      <c r="I134" s="373"/>
      <c r="J134" s="374"/>
      <c r="K134" s="374"/>
      <c r="L134" s="374"/>
      <c r="M134" s="374"/>
      <c r="N134" s="375"/>
      <c r="O134" s="376"/>
      <c r="P134" s="377"/>
      <c r="Q134" s="401"/>
      <c r="S134" s="390"/>
      <c r="T134" s="390"/>
      <c r="U134" s="390"/>
      <c r="V134" s="390"/>
      <c r="W134" s="393"/>
      <c r="X134" s="393"/>
      <c r="Y134" s="405"/>
      <c r="Z134" s="390"/>
      <c r="AA134" s="390"/>
      <c r="AB134" s="390"/>
      <c r="AC134" s="390"/>
      <c r="AD134" s="393"/>
      <c r="AE134" s="393"/>
      <c r="AF134" s="405"/>
    </row>
    <row r="135" customHeight="1" spans="2:32">
      <c r="B135" s="361"/>
      <c r="C135" s="362"/>
      <c r="D135" s="363"/>
      <c r="E135" s="364"/>
      <c r="F135" s="365"/>
      <c r="G135" s="365"/>
      <c r="H135" s="366"/>
      <c r="I135" s="378"/>
      <c r="J135" s="379"/>
      <c r="K135" s="379"/>
      <c r="L135" s="379"/>
      <c r="M135" s="379"/>
      <c r="N135" s="380"/>
      <c r="O135" s="381"/>
      <c r="P135" s="382"/>
      <c r="Q135" s="402"/>
      <c r="S135" s="390"/>
      <c r="T135" s="390"/>
      <c r="U135" s="390"/>
      <c r="V135" s="390"/>
      <c r="W135" s="393"/>
      <c r="X135" s="393"/>
      <c r="Y135" s="405"/>
      <c r="Z135" s="390"/>
      <c r="AA135" s="390"/>
      <c r="AB135" s="390"/>
      <c r="AC135" s="390"/>
      <c r="AD135" s="393"/>
      <c r="AE135" s="393"/>
      <c r="AF135" s="405"/>
    </row>
    <row r="136" customHeight="1" spans="2:32">
      <c r="B136" s="350"/>
      <c r="C136" s="351"/>
      <c r="D136" s="352"/>
      <c r="E136" s="353"/>
      <c r="F136" s="354"/>
      <c r="G136" s="354"/>
      <c r="H136" s="355"/>
      <c r="I136" s="368"/>
      <c r="J136" s="369"/>
      <c r="K136" s="369"/>
      <c r="L136" s="369"/>
      <c r="M136" s="369"/>
      <c r="N136" s="370"/>
      <c r="O136" s="371"/>
      <c r="P136" s="372"/>
      <c r="Q136" s="400"/>
      <c r="S136" s="390" t="s">
        <v>658</v>
      </c>
      <c r="T136" s="392" t="s">
        <v>641</v>
      </c>
      <c r="U136" s="393"/>
      <c r="V136" s="393"/>
      <c r="W136" s="394"/>
      <c r="X136" s="394"/>
      <c r="Y136" s="391" t="s">
        <v>634</v>
      </c>
      <c r="Z136" s="390" t="s">
        <v>658</v>
      </c>
      <c r="AA136" s="392" t="s">
        <v>641</v>
      </c>
      <c r="AB136" s="393"/>
      <c r="AC136" s="393"/>
      <c r="AD136" s="394"/>
      <c r="AE136" s="394"/>
      <c r="AF136" s="391" t="s">
        <v>634</v>
      </c>
    </row>
    <row r="137" customHeight="1" spans="2:32">
      <c r="B137" s="356"/>
      <c r="C137" s="289"/>
      <c r="D137" s="357"/>
      <c r="E137" s="358"/>
      <c r="F137" s="359"/>
      <c r="G137" s="359"/>
      <c r="H137" s="360"/>
      <c r="I137" s="373"/>
      <c r="J137" s="374"/>
      <c r="K137" s="374"/>
      <c r="L137" s="374"/>
      <c r="M137" s="374"/>
      <c r="N137" s="375"/>
      <c r="O137" s="376"/>
      <c r="P137" s="377"/>
      <c r="Q137" s="401"/>
      <c r="S137" s="390"/>
      <c r="T137" s="390"/>
      <c r="U137" s="390"/>
      <c r="V137" s="390"/>
      <c r="W137" s="393"/>
      <c r="X137" s="393"/>
      <c r="Y137" s="403"/>
      <c r="Z137" s="390"/>
      <c r="AA137" s="390"/>
      <c r="AB137" s="390"/>
      <c r="AC137" s="390"/>
      <c r="AD137" s="393"/>
      <c r="AE137" s="393"/>
      <c r="AF137" s="403"/>
    </row>
    <row r="138" customHeight="1" spans="2:32">
      <c r="B138" s="356"/>
      <c r="C138" s="289"/>
      <c r="D138" s="357"/>
      <c r="E138" s="358"/>
      <c r="F138" s="359"/>
      <c r="G138" s="359"/>
      <c r="H138" s="360"/>
      <c r="I138" s="373"/>
      <c r="J138" s="374"/>
      <c r="K138" s="374"/>
      <c r="L138" s="374"/>
      <c r="M138" s="374"/>
      <c r="N138" s="375"/>
      <c r="O138" s="376"/>
      <c r="P138" s="377"/>
      <c r="Q138" s="401"/>
      <c r="S138" s="390"/>
      <c r="T138" s="390"/>
      <c r="U138" s="390"/>
      <c r="V138" s="390"/>
      <c r="W138" s="393"/>
      <c r="X138" s="393"/>
      <c r="Y138" s="403"/>
      <c r="Z138" s="390"/>
      <c r="AA138" s="390"/>
      <c r="AB138" s="390"/>
      <c r="AC138" s="390"/>
      <c r="AD138" s="393"/>
      <c r="AE138" s="393"/>
      <c r="AF138" s="403"/>
    </row>
    <row r="139" customHeight="1" spans="2:32">
      <c r="B139" s="356"/>
      <c r="C139" s="289"/>
      <c r="D139" s="357"/>
      <c r="E139" s="358"/>
      <c r="F139" s="359"/>
      <c r="G139" s="359"/>
      <c r="H139" s="360"/>
      <c r="I139" s="373"/>
      <c r="J139" s="374"/>
      <c r="K139" s="374"/>
      <c r="L139" s="374"/>
      <c r="M139" s="374"/>
      <c r="N139" s="375"/>
      <c r="O139" s="376"/>
      <c r="P139" s="377"/>
      <c r="Q139" s="401"/>
      <c r="S139" s="390"/>
      <c r="T139" s="390"/>
      <c r="U139" s="390"/>
      <c r="V139" s="390"/>
      <c r="W139" s="393"/>
      <c r="X139" s="393"/>
      <c r="Y139" s="403"/>
      <c r="Z139" s="390"/>
      <c r="AA139" s="390"/>
      <c r="AB139" s="390"/>
      <c r="AC139" s="390"/>
      <c r="AD139" s="393"/>
      <c r="AE139" s="393"/>
      <c r="AF139" s="403"/>
    </row>
    <row r="140" customHeight="1" spans="2:32">
      <c r="B140" s="361"/>
      <c r="C140" s="362"/>
      <c r="D140" s="363"/>
      <c r="E140" s="364"/>
      <c r="F140" s="365"/>
      <c r="G140" s="365"/>
      <c r="H140" s="366"/>
      <c r="I140" s="378"/>
      <c r="J140" s="379"/>
      <c r="K140" s="379"/>
      <c r="L140" s="379"/>
      <c r="M140" s="379"/>
      <c r="N140" s="380"/>
      <c r="O140" s="381"/>
      <c r="P140" s="382"/>
      <c r="Q140" s="402"/>
      <c r="S140" s="390"/>
      <c r="T140" s="390"/>
      <c r="U140" s="390"/>
      <c r="V140" s="390"/>
      <c r="W140" s="393"/>
      <c r="X140" s="393"/>
      <c r="Y140" s="403"/>
      <c r="Z140" s="390"/>
      <c r="AA140" s="390"/>
      <c r="AB140" s="390"/>
      <c r="AC140" s="390"/>
      <c r="AD140" s="393"/>
      <c r="AE140" s="393"/>
      <c r="AF140" s="403"/>
    </row>
    <row r="141" customHeight="1" spans="2:32">
      <c r="B141" s="350"/>
      <c r="C141" s="351"/>
      <c r="D141" s="352"/>
      <c r="E141" s="353"/>
      <c r="F141" s="354"/>
      <c r="G141" s="354"/>
      <c r="H141" s="355"/>
      <c r="I141" s="368"/>
      <c r="J141" s="369"/>
      <c r="K141" s="369"/>
      <c r="L141" s="369"/>
      <c r="M141" s="369"/>
      <c r="N141" s="370"/>
      <c r="O141" s="371"/>
      <c r="P141" s="372"/>
      <c r="Q141" s="400"/>
      <c r="S141" s="390"/>
      <c r="T141" s="390"/>
      <c r="U141" s="390"/>
      <c r="V141" s="390"/>
      <c r="W141" s="393"/>
      <c r="X141" s="393"/>
      <c r="Y141" s="390" t="s">
        <v>638</v>
      </c>
      <c r="Z141" s="390"/>
      <c r="AA141" s="390"/>
      <c r="AB141" s="390"/>
      <c r="AC141" s="390"/>
      <c r="AD141" s="393"/>
      <c r="AE141" s="393"/>
      <c r="AF141" s="390" t="s">
        <v>638</v>
      </c>
    </row>
    <row r="142" customHeight="1" spans="2:32">
      <c r="B142" s="356"/>
      <c r="C142" s="289"/>
      <c r="D142" s="357"/>
      <c r="E142" s="358"/>
      <c r="F142" s="359"/>
      <c r="G142" s="359"/>
      <c r="H142" s="360"/>
      <c r="I142" s="373"/>
      <c r="J142" s="374"/>
      <c r="K142" s="374"/>
      <c r="L142" s="374"/>
      <c r="M142" s="374"/>
      <c r="N142" s="375"/>
      <c r="O142" s="376"/>
      <c r="P142" s="377"/>
      <c r="Q142" s="401"/>
      <c r="S142" s="390"/>
      <c r="T142" s="390"/>
      <c r="U142" s="390"/>
      <c r="V142" s="390"/>
      <c r="W142" s="393"/>
      <c r="X142" s="393"/>
      <c r="Y142" s="406"/>
      <c r="Z142" s="390"/>
      <c r="AA142" s="390"/>
      <c r="AB142" s="390"/>
      <c r="AC142" s="390"/>
      <c r="AD142" s="393"/>
      <c r="AE142" s="393"/>
      <c r="AF142" s="404"/>
    </row>
    <row r="143" customHeight="1" spans="2:32">
      <c r="B143" s="356"/>
      <c r="C143" s="289"/>
      <c r="D143" s="357"/>
      <c r="E143" s="358"/>
      <c r="F143" s="359"/>
      <c r="G143" s="359"/>
      <c r="H143" s="360"/>
      <c r="I143" s="373"/>
      <c r="J143" s="374"/>
      <c r="K143" s="374"/>
      <c r="L143" s="374"/>
      <c r="M143" s="374"/>
      <c r="N143" s="375"/>
      <c r="O143" s="376"/>
      <c r="P143" s="377"/>
      <c r="Q143" s="401"/>
      <c r="S143" s="390"/>
      <c r="T143" s="390"/>
      <c r="U143" s="390"/>
      <c r="V143" s="390"/>
      <c r="W143" s="393"/>
      <c r="X143" s="393"/>
      <c r="Y143" s="390" t="s">
        <v>639</v>
      </c>
      <c r="Z143" s="390"/>
      <c r="AA143" s="390"/>
      <c r="AB143" s="390"/>
      <c r="AC143" s="390"/>
      <c r="AD143" s="393"/>
      <c r="AE143" s="393"/>
      <c r="AF143" s="390" t="s">
        <v>639</v>
      </c>
    </row>
    <row r="144" customHeight="1" spans="2:32">
      <c r="B144" s="356"/>
      <c r="C144" s="289"/>
      <c r="D144" s="357"/>
      <c r="E144" s="358"/>
      <c r="F144" s="359"/>
      <c r="G144" s="359"/>
      <c r="H144" s="360"/>
      <c r="I144" s="373"/>
      <c r="J144" s="374"/>
      <c r="K144" s="374"/>
      <c r="L144" s="374"/>
      <c r="M144" s="374"/>
      <c r="N144" s="375"/>
      <c r="O144" s="376"/>
      <c r="P144" s="377"/>
      <c r="Q144" s="401"/>
      <c r="S144" s="390"/>
      <c r="T144" s="390"/>
      <c r="U144" s="390"/>
      <c r="V144" s="390"/>
      <c r="W144" s="393"/>
      <c r="X144" s="393"/>
      <c r="Y144" s="407"/>
      <c r="Z144" s="390"/>
      <c r="AA144" s="390"/>
      <c r="AB144" s="390"/>
      <c r="AC144" s="390"/>
      <c r="AD144" s="393"/>
      <c r="AE144" s="393"/>
      <c r="AF144" s="405"/>
    </row>
    <row r="145" customHeight="1" spans="2:32">
      <c r="B145" s="361"/>
      <c r="C145" s="362"/>
      <c r="D145" s="363"/>
      <c r="E145" s="364"/>
      <c r="F145" s="365"/>
      <c r="G145" s="365"/>
      <c r="H145" s="366"/>
      <c r="I145" s="378"/>
      <c r="J145" s="379"/>
      <c r="K145" s="379"/>
      <c r="L145" s="379"/>
      <c r="M145" s="379"/>
      <c r="N145" s="380"/>
      <c r="O145" s="381"/>
      <c r="P145" s="382"/>
      <c r="Q145" s="402"/>
      <c r="S145" s="390"/>
      <c r="T145" s="390"/>
      <c r="U145" s="390"/>
      <c r="V145" s="390"/>
      <c r="W145" s="393"/>
      <c r="X145" s="393"/>
      <c r="Y145" s="407"/>
      <c r="Z145" s="390"/>
      <c r="AA145" s="390"/>
      <c r="AB145" s="390"/>
      <c r="AC145" s="390"/>
      <c r="AD145" s="393"/>
      <c r="AE145" s="393"/>
      <c r="AF145" s="405"/>
    </row>
    <row r="146" customHeight="1" spans="2:32">
      <c r="B146" s="350"/>
      <c r="C146" s="351"/>
      <c r="D146" s="352"/>
      <c r="E146" s="353"/>
      <c r="F146" s="354"/>
      <c r="G146" s="354"/>
      <c r="H146" s="355"/>
      <c r="I146" s="368"/>
      <c r="J146" s="369"/>
      <c r="K146" s="369"/>
      <c r="L146" s="369"/>
      <c r="M146" s="369"/>
      <c r="N146" s="370"/>
      <c r="O146" s="371"/>
      <c r="P146" s="372"/>
      <c r="Q146" s="400"/>
      <c r="S146" s="390" t="s">
        <v>659</v>
      </c>
      <c r="T146" s="392" t="s">
        <v>641</v>
      </c>
      <c r="U146" s="393"/>
      <c r="V146" s="393"/>
      <c r="W146" s="394"/>
      <c r="X146" s="394"/>
      <c r="Y146" s="391" t="s">
        <v>634</v>
      </c>
      <c r="Z146" s="390" t="s">
        <v>659</v>
      </c>
      <c r="AA146" s="392" t="s">
        <v>641</v>
      </c>
      <c r="AB146" s="393"/>
      <c r="AC146" s="393"/>
      <c r="AD146" s="394"/>
      <c r="AE146" s="394"/>
      <c r="AF146" s="391" t="s">
        <v>634</v>
      </c>
    </row>
    <row r="147" customHeight="1" spans="2:32">
      <c r="B147" s="356"/>
      <c r="C147" s="289"/>
      <c r="D147" s="357"/>
      <c r="E147" s="358"/>
      <c r="F147" s="359"/>
      <c r="G147" s="359"/>
      <c r="H147" s="360"/>
      <c r="I147" s="373"/>
      <c r="J147" s="374"/>
      <c r="K147" s="374"/>
      <c r="L147" s="374"/>
      <c r="M147" s="374"/>
      <c r="N147" s="375"/>
      <c r="O147" s="376"/>
      <c r="P147" s="377"/>
      <c r="Q147" s="401"/>
      <c r="S147" s="390"/>
      <c r="T147" s="390"/>
      <c r="U147" s="390"/>
      <c r="V147" s="390"/>
      <c r="W147" s="393"/>
      <c r="X147" s="393"/>
      <c r="Y147" s="403" t="s">
        <v>81</v>
      </c>
      <c r="Z147" s="390"/>
      <c r="AA147" s="390"/>
      <c r="AB147" s="390"/>
      <c r="AC147" s="390"/>
      <c r="AD147" s="393"/>
      <c r="AE147" s="393"/>
      <c r="AF147" s="403"/>
    </row>
    <row r="148" customHeight="1" spans="2:32">
      <c r="B148" s="356"/>
      <c r="C148" s="289"/>
      <c r="D148" s="357"/>
      <c r="E148" s="358"/>
      <c r="F148" s="359"/>
      <c r="G148" s="359"/>
      <c r="H148" s="360"/>
      <c r="I148" s="373"/>
      <c r="J148" s="374"/>
      <c r="K148" s="374"/>
      <c r="L148" s="374"/>
      <c r="M148" s="374"/>
      <c r="N148" s="375"/>
      <c r="O148" s="376"/>
      <c r="P148" s="377"/>
      <c r="Q148" s="401"/>
      <c r="S148" s="390"/>
      <c r="T148" s="390"/>
      <c r="U148" s="390"/>
      <c r="V148" s="390"/>
      <c r="W148" s="393"/>
      <c r="X148" s="393"/>
      <c r="Y148" s="403"/>
      <c r="Z148" s="390"/>
      <c r="AA148" s="390"/>
      <c r="AB148" s="390"/>
      <c r="AC148" s="390"/>
      <c r="AD148" s="393"/>
      <c r="AE148" s="393"/>
      <c r="AF148" s="403"/>
    </row>
    <row r="149" customHeight="1" spans="2:32">
      <c r="B149" s="356"/>
      <c r="C149" s="289"/>
      <c r="D149" s="357"/>
      <c r="E149" s="358"/>
      <c r="F149" s="359"/>
      <c r="G149" s="359"/>
      <c r="H149" s="360"/>
      <c r="I149" s="373"/>
      <c r="J149" s="374"/>
      <c r="K149" s="374"/>
      <c r="L149" s="374"/>
      <c r="M149" s="374"/>
      <c r="N149" s="375"/>
      <c r="O149" s="376"/>
      <c r="P149" s="377"/>
      <c r="Q149" s="401"/>
      <c r="S149" s="390"/>
      <c r="T149" s="390"/>
      <c r="U149" s="390"/>
      <c r="V149" s="390"/>
      <c r="W149" s="393"/>
      <c r="X149" s="393"/>
      <c r="Y149" s="403"/>
      <c r="Z149" s="390"/>
      <c r="AA149" s="390"/>
      <c r="AB149" s="390"/>
      <c r="AC149" s="390"/>
      <c r="AD149" s="393"/>
      <c r="AE149" s="393"/>
      <c r="AF149" s="403"/>
    </row>
    <row r="150" customHeight="1" spans="2:32">
      <c r="B150" s="361"/>
      <c r="C150" s="362"/>
      <c r="D150" s="363"/>
      <c r="E150" s="364"/>
      <c r="F150" s="365"/>
      <c r="G150" s="365"/>
      <c r="H150" s="366"/>
      <c r="I150" s="378"/>
      <c r="J150" s="379"/>
      <c r="K150" s="379"/>
      <c r="L150" s="379"/>
      <c r="M150" s="379"/>
      <c r="N150" s="380"/>
      <c r="O150" s="381"/>
      <c r="P150" s="382"/>
      <c r="Q150" s="402"/>
      <c r="S150" s="390"/>
      <c r="T150" s="390"/>
      <c r="U150" s="390"/>
      <c r="V150" s="390"/>
      <c r="W150" s="393"/>
      <c r="X150" s="393"/>
      <c r="Y150" s="403"/>
      <c r="Z150" s="390"/>
      <c r="AA150" s="390"/>
      <c r="AB150" s="390"/>
      <c r="AC150" s="390"/>
      <c r="AD150" s="393"/>
      <c r="AE150" s="393"/>
      <c r="AF150" s="403"/>
    </row>
    <row r="151" customHeight="1" spans="2:32">
      <c r="B151" s="350"/>
      <c r="C151" s="351"/>
      <c r="D151" s="352"/>
      <c r="E151" s="353"/>
      <c r="F151" s="354"/>
      <c r="G151" s="354"/>
      <c r="H151" s="355"/>
      <c r="I151" s="368"/>
      <c r="J151" s="369"/>
      <c r="K151" s="369"/>
      <c r="L151" s="369"/>
      <c r="M151" s="369"/>
      <c r="N151" s="370"/>
      <c r="O151" s="371"/>
      <c r="P151" s="372"/>
      <c r="Q151" s="400"/>
      <c r="S151" s="390"/>
      <c r="T151" s="390"/>
      <c r="U151" s="390"/>
      <c r="V151" s="390"/>
      <c r="W151" s="393"/>
      <c r="X151" s="393"/>
      <c r="Y151" s="390" t="s">
        <v>638</v>
      </c>
      <c r="Z151" s="390"/>
      <c r="AA151" s="390"/>
      <c r="AB151" s="390"/>
      <c r="AC151" s="390"/>
      <c r="AD151" s="393"/>
      <c r="AE151" s="393"/>
      <c r="AF151" s="390" t="s">
        <v>638</v>
      </c>
    </row>
    <row r="152" customHeight="1" spans="2:32">
      <c r="B152" s="356"/>
      <c r="C152" s="289"/>
      <c r="D152" s="357"/>
      <c r="E152" s="358"/>
      <c r="F152" s="359"/>
      <c r="G152" s="359"/>
      <c r="H152" s="360"/>
      <c r="I152" s="373"/>
      <c r="J152" s="374"/>
      <c r="K152" s="374"/>
      <c r="L152" s="374"/>
      <c r="M152" s="374"/>
      <c r="N152" s="375"/>
      <c r="O152" s="376"/>
      <c r="P152" s="377"/>
      <c r="Q152" s="401"/>
      <c r="S152" s="390"/>
      <c r="T152" s="390"/>
      <c r="U152" s="390"/>
      <c r="V152" s="390"/>
      <c r="W152" s="393"/>
      <c r="X152" s="393"/>
      <c r="Y152" s="404"/>
      <c r="Z152" s="390"/>
      <c r="AA152" s="390"/>
      <c r="AB152" s="390"/>
      <c r="AC152" s="390"/>
      <c r="AD152" s="393"/>
      <c r="AE152" s="393"/>
      <c r="AF152" s="404"/>
    </row>
    <row r="153" customHeight="1" spans="2:32">
      <c r="B153" s="356"/>
      <c r="C153" s="289"/>
      <c r="D153" s="357"/>
      <c r="E153" s="358"/>
      <c r="F153" s="359"/>
      <c r="G153" s="359"/>
      <c r="H153" s="360"/>
      <c r="I153" s="373"/>
      <c r="J153" s="374"/>
      <c r="K153" s="374"/>
      <c r="L153" s="374"/>
      <c r="M153" s="374"/>
      <c r="N153" s="375"/>
      <c r="O153" s="376"/>
      <c r="P153" s="377"/>
      <c r="Q153" s="401"/>
      <c r="S153" s="390"/>
      <c r="T153" s="390"/>
      <c r="U153" s="390"/>
      <c r="V153" s="390"/>
      <c r="W153" s="393"/>
      <c r="X153" s="393"/>
      <c r="Y153" s="390" t="s">
        <v>639</v>
      </c>
      <c r="Z153" s="390"/>
      <c r="AA153" s="390"/>
      <c r="AB153" s="390"/>
      <c r="AC153" s="390"/>
      <c r="AD153" s="393"/>
      <c r="AE153" s="393"/>
      <c r="AF153" s="390" t="s">
        <v>639</v>
      </c>
    </row>
    <row r="154" customHeight="1" spans="2:32">
      <c r="B154" s="356"/>
      <c r="C154" s="289"/>
      <c r="D154" s="357"/>
      <c r="E154" s="358"/>
      <c r="F154" s="359"/>
      <c r="G154" s="359"/>
      <c r="H154" s="360"/>
      <c r="I154" s="373"/>
      <c r="J154" s="374"/>
      <c r="K154" s="374"/>
      <c r="L154" s="374"/>
      <c r="M154" s="374"/>
      <c r="N154" s="375"/>
      <c r="O154" s="376"/>
      <c r="P154" s="377"/>
      <c r="Q154" s="401"/>
      <c r="S154" s="390"/>
      <c r="T154" s="390"/>
      <c r="U154" s="390"/>
      <c r="V154" s="390"/>
      <c r="W154" s="393"/>
      <c r="X154" s="393"/>
      <c r="Y154" s="405"/>
      <c r="Z154" s="390"/>
      <c r="AA154" s="390"/>
      <c r="AB154" s="390"/>
      <c r="AC154" s="390"/>
      <c r="AD154" s="393"/>
      <c r="AE154" s="393"/>
      <c r="AF154" s="405"/>
    </row>
    <row r="155" customHeight="1" spans="2:32">
      <c r="B155" s="361"/>
      <c r="C155" s="362"/>
      <c r="D155" s="363"/>
      <c r="E155" s="364"/>
      <c r="F155" s="365"/>
      <c r="G155" s="365"/>
      <c r="H155" s="366"/>
      <c r="I155" s="378"/>
      <c r="J155" s="379"/>
      <c r="K155" s="379"/>
      <c r="L155" s="379"/>
      <c r="M155" s="379"/>
      <c r="N155" s="380"/>
      <c r="O155" s="381"/>
      <c r="P155" s="382"/>
      <c r="Q155" s="402"/>
      <c r="S155" s="390"/>
      <c r="T155" s="390"/>
      <c r="U155" s="390"/>
      <c r="V155" s="390"/>
      <c r="W155" s="393"/>
      <c r="X155" s="393"/>
      <c r="Y155" s="405"/>
      <c r="Z155" s="390"/>
      <c r="AA155" s="390"/>
      <c r="AB155" s="390"/>
      <c r="AC155" s="390"/>
      <c r="AD155" s="393"/>
      <c r="AE155" s="393"/>
      <c r="AF155" s="405"/>
    </row>
    <row r="156" customHeight="1" spans="2:32">
      <c r="B156" s="350"/>
      <c r="C156" s="351"/>
      <c r="D156" s="352"/>
      <c r="E156" s="353"/>
      <c r="F156" s="354"/>
      <c r="G156" s="354"/>
      <c r="H156" s="355"/>
      <c r="I156" s="368"/>
      <c r="J156" s="369"/>
      <c r="K156" s="369"/>
      <c r="L156" s="369"/>
      <c r="M156" s="369"/>
      <c r="N156" s="370"/>
      <c r="O156" s="371"/>
      <c r="P156" s="372"/>
      <c r="Q156" s="400"/>
      <c r="S156" s="390" t="s">
        <v>660</v>
      </c>
      <c r="T156" s="392" t="s">
        <v>641</v>
      </c>
      <c r="U156" s="393"/>
      <c r="V156" s="393"/>
      <c r="W156" s="394"/>
      <c r="X156" s="394"/>
      <c r="Y156" s="391" t="s">
        <v>634</v>
      </c>
      <c r="Z156" s="390" t="s">
        <v>660</v>
      </c>
      <c r="AA156" s="392" t="s">
        <v>641</v>
      </c>
      <c r="AB156" s="393"/>
      <c r="AC156" s="393"/>
      <c r="AD156" s="394"/>
      <c r="AE156" s="394"/>
      <c r="AF156" s="391" t="s">
        <v>634</v>
      </c>
    </row>
    <row r="157" customHeight="1" spans="2:32">
      <c r="B157" s="356"/>
      <c r="C157" s="289"/>
      <c r="D157" s="357"/>
      <c r="E157" s="358"/>
      <c r="F157" s="359"/>
      <c r="G157" s="359"/>
      <c r="H157" s="360"/>
      <c r="I157" s="373"/>
      <c r="J157" s="374"/>
      <c r="K157" s="374"/>
      <c r="L157" s="374"/>
      <c r="M157" s="374"/>
      <c r="N157" s="375"/>
      <c r="O157" s="376"/>
      <c r="P157" s="377"/>
      <c r="Q157" s="401"/>
      <c r="S157" s="390"/>
      <c r="T157" s="390"/>
      <c r="U157" s="390"/>
      <c r="V157" s="390"/>
      <c r="W157" s="393"/>
      <c r="X157" s="393"/>
      <c r="Y157" s="403"/>
      <c r="Z157" s="390"/>
      <c r="AA157" s="390"/>
      <c r="AB157" s="390"/>
      <c r="AC157" s="390"/>
      <c r="AD157" s="393"/>
      <c r="AE157" s="393"/>
      <c r="AF157" s="403"/>
    </row>
    <row r="158" customHeight="1" spans="2:32">
      <c r="B158" s="356"/>
      <c r="C158" s="289"/>
      <c r="D158" s="357"/>
      <c r="E158" s="358"/>
      <c r="F158" s="359"/>
      <c r="G158" s="359"/>
      <c r="H158" s="360"/>
      <c r="I158" s="373"/>
      <c r="J158" s="374"/>
      <c r="K158" s="374"/>
      <c r="L158" s="374"/>
      <c r="M158" s="374"/>
      <c r="N158" s="375"/>
      <c r="O158" s="376"/>
      <c r="P158" s="377"/>
      <c r="Q158" s="401"/>
      <c r="S158" s="390"/>
      <c r="T158" s="390"/>
      <c r="U158" s="390"/>
      <c r="V158" s="390"/>
      <c r="W158" s="393"/>
      <c r="X158" s="393"/>
      <c r="Y158" s="403"/>
      <c r="Z158" s="390"/>
      <c r="AA158" s="390"/>
      <c r="AB158" s="390"/>
      <c r="AC158" s="390"/>
      <c r="AD158" s="393"/>
      <c r="AE158" s="393"/>
      <c r="AF158" s="403"/>
    </row>
    <row r="159" customHeight="1" spans="2:32">
      <c r="B159" s="356"/>
      <c r="C159" s="289"/>
      <c r="D159" s="357"/>
      <c r="E159" s="358"/>
      <c r="F159" s="359"/>
      <c r="G159" s="359"/>
      <c r="H159" s="360"/>
      <c r="I159" s="373"/>
      <c r="J159" s="374"/>
      <c r="K159" s="374"/>
      <c r="L159" s="374"/>
      <c r="M159" s="374"/>
      <c r="N159" s="375"/>
      <c r="O159" s="376"/>
      <c r="P159" s="377"/>
      <c r="Q159" s="401"/>
      <c r="S159" s="390"/>
      <c r="T159" s="390"/>
      <c r="U159" s="390"/>
      <c r="V159" s="390"/>
      <c r="W159" s="393"/>
      <c r="X159" s="393"/>
      <c r="Y159" s="403"/>
      <c r="Z159" s="390"/>
      <c r="AA159" s="390"/>
      <c r="AB159" s="390"/>
      <c r="AC159" s="390"/>
      <c r="AD159" s="393"/>
      <c r="AE159" s="393"/>
      <c r="AF159" s="403"/>
    </row>
    <row r="160" customHeight="1" spans="2:32">
      <c r="B160" s="361"/>
      <c r="C160" s="362"/>
      <c r="D160" s="363"/>
      <c r="E160" s="364"/>
      <c r="F160" s="365"/>
      <c r="G160" s="365"/>
      <c r="H160" s="366"/>
      <c r="I160" s="378"/>
      <c r="J160" s="379"/>
      <c r="K160" s="379"/>
      <c r="L160" s="379"/>
      <c r="M160" s="379"/>
      <c r="N160" s="380"/>
      <c r="O160" s="381"/>
      <c r="P160" s="382"/>
      <c r="Q160" s="402"/>
      <c r="S160" s="390"/>
      <c r="T160" s="390"/>
      <c r="U160" s="390"/>
      <c r="V160" s="390"/>
      <c r="W160" s="393"/>
      <c r="X160" s="393"/>
      <c r="Y160" s="403"/>
      <c r="Z160" s="390"/>
      <c r="AA160" s="390"/>
      <c r="AB160" s="390"/>
      <c r="AC160" s="390"/>
      <c r="AD160" s="393"/>
      <c r="AE160" s="393"/>
      <c r="AF160" s="403"/>
    </row>
    <row r="161" customHeight="1" spans="2:32">
      <c r="B161" s="350"/>
      <c r="C161" s="351"/>
      <c r="D161" s="352"/>
      <c r="E161" s="353"/>
      <c r="F161" s="354"/>
      <c r="G161" s="354"/>
      <c r="H161" s="355"/>
      <c r="I161" s="368"/>
      <c r="J161" s="369"/>
      <c r="K161" s="369"/>
      <c r="L161" s="369"/>
      <c r="M161" s="369"/>
      <c r="N161" s="370"/>
      <c r="O161" s="371"/>
      <c r="P161" s="372"/>
      <c r="Q161" s="400"/>
      <c r="S161" s="390"/>
      <c r="T161" s="390"/>
      <c r="U161" s="390"/>
      <c r="V161" s="390"/>
      <c r="W161" s="393"/>
      <c r="X161" s="393"/>
      <c r="Y161" s="390" t="s">
        <v>638</v>
      </c>
      <c r="Z161" s="390"/>
      <c r="AA161" s="390"/>
      <c r="AB161" s="390"/>
      <c r="AC161" s="390"/>
      <c r="AD161" s="393"/>
      <c r="AE161" s="393"/>
      <c r="AF161" s="390" t="s">
        <v>638</v>
      </c>
    </row>
    <row r="162" customHeight="1" spans="2:32">
      <c r="B162" s="356"/>
      <c r="C162" s="289"/>
      <c r="D162" s="357"/>
      <c r="E162" s="358"/>
      <c r="F162" s="359"/>
      <c r="G162" s="359"/>
      <c r="H162" s="360"/>
      <c r="I162" s="373"/>
      <c r="J162" s="374"/>
      <c r="K162" s="374"/>
      <c r="L162" s="374"/>
      <c r="M162" s="374"/>
      <c r="N162" s="375"/>
      <c r="O162" s="376"/>
      <c r="P162" s="377"/>
      <c r="Q162" s="401"/>
      <c r="S162" s="390"/>
      <c r="T162" s="390"/>
      <c r="U162" s="390"/>
      <c r="V162" s="390"/>
      <c r="W162" s="393"/>
      <c r="X162" s="393"/>
      <c r="Y162" s="406"/>
      <c r="Z162" s="390"/>
      <c r="AA162" s="390"/>
      <c r="AB162" s="390"/>
      <c r="AC162" s="390"/>
      <c r="AD162" s="393"/>
      <c r="AE162" s="393"/>
      <c r="AF162" s="404"/>
    </row>
    <row r="163" customHeight="1" spans="2:32">
      <c r="B163" s="356"/>
      <c r="C163" s="289"/>
      <c r="D163" s="357"/>
      <c r="E163" s="358"/>
      <c r="F163" s="359"/>
      <c r="G163" s="359"/>
      <c r="H163" s="360"/>
      <c r="I163" s="373"/>
      <c r="J163" s="374"/>
      <c r="K163" s="374"/>
      <c r="L163" s="374"/>
      <c r="M163" s="374"/>
      <c r="N163" s="375"/>
      <c r="O163" s="376"/>
      <c r="P163" s="377"/>
      <c r="Q163" s="401"/>
      <c r="S163" s="390"/>
      <c r="T163" s="390"/>
      <c r="U163" s="390"/>
      <c r="V163" s="390"/>
      <c r="W163" s="393"/>
      <c r="X163" s="393"/>
      <c r="Y163" s="390" t="s">
        <v>639</v>
      </c>
      <c r="Z163" s="390"/>
      <c r="AA163" s="390"/>
      <c r="AB163" s="390"/>
      <c r="AC163" s="390"/>
      <c r="AD163" s="393"/>
      <c r="AE163" s="393"/>
      <c r="AF163" s="390" t="s">
        <v>639</v>
      </c>
    </row>
    <row r="164" customHeight="1" spans="2:32">
      <c r="B164" s="356"/>
      <c r="C164" s="289"/>
      <c r="D164" s="357"/>
      <c r="E164" s="358"/>
      <c r="F164" s="359"/>
      <c r="G164" s="359"/>
      <c r="H164" s="360"/>
      <c r="I164" s="373"/>
      <c r="J164" s="374"/>
      <c r="K164" s="374"/>
      <c r="L164" s="374"/>
      <c r="M164" s="374"/>
      <c r="N164" s="375"/>
      <c r="O164" s="376"/>
      <c r="P164" s="377"/>
      <c r="Q164" s="401"/>
      <c r="S164" s="390"/>
      <c r="T164" s="390"/>
      <c r="U164" s="390"/>
      <c r="V164" s="390"/>
      <c r="W164" s="393"/>
      <c r="X164" s="393"/>
      <c r="Y164" s="407"/>
      <c r="Z164" s="390"/>
      <c r="AA164" s="390"/>
      <c r="AB164" s="390"/>
      <c r="AC164" s="390"/>
      <c r="AD164" s="393"/>
      <c r="AE164" s="393"/>
      <c r="AF164" s="405"/>
    </row>
    <row r="165" customHeight="1" spans="2:32">
      <c r="B165" s="361"/>
      <c r="C165" s="362"/>
      <c r="D165" s="363"/>
      <c r="E165" s="364"/>
      <c r="F165" s="365"/>
      <c r="G165" s="365"/>
      <c r="H165" s="366"/>
      <c r="I165" s="378"/>
      <c r="J165" s="379"/>
      <c r="K165" s="379"/>
      <c r="L165" s="379"/>
      <c r="M165" s="379"/>
      <c r="N165" s="380"/>
      <c r="O165" s="381"/>
      <c r="P165" s="382"/>
      <c r="Q165" s="402"/>
      <c r="S165" s="390"/>
      <c r="T165" s="390"/>
      <c r="U165" s="390"/>
      <c r="V165" s="390"/>
      <c r="W165" s="393"/>
      <c r="X165" s="393"/>
      <c r="Y165" s="407"/>
      <c r="Z165" s="390"/>
      <c r="AA165" s="390"/>
      <c r="AB165" s="390"/>
      <c r="AC165" s="390"/>
      <c r="AD165" s="393"/>
      <c r="AE165" s="393"/>
      <c r="AF165" s="405"/>
    </row>
    <row r="166" customHeight="1" spans="2:32">
      <c r="B166" s="350"/>
      <c r="C166" s="351"/>
      <c r="D166" s="352"/>
      <c r="E166" s="353"/>
      <c r="F166" s="354"/>
      <c r="G166" s="354"/>
      <c r="H166" s="355"/>
      <c r="I166" s="368"/>
      <c r="J166" s="369"/>
      <c r="K166" s="369"/>
      <c r="L166" s="369"/>
      <c r="M166" s="369"/>
      <c r="N166" s="370"/>
      <c r="O166" s="371"/>
      <c r="P166" s="372"/>
      <c r="Q166" s="400"/>
      <c r="S166" s="390" t="s">
        <v>661</v>
      </c>
      <c r="T166" s="392" t="s">
        <v>641</v>
      </c>
      <c r="U166" s="393"/>
      <c r="V166" s="393"/>
      <c r="W166" s="394"/>
      <c r="X166" s="394"/>
      <c r="Y166" s="391" t="s">
        <v>634</v>
      </c>
      <c r="Z166" s="390" t="s">
        <v>661</v>
      </c>
      <c r="AA166" s="392" t="s">
        <v>641</v>
      </c>
      <c r="AB166" s="393"/>
      <c r="AC166" s="393"/>
      <c r="AD166" s="394"/>
      <c r="AE166" s="394"/>
      <c r="AF166" s="391" t="s">
        <v>634</v>
      </c>
    </row>
    <row r="167" customHeight="1" spans="2:32">
      <c r="B167" s="356"/>
      <c r="C167" s="289"/>
      <c r="D167" s="357"/>
      <c r="E167" s="358"/>
      <c r="F167" s="359"/>
      <c r="G167" s="359"/>
      <c r="H167" s="360"/>
      <c r="I167" s="373"/>
      <c r="J167" s="374"/>
      <c r="K167" s="374"/>
      <c r="L167" s="374"/>
      <c r="M167" s="374"/>
      <c r="N167" s="375"/>
      <c r="O167" s="376"/>
      <c r="P167" s="377"/>
      <c r="Q167" s="401"/>
      <c r="S167" s="390"/>
      <c r="T167" s="390"/>
      <c r="U167" s="390"/>
      <c r="V167" s="390"/>
      <c r="W167" s="393"/>
      <c r="X167" s="393"/>
      <c r="Y167" s="403" t="s">
        <v>81</v>
      </c>
      <c r="Z167" s="390"/>
      <c r="AA167" s="390"/>
      <c r="AB167" s="390"/>
      <c r="AC167" s="390"/>
      <c r="AD167" s="393"/>
      <c r="AE167" s="393"/>
      <c r="AF167" s="403"/>
    </row>
    <row r="168" customHeight="1" spans="2:32">
      <c r="B168" s="356"/>
      <c r="C168" s="289"/>
      <c r="D168" s="357"/>
      <c r="E168" s="358"/>
      <c r="F168" s="359"/>
      <c r="G168" s="359"/>
      <c r="H168" s="360"/>
      <c r="I168" s="373"/>
      <c r="J168" s="374"/>
      <c r="K168" s="374"/>
      <c r="L168" s="374"/>
      <c r="M168" s="374"/>
      <c r="N168" s="375"/>
      <c r="O168" s="376"/>
      <c r="P168" s="377"/>
      <c r="Q168" s="401"/>
      <c r="S168" s="390"/>
      <c r="T168" s="390"/>
      <c r="U168" s="390"/>
      <c r="V168" s="390"/>
      <c r="W168" s="393"/>
      <c r="X168" s="393"/>
      <c r="Y168" s="403"/>
      <c r="Z168" s="390"/>
      <c r="AA168" s="390"/>
      <c r="AB168" s="390"/>
      <c r="AC168" s="390"/>
      <c r="AD168" s="393"/>
      <c r="AE168" s="393"/>
      <c r="AF168" s="403"/>
    </row>
    <row r="169" customHeight="1" spans="2:32">
      <c r="B169" s="356"/>
      <c r="C169" s="289"/>
      <c r="D169" s="357"/>
      <c r="E169" s="358"/>
      <c r="F169" s="359"/>
      <c r="G169" s="359"/>
      <c r="H169" s="360"/>
      <c r="I169" s="373"/>
      <c r="J169" s="374"/>
      <c r="K169" s="374"/>
      <c r="L169" s="374"/>
      <c r="M169" s="374"/>
      <c r="N169" s="375"/>
      <c r="O169" s="376"/>
      <c r="P169" s="377"/>
      <c r="Q169" s="401"/>
      <c r="S169" s="390"/>
      <c r="T169" s="390"/>
      <c r="U169" s="390"/>
      <c r="V169" s="390"/>
      <c r="W169" s="393"/>
      <c r="X169" s="393"/>
      <c r="Y169" s="403"/>
      <c r="Z169" s="390"/>
      <c r="AA169" s="390"/>
      <c r="AB169" s="390"/>
      <c r="AC169" s="390"/>
      <c r="AD169" s="393"/>
      <c r="AE169" s="393"/>
      <c r="AF169" s="403"/>
    </row>
    <row r="170" customHeight="1" spans="2:32">
      <c r="B170" s="361"/>
      <c r="C170" s="362"/>
      <c r="D170" s="363"/>
      <c r="E170" s="364"/>
      <c r="F170" s="365"/>
      <c r="G170" s="365"/>
      <c r="H170" s="366"/>
      <c r="I170" s="378"/>
      <c r="J170" s="379"/>
      <c r="K170" s="379"/>
      <c r="L170" s="379"/>
      <c r="M170" s="379"/>
      <c r="N170" s="380"/>
      <c r="O170" s="381"/>
      <c r="P170" s="382"/>
      <c r="Q170" s="402"/>
      <c r="S170" s="390"/>
      <c r="T170" s="390"/>
      <c r="U170" s="390"/>
      <c r="V170" s="390"/>
      <c r="W170" s="393"/>
      <c r="X170" s="393"/>
      <c r="Y170" s="403"/>
      <c r="Z170" s="390"/>
      <c r="AA170" s="390"/>
      <c r="AB170" s="390"/>
      <c r="AC170" s="390"/>
      <c r="AD170" s="393"/>
      <c r="AE170" s="393"/>
      <c r="AF170" s="403"/>
    </row>
    <row r="171" customHeight="1" spans="2:32">
      <c r="B171" s="350"/>
      <c r="C171" s="351"/>
      <c r="D171" s="352"/>
      <c r="E171" s="353"/>
      <c r="F171" s="354"/>
      <c r="G171" s="354"/>
      <c r="H171" s="355"/>
      <c r="I171" s="368"/>
      <c r="J171" s="369"/>
      <c r="K171" s="369"/>
      <c r="L171" s="369"/>
      <c r="M171" s="369"/>
      <c r="N171" s="370"/>
      <c r="O171" s="371"/>
      <c r="P171" s="372"/>
      <c r="Q171" s="400"/>
      <c r="S171" s="390"/>
      <c r="T171" s="390"/>
      <c r="U171" s="390"/>
      <c r="V171" s="390"/>
      <c r="W171" s="393"/>
      <c r="X171" s="393"/>
      <c r="Y171" s="390" t="s">
        <v>638</v>
      </c>
      <c r="Z171" s="390"/>
      <c r="AA171" s="390"/>
      <c r="AB171" s="390"/>
      <c r="AC171" s="390"/>
      <c r="AD171" s="393"/>
      <c r="AE171" s="393"/>
      <c r="AF171" s="390" t="s">
        <v>638</v>
      </c>
    </row>
    <row r="172" customHeight="1" spans="2:32">
      <c r="B172" s="356"/>
      <c r="C172" s="289"/>
      <c r="D172" s="357"/>
      <c r="E172" s="358"/>
      <c r="F172" s="359"/>
      <c r="G172" s="359"/>
      <c r="H172" s="360"/>
      <c r="I172" s="373"/>
      <c r="J172" s="374"/>
      <c r="K172" s="374"/>
      <c r="L172" s="374"/>
      <c r="M172" s="374"/>
      <c r="N172" s="375"/>
      <c r="O172" s="376"/>
      <c r="P172" s="377"/>
      <c r="Q172" s="401"/>
      <c r="S172" s="390"/>
      <c r="T172" s="390"/>
      <c r="U172" s="390"/>
      <c r="V172" s="390"/>
      <c r="W172" s="393"/>
      <c r="X172" s="393"/>
      <c r="Y172" s="404"/>
      <c r="Z172" s="390"/>
      <c r="AA172" s="390"/>
      <c r="AB172" s="390"/>
      <c r="AC172" s="390"/>
      <c r="AD172" s="393"/>
      <c r="AE172" s="393"/>
      <c r="AF172" s="404"/>
    </row>
    <row r="173" customHeight="1" spans="2:32">
      <c r="B173" s="356"/>
      <c r="C173" s="289"/>
      <c r="D173" s="357"/>
      <c r="E173" s="358"/>
      <c r="F173" s="359"/>
      <c r="G173" s="359"/>
      <c r="H173" s="360"/>
      <c r="I173" s="373"/>
      <c r="J173" s="374"/>
      <c r="K173" s="374"/>
      <c r="L173" s="374"/>
      <c r="M173" s="374"/>
      <c r="N173" s="375"/>
      <c r="O173" s="376"/>
      <c r="P173" s="377"/>
      <c r="Q173" s="401"/>
      <c r="S173" s="390"/>
      <c r="T173" s="390"/>
      <c r="U173" s="390"/>
      <c r="V173" s="390"/>
      <c r="W173" s="393"/>
      <c r="X173" s="393"/>
      <c r="Y173" s="390" t="s">
        <v>639</v>
      </c>
      <c r="Z173" s="390"/>
      <c r="AA173" s="390"/>
      <c r="AB173" s="390"/>
      <c r="AC173" s="390"/>
      <c r="AD173" s="393"/>
      <c r="AE173" s="393"/>
      <c r="AF173" s="390" t="s">
        <v>639</v>
      </c>
    </row>
    <row r="174" customHeight="1" spans="2:32">
      <c r="B174" s="356"/>
      <c r="C174" s="289"/>
      <c r="D174" s="357"/>
      <c r="E174" s="358"/>
      <c r="F174" s="359"/>
      <c r="G174" s="359"/>
      <c r="H174" s="360"/>
      <c r="I174" s="373"/>
      <c r="J174" s="374"/>
      <c r="K174" s="374"/>
      <c r="L174" s="374"/>
      <c r="M174" s="374"/>
      <c r="N174" s="375"/>
      <c r="O174" s="376"/>
      <c r="P174" s="377"/>
      <c r="Q174" s="401"/>
      <c r="S174" s="390"/>
      <c r="T174" s="390"/>
      <c r="U174" s="390"/>
      <c r="V174" s="390"/>
      <c r="W174" s="393"/>
      <c r="X174" s="393"/>
      <c r="Y174" s="405"/>
      <c r="Z174" s="390"/>
      <c r="AA174" s="390"/>
      <c r="AB174" s="390"/>
      <c r="AC174" s="390"/>
      <c r="AD174" s="393"/>
      <c r="AE174" s="393"/>
      <c r="AF174" s="405"/>
    </row>
    <row r="175" customHeight="1" spans="2:32">
      <c r="B175" s="361"/>
      <c r="C175" s="362"/>
      <c r="D175" s="363"/>
      <c r="E175" s="364"/>
      <c r="F175" s="365"/>
      <c r="G175" s="365"/>
      <c r="H175" s="366"/>
      <c r="I175" s="378"/>
      <c r="J175" s="379"/>
      <c r="K175" s="379"/>
      <c r="L175" s="379"/>
      <c r="M175" s="379"/>
      <c r="N175" s="380"/>
      <c r="O175" s="381"/>
      <c r="P175" s="382"/>
      <c r="Q175" s="402"/>
      <c r="S175" s="390"/>
      <c r="T175" s="390"/>
      <c r="U175" s="390"/>
      <c r="V175" s="390"/>
      <c r="W175" s="393"/>
      <c r="X175" s="393"/>
      <c r="Y175" s="405"/>
      <c r="Z175" s="390"/>
      <c r="AA175" s="390"/>
      <c r="AB175" s="390"/>
      <c r="AC175" s="390"/>
      <c r="AD175" s="393"/>
      <c r="AE175" s="393"/>
      <c r="AF175" s="405"/>
    </row>
    <row r="176" customHeight="1" spans="2:32">
      <c r="B176" s="350"/>
      <c r="C176" s="351"/>
      <c r="D176" s="352"/>
      <c r="E176" s="353"/>
      <c r="F176" s="354"/>
      <c r="G176" s="354"/>
      <c r="H176" s="355"/>
      <c r="I176" s="368"/>
      <c r="J176" s="369"/>
      <c r="K176" s="369"/>
      <c r="L176" s="369"/>
      <c r="M176" s="369"/>
      <c r="N176" s="370"/>
      <c r="O176" s="371"/>
      <c r="P176" s="372"/>
      <c r="Q176" s="400"/>
      <c r="S176" s="390" t="s">
        <v>662</v>
      </c>
      <c r="T176" s="392" t="s">
        <v>641</v>
      </c>
      <c r="U176" s="393"/>
      <c r="V176" s="393"/>
      <c r="W176" s="394"/>
      <c r="X176" s="394"/>
      <c r="Y176" s="391" t="s">
        <v>634</v>
      </c>
      <c r="Z176" s="390" t="s">
        <v>662</v>
      </c>
      <c r="AA176" s="392" t="s">
        <v>641</v>
      </c>
      <c r="AB176" s="393"/>
      <c r="AC176" s="393"/>
      <c r="AD176" s="394"/>
      <c r="AE176" s="394"/>
      <c r="AF176" s="391" t="s">
        <v>634</v>
      </c>
    </row>
    <row r="177" customHeight="1" spans="2:32">
      <c r="B177" s="356"/>
      <c r="C177" s="289"/>
      <c r="D177" s="357"/>
      <c r="E177" s="358"/>
      <c r="F177" s="359"/>
      <c r="G177" s="359"/>
      <c r="H177" s="360"/>
      <c r="I177" s="373"/>
      <c r="J177" s="374"/>
      <c r="K177" s="374"/>
      <c r="L177" s="374"/>
      <c r="M177" s="374"/>
      <c r="N177" s="375"/>
      <c r="O177" s="376"/>
      <c r="P177" s="377"/>
      <c r="Q177" s="401"/>
      <c r="S177" s="390"/>
      <c r="T177" s="390"/>
      <c r="U177" s="390"/>
      <c r="V177" s="390"/>
      <c r="W177" s="393"/>
      <c r="X177" s="393"/>
      <c r="Y177" s="403"/>
      <c r="Z177" s="390"/>
      <c r="AA177" s="390"/>
      <c r="AB177" s="390"/>
      <c r="AC177" s="390"/>
      <c r="AD177" s="393"/>
      <c r="AE177" s="393"/>
      <c r="AF177" s="403"/>
    </row>
    <row r="178" customHeight="1" spans="2:32">
      <c r="B178" s="356"/>
      <c r="C178" s="289"/>
      <c r="D178" s="357"/>
      <c r="E178" s="358"/>
      <c r="F178" s="359"/>
      <c r="G178" s="359"/>
      <c r="H178" s="360"/>
      <c r="I178" s="373"/>
      <c r="J178" s="374"/>
      <c r="K178" s="374"/>
      <c r="L178" s="374"/>
      <c r="M178" s="374"/>
      <c r="N178" s="375"/>
      <c r="O178" s="376"/>
      <c r="P178" s="377"/>
      <c r="Q178" s="401"/>
      <c r="S178" s="390"/>
      <c r="T178" s="390"/>
      <c r="U178" s="390"/>
      <c r="V178" s="390"/>
      <c r="W178" s="393"/>
      <c r="X178" s="393"/>
      <c r="Y178" s="403"/>
      <c r="Z178" s="390"/>
      <c r="AA178" s="390"/>
      <c r="AB178" s="390"/>
      <c r="AC178" s="390"/>
      <c r="AD178" s="393"/>
      <c r="AE178" s="393"/>
      <c r="AF178" s="403"/>
    </row>
    <row r="179" customHeight="1" spans="2:32">
      <c r="B179" s="356"/>
      <c r="C179" s="289"/>
      <c r="D179" s="357"/>
      <c r="E179" s="358"/>
      <c r="F179" s="359"/>
      <c r="G179" s="359"/>
      <c r="H179" s="360"/>
      <c r="I179" s="373"/>
      <c r="J179" s="374"/>
      <c r="K179" s="374"/>
      <c r="L179" s="374"/>
      <c r="M179" s="374"/>
      <c r="N179" s="375"/>
      <c r="O179" s="376"/>
      <c r="P179" s="377"/>
      <c r="Q179" s="401"/>
      <c r="S179" s="390"/>
      <c r="T179" s="390"/>
      <c r="U179" s="390"/>
      <c r="V179" s="390"/>
      <c r="W179" s="393"/>
      <c r="X179" s="393"/>
      <c r="Y179" s="403"/>
      <c r="Z179" s="390"/>
      <c r="AA179" s="390"/>
      <c r="AB179" s="390"/>
      <c r="AC179" s="390"/>
      <c r="AD179" s="393"/>
      <c r="AE179" s="393"/>
      <c r="AF179" s="403"/>
    </row>
    <row r="180" customHeight="1" spans="2:32">
      <c r="B180" s="361"/>
      <c r="C180" s="362"/>
      <c r="D180" s="363"/>
      <c r="E180" s="364"/>
      <c r="F180" s="365"/>
      <c r="G180" s="365"/>
      <c r="H180" s="366"/>
      <c r="I180" s="378"/>
      <c r="J180" s="379"/>
      <c r="K180" s="379"/>
      <c r="L180" s="379"/>
      <c r="M180" s="379"/>
      <c r="N180" s="380"/>
      <c r="O180" s="381"/>
      <c r="P180" s="382"/>
      <c r="Q180" s="402"/>
      <c r="S180" s="390"/>
      <c r="T180" s="390"/>
      <c r="U180" s="390"/>
      <c r="V180" s="390"/>
      <c r="W180" s="393"/>
      <c r="X180" s="393"/>
      <c r="Y180" s="403"/>
      <c r="Z180" s="390"/>
      <c r="AA180" s="390"/>
      <c r="AB180" s="390"/>
      <c r="AC180" s="390"/>
      <c r="AD180" s="393"/>
      <c r="AE180" s="393"/>
      <c r="AF180" s="403"/>
    </row>
    <row r="181" customHeight="1" spans="2:32">
      <c r="B181" s="350"/>
      <c r="C181" s="351"/>
      <c r="D181" s="352"/>
      <c r="E181" s="353"/>
      <c r="F181" s="354"/>
      <c r="G181" s="354"/>
      <c r="H181" s="355"/>
      <c r="I181" s="368"/>
      <c r="J181" s="369"/>
      <c r="K181" s="369"/>
      <c r="L181" s="369"/>
      <c r="M181" s="369"/>
      <c r="N181" s="370"/>
      <c r="O181" s="371"/>
      <c r="P181" s="372"/>
      <c r="Q181" s="400"/>
      <c r="S181" s="390"/>
      <c r="T181" s="390"/>
      <c r="U181" s="390"/>
      <c r="V181" s="390"/>
      <c r="W181" s="393"/>
      <c r="X181" s="393"/>
      <c r="Y181" s="390" t="s">
        <v>638</v>
      </c>
      <c r="Z181" s="390"/>
      <c r="AA181" s="390"/>
      <c r="AB181" s="390"/>
      <c r="AC181" s="390"/>
      <c r="AD181" s="393"/>
      <c r="AE181" s="393"/>
      <c r="AF181" s="390" t="s">
        <v>638</v>
      </c>
    </row>
    <row r="182" customHeight="1" spans="2:32">
      <c r="B182" s="356"/>
      <c r="C182" s="289"/>
      <c r="D182" s="357"/>
      <c r="E182" s="358"/>
      <c r="F182" s="359"/>
      <c r="G182" s="359"/>
      <c r="H182" s="360"/>
      <c r="I182" s="373"/>
      <c r="J182" s="374"/>
      <c r="K182" s="374"/>
      <c r="L182" s="374"/>
      <c r="M182" s="374"/>
      <c r="N182" s="375"/>
      <c r="O182" s="376"/>
      <c r="P182" s="377"/>
      <c r="Q182" s="401"/>
      <c r="S182" s="390"/>
      <c r="T182" s="390"/>
      <c r="U182" s="390"/>
      <c r="V182" s="390"/>
      <c r="W182" s="393"/>
      <c r="X182" s="393"/>
      <c r="Y182" s="406"/>
      <c r="Z182" s="390"/>
      <c r="AA182" s="390"/>
      <c r="AB182" s="390"/>
      <c r="AC182" s="390"/>
      <c r="AD182" s="393"/>
      <c r="AE182" s="393"/>
      <c r="AF182" s="404"/>
    </row>
    <row r="183" customHeight="1" spans="2:32">
      <c r="B183" s="356"/>
      <c r="C183" s="289"/>
      <c r="D183" s="357"/>
      <c r="E183" s="358"/>
      <c r="F183" s="359"/>
      <c r="G183" s="359"/>
      <c r="H183" s="360"/>
      <c r="I183" s="373"/>
      <c r="J183" s="374"/>
      <c r="K183" s="374"/>
      <c r="L183" s="374"/>
      <c r="M183" s="374"/>
      <c r="N183" s="375"/>
      <c r="O183" s="376"/>
      <c r="P183" s="377"/>
      <c r="Q183" s="401"/>
      <c r="S183" s="390"/>
      <c r="T183" s="390"/>
      <c r="U183" s="390"/>
      <c r="V183" s="390"/>
      <c r="W183" s="393"/>
      <c r="X183" s="393"/>
      <c r="Y183" s="390" t="s">
        <v>639</v>
      </c>
      <c r="Z183" s="390"/>
      <c r="AA183" s="390"/>
      <c r="AB183" s="390"/>
      <c r="AC183" s="390"/>
      <c r="AD183" s="393"/>
      <c r="AE183" s="393"/>
      <c r="AF183" s="390" t="s">
        <v>639</v>
      </c>
    </row>
    <row r="184" customHeight="1" spans="2:32">
      <c r="B184" s="356"/>
      <c r="C184" s="289"/>
      <c r="D184" s="357"/>
      <c r="E184" s="358"/>
      <c r="F184" s="359"/>
      <c r="G184" s="359"/>
      <c r="H184" s="360"/>
      <c r="I184" s="373"/>
      <c r="J184" s="374"/>
      <c r="K184" s="374"/>
      <c r="L184" s="374"/>
      <c r="M184" s="374"/>
      <c r="N184" s="375"/>
      <c r="O184" s="376"/>
      <c r="P184" s="377"/>
      <c r="Q184" s="401"/>
      <c r="S184" s="390"/>
      <c r="T184" s="390"/>
      <c r="U184" s="390"/>
      <c r="V184" s="390"/>
      <c r="W184" s="393"/>
      <c r="X184" s="393"/>
      <c r="Y184" s="407"/>
      <c r="Z184" s="390"/>
      <c r="AA184" s="390"/>
      <c r="AB184" s="390"/>
      <c r="AC184" s="390"/>
      <c r="AD184" s="393"/>
      <c r="AE184" s="393"/>
      <c r="AF184" s="405"/>
    </row>
    <row r="185" customHeight="1" spans="2:32">
      <c r="B185" s="361"/>
      <c r="C185" s="362"/>
      <c r="D185" s="363"/>
      <c r="E185" s="364"/>
      <c r="F185" s="365"/>
      <c r="G185" s="365"/>
      <c r="H185" s="366"/>
      <c r="I185" s="378"/>
      <c r="J185" s="379"/>
      <c r="K185" s="379"/>
      <c r="L185" s="379"/>
      <c r="M185" s="379"/>
      <c r="N185" s="380"/>
      <c r="O185" s="381"/>
      <c r="P185" s="382"/>
      <c r="Q185" s="402"/>
      <c r="S185" s="390"/>
      <c r="T185" s="390"/>
      <c r="U185" s="390"/>
      <c r="V185" s="390"/>
      <c r="W185" s="393"/>
      <c r="X185" s="393"/>
      <c r="Y185" s="407"/>
      <c r="Z185" s="390"/>
      <c r="AA185" s="390"/>
      <c r="AB185" s="390"/>
      <c r="AC185" s="390"/>
      <c r="AD185" s="393"/>
      <c r="AE185" s="393"/>
      <c r="AF185" s="405"/>
    </row>
    <row r="186" customHeight="1" spans="2:32">
      <c r="B186" s="350"/>
      <c r="C186" s="351"/>
      <c r="D186" s="352"/>
      <c r="E186" s="353"/>
      <c r="F186" s="354"/>
      <c r="G186" s="354"/>
      <c r="H186" s="355"/>
      <c r="I186" s="368"/>
      <c r="J186" s="369"/>
      <c r="K186" s="369"/>
      <c r="L186" s="369"/>
      <c r="M186" s="369"/>
      <c r="N186" s="370"/>
      <c r="O186" s="371"/>
      <c r="P186" s="372"/>
      <c r="Q186" s="400"/>
      <c r="S186" s="390" t="s">
        <v>663</v>
      </c>
      <c r="T186" s="392" t="s">
        <v>641</v>
      </c>
      <c r="U186" s="393"/>
      <c r="V186" s="393"/>
      <c r="W186" s="394"/>
      <c r="X186" s="394"/>
      <c r="Y186" s="391" t="s">
        <v>634</v>
      </c>
      <c r="Z186" s="390" t="s">
        <v>663</v>
      </c>
      <c r="AA186" s="392" t="s">
        <v>641</v>
      </c>
      <c r="AB186" s="393"/>
      <c r="AC186" s="393"/>
      <c r="AD186" s="394"/>
      <c r="AE186" s="394"/>
      <c r="AF186" s="391" t="s">
        <v>634</v>
      </c>
    </row>
    <row r="187" customHeight="1" spans="2:32">
      <c r="B187" s="356"/>
      <c r="C187" s="289"/>
      <c r="D187" s="357"/>
      <c r="E187" s="358"/>
      <c r="F187" s="359"/>
      <c r="G187" s="359"/>
      <c r="H187" s="360"/>
      <c r="I187" s="373"/>
      <c r="J187" s="374"/>
      <c r="K187" s="374"/>
      <c r="L187" s="374"/>
      <c r="M187" s="374"/>
      <c r="N187" s="375"/>
      <c r="O187" s="376"/>
      <c r="P187" s="377"/>
      <c r="Q187" s="401"/>
      <c r="S187" s="390"/>
      <c r="T187" s="390"/>
      <c r="U187" s="390"/>
      <c r="V187" s="390"/>
      <c r="W187" s="393"/>
      <c r="X187" s="393"/>
      <c r="Y187" s="403" t="s">
        <v>81</v>
      </c>
      <c r="Z187" s="390"/>
      <c r="AA187" s="390"/>
      <c r="AB187" s="390"/>
      <c r="AC187" s="390"/>
      <c r="AD187" s="393"/>
      <c r="AE187" s="393"/>
      <c r="AF187" s="403"/>
    </row>
    <row r="188" customHeight="1" spans="2:32">
      <c r="B188" s="356"/>
      <c r="C188" s="289"/>
      <c r="D188" s="357"/>
      <c r="E188" s="358"/>
      <c r="F188" s="359"/>
      <c r="G188" s="359"/>
      <c r="H188" s="360"/>
      <c r="I188" s="373"/>
      <c r="J188" s="374"/>
      <c r="K188" s="374"/>
      <c r="L188" s="374"/>
      <c r="M188" s="374"/>
      <c r="N188" s="375"/>
      <c r="O188" s="376"/>
      <c r="P188" s="377"/>
      <c r="Q188" s="401"/>
      <c r="S188" s="390"/>
      <c r="T188" s="390"/>
      <c r="U188" s="390"/>
      <c r="V188" s="390"/>
      <c r="W188" s="393"/>
      <c r="X188" s="393"/>
      <c r="Y188" s="403"/>
      <c r="Z188" s="390"/>
      <c r="AA188" s="390"/>
      <c r="AB188" s="390"/>
      <c r="AC188" s="390"/>
      <c r="AD188" s="393"/>
      <c r="AE188" s="393"/>
      <c r="AF188" s="403"/>
    </row>
    <row r="189" customHeight="1" spans="2:32">
      <c r="B189" s="356"/>
      <c r="C189" s="289"/>
      <c r="D189" s="357"/>
      <c r="E189" s="358"/>
      <c r="F189" s="359"/>
      <c r="G189" s="359"/>
      <c r="H189" s="360"/>
      <c r="I189" s="373"/>
      <c r="J189" s="374"/>
      <c r="K189" s="374"/>
      <c r="L189" s="374"/>
      <c r="M189" s="374"/>
      <c r="N189" s="375"/>
      <c r="O189" s="376"/>
      <c r="P189" s="377"/>
      <c r="Q189" s="401"/>
      <c r="S189" s="390"/>
      <c r="T189" s="390"/>
      <c r="U189" s="390"/>
      <c r="V189" s="390"/>
      <c r="W189" s="393"/>
      <c r="X189" s="393"/>
      <c r="Y189" s="403"/>
      <c r="Z189" s="390"/>
      <c r="AA189" s="390"/>
      <c r="AB189" s="390"/>
      <c r="AC189" s="390"/>
      <c r="AD189" s="393"/>
      <c r="AE189" s="393"/>
      <c r="AF189" s="403"/>
    </row>
    <row r="190" customHeight="1" spans="2:32">
      <c r="B190" s="361"/>
      <c r="C190" s="362"/>
      <c r="D190" s="363"/>
      <c r="E190" s="364"/>
      <c r="F190" s="365"/>
      <c r="G190" s="365"/>
      <c r="H190" s="366"/>
      <c r="I190" s="378"/>
      <c r="J190" s="379"/>
      <c r="K190" s="379"/>
      <c r="L190" s="379"/>
      <c r="M190" s="379"/>
      <c r="N190" s="380"/>
      <c r="O190" s="381"/>
      <c r="P190" s="382"/>
      <c r="Q190" s="402"/>
      <c r="S190" s="390"/>
      <c r="T190" s="390"/>
      <c r="U190" s="390"/>
      <c r="V190" s="390"/>
      <c r="W190" s="393"/>
      <c r="X190" s="393"/>
      <c r="Y190" s="403"/>
      <c r="Z190" s="390"/>
      <c r="AA190" s="390"/>
      <c r="AB190" s="390"/>
      <c r="AC190" s="390"/>
      <c r="AD190" s="393"/>
      <c r="AE190" s="393"/>
      <c r="AF190" s="403"/>
    </row>
    <row r="191" customHeight="1" spans="2:32">
      <c r="B191" s="350"/>
      <c r="C191" s="351"/>
      <c r="D191" s="352"/>
      <c r="E191" s="353"/>
      <c r="F191" s="354"/>
      <c r="G191" s="354"/>
      <c r="H191" s="355"/>
      <c r="I191" s="368"/>
      <c r="J191" s="369"/>
      <c r="K191" s="369"/>
      <c r="L191" s="369"/>
      <c r="M191" s="369"/>
      <c r="N191" s="370"/>
      <c r="O191" s="371"/>
      <c r="P191" s="372"/>
      <c r="Q191" s="400"/>
      <c r="S191" s="390"/>
      <c r="T191" s="390"/>
      <c r="U191" s="390"/>
      <c r="V191" s="390"/>
      <c r="W191" s="393"/>
      <c r="X191" s="393"/>
      <c r="Y191" s="390" t="s">
        <v>638</v>
      </c>
      <c r="Z191" s="390"/>
      <c r="AA191" s="390"/>
      <c r="AB191" s="390"/>
      <c r="AC191" s="390"/>
      <c r="AD191" s="393"/>
      <c r="AE191" s="393"/>
      <c r="AF191" s="390" t="s">
        <v>638</v>
      </c>
    </row>
    <row r="192" customHeight="1" spans="2:32">
      <c r="B192" s="356"/>
      <c r="C192" s="289"/>
      <c r="D192" s="357"/>
      <c r="E192" s="358"/>
      <c r="F192" s="359"/>
      <c r="G192" s="359"/>
      <c r="H192" s="360"/>
      <c r="I192" s="373"/>
      <c r="J192" s="374"/>
      <c r="K192" s="374"/>
      <c r="L192" s="374"/>
      <c r="M192" s="374"/>
      <c r="N192" s="375"/>
      <c r="O192" s="376"/>
      <c r="P192" s="377"/>
      <c r="Q192" s="401"/>
      <c r="S192" s="390"/>
      <c r="T192" s="390"/>
      <c r="U192" s="390"/>
      <c r="V192" s="390"/>
      <c r="W192" s="393"/>
      <c r="X192" s="393"/>
      <c r="Y192" s="404"/>
      <c r="Z192" s="390"/>
      <c r="AA192" s="390"/>
      <c r="AB192" s="390"/>
      <c r="AC192" s="390"/>
      <c r="AD192" s="393"/>
      <c r="AE192" s="393"/>
      <c r="AF192" s="404"/>
    </row>
    <row r="193" customHeight="1" spans="2:32">
      <c r="B193" s="356"/>
      <c r="C193" s="289"/>
      <c r="D193" s="357"/>
      <c r="E193" s="358"/>
      <c r="F193" s="359"/>
      <c r="G193" s="359"/>
      <c r="H193" s="360"/>
      <c r="I193" s="373"/>
      <c r="J193" s="374"/>
      <c r="K193" s="374"/>
      <c r="L193" s="374"/>
      <c r="M193" s="374"/>
      <c r="N193" s="375"/>
      <c r="O193" s="376"/>
      <c r="P193" s="377"/>
      <c r="Q193" s="401"/>
      <c r="S193" s="390"/>
      <c r="T193" s="390"/>
      <c r="U193" s="390"/>
      <c r="V193" s="390"/>
      <c r="W193" s="393"/>
      <c r="X193" s="393"/>
      <c r="Y193" s="390" t="s">
        <v>639</v>
      </c>
      <c r="Z193" s="390"/>
      <c r="AA193" s="390"/>
      <c r="AB193" s="390"/>
      <c r="AC193" s="390"/>
      <c r="AD193" s="393"/>
      <c r="AE193" s="393"/>
      <c r="AF193" s="390" t="s">
        <v>639</v>
      </c>
    </row>
    <row r="194" customHeight="1" spans="2:32">
      <c r="B194" s="356"/>
      <c r="C194" s="289"/>
      <c r="D194" s="357"/>
      <c r="E194" s="358"/>
      <c r="F194" s="359"/>
      <c r="G194" s="359"/>
      <c r="H194" s="360"/>
      <c r="I194" s="373"/>
      <c r="J194" s="374"/>
      <c r="K194" s="374"/>
      <c r="L194" s="374"/>
      <c r="M194" s="374"/>
      <c r="N194" s="375"/>
      <c r="O194" s="376"/>
      <c r="P194" s="377"/>
      <c r="Q194" s="401"/>
      <c r="S194" s="390"/>
      <c r="T194" s="390"/>
      <c r="U194" s="390"/>
      <c r="V194" s="390"/>
      <c r="W194" s="393"/>
      <c r="X194" s="393"/>
      <c r="Y194" s="405"/>
      <c r="Z194" s="390"/>
      <c r="AA194" s="390"/>
      <c r="AB194" s="390"/>
      <c r="AC194" s="390"/>
      <c r="AD194" s="393"/>
      <c r="AE194" s="393"/>
      <c r="AF194" s="405"/>
    </row>
    <row r="195" customHeight="1" spans="2:32">
      <c r="B195" s="361"/>
      <c r="C195" s="362"/>
      <c r="D195" s="363"/>
      <c r="E195" s="364"/>
      <c r="F195" s="365"/>
      <c r="G195" s="365"/>
      <c r="H195" s="366"/>
      <c r="I195" s="378"/>
      <c r="J195" s="379"/>
      <c r="K195" s="379"/>
      <c r="L195" s="379"/>
      <c r="M195" s="379"/>
      <c r="N195" s="380"/>
      <c r="O195" s="381"/>
      <c r="P195" s="382"/>
      <c r="Q195" s="402"/>
      <c r="S195" s="390"/>
      <c r="T195" s="390"/>
      <c r="U195" s="390"/>
      <c r="V195" s="390"/>
      <c r="W195" s="393"/>
      <c r="X195" s="393"/>
      <c r="Y195" s="405"/>
      <c r="Z195" s="390"/>
      <c r="AA195" s="390"/>
      <c r="AB195" s="390"/>
      <c r="AC195" s="390"/>
      <c r="AD195" s="393"/>
      <c r="AE195" s="393"/>
      <c r="AF195" s="405"/>
    </row>
    <row r="196" customHeight="1" spans="2:32">
      <c r="B196" s="350"/>
      <c r="C196" s="351"/>
      <c r="D196" s="352"/>
      <c r="E196" s="353"/>
      <c r="F196" s="354"/>
      <c r="G196" s="354"/>
      <c r="H196" s="355"/>
      <c r="I196" s="368"/>
      <c r="J196" s="369"/>
      <c r="K196" s="369"/>
      <c r="L196" s="369"/>
      <c r="M196" s="369"/>
      <c r="N196" s="370"/>
      <c r="O196" s="371"/>
      <c r="P196" s="372"/>
      <c r="Q196" s="400"/>
      <c r="S196" s="390" t="s">
        <v>664</v>
      </c>
      <c r="T196" s="392" t="s">
        <v>641</v>
      </c>
      <c r="U196" s="393"/>
      <c r="V196" s="393"/>
      <c r="W196" s="394"/>
      <c r="X196" s="394"/>
      <c r="Y196" s="391" t="s">
        <v>634</v>
      </c>
      <c r="Z196" s="390" t="s">
        <v>664</v>
      </c>
      <c r="AA196" s="392" t="s">
        <v>641</v>
      </c>
      <c r="AB196" s="393"/>
      <c r="AC196" s="393"/>
      <c r="AD196" s="394"/>
      <c r="AE196" s="394"/>
      <c r="AF196" s="391" t="s">
        <v>634</v>
      </c>
    </row>
    <row r="197" customHeight="1" spans="2:32">
      <c r="B197" s="356"/>
      <c r="C197" s="289"/>
      <c r="D197" s="357"/>
      <c r="E197" s="358"/>
      <c r="F197" s="359"/>
      <c r="G197" s="359"/>
      <c r="H197" s="360"/>
      <c r="I197" s="373"/>
      <c r="J197" s="374"/>
      <c r="K197" s="374"/>
      <c r="L197" s="374"/>
      <c r="M197" s="374"/>
      <c r="N197" s="375"/>
      <c r="O197" s="376"/>
      <c r="P197" s="377"/>
      <c r="Q197" s="401"/>
      <c r="S197" s="390"/>
      <c r="T197" s="390"/>
      <c r="U197" s="390"/>
      <c r="V197" s="390"/>
      <c r="W197" s="393"/>
      <c r="X197" s="393"/>
      <c r="Y197" s="403"/>
      <c r="Z197" s="390"/>
      <c r="AA197" s="390"/>
      <c r="AB197" s="390"/>
      <c r="AC197" s="390"/>
      <c r="AD197" s="393"/>
      <c r="AE197" s="393"/>
      <c r="AF197" s="403"/>
    </row>
    <row r="198" customHeight="1" spans="2:32">
      <c r="B198" s="356"/>
      <c r="C198" s="289"/>
      <c r="D198" s="357"/>
      <c r="E198" s="358"/>
      <c r="F198" s="359"/>
      <c r="G198" s="359"/>
      <c r="H198" s="360"/>
      <c r="I198" s="373"/>
      <c r="J198" s="374"/>
      <c r="K198" s="374"/>
      <c r="L198" s="374"/>
      <c r="M198" s="374"/>
      <c r="N198" s="375"/>
      <c r="O198" s="376"/>
      <c r="P198" s="377"/>
      <c r="Q198" s="401"/>
      <c r="S198" s="390"/>
      <c r="T198" s="390"/>
      <c r="U198" s="390"/>
      <c r="V198" s="390"/>
      <c r="W198" s="393"/>
      <c r="X198" s="393"/>
      <c r="Y198" s="403"/>
      <c r="Z198" s="390"/>
      <c r="AA198" s="390"/>
      <c r="AB198" s="390"/>
      <c r="AC198" s="390"/>
      <c r="AD198" s="393"/>
      <c r="AE198" s="393"/>
      <c r="AF198" s="403"/>
    </row>
    <row r="199" customHeight="1" spans="2:32">
      <c r="B199" s="356"/>
      <c r="C199" s="289"/>
      <c r="D199" s="357"/>
      <c r="E199" s="358"/>
      <c r="F199" s="359"/>
      <c r="G199" s="359"/>
      <c r="H199" s="360"/>
      <c r="I199" s="373"/>
      <c r="J199" s="374"/>
      <c r="K199" s="374"/>
      <c r="L199" s="374"/>
      <c r="M199" s="374"/>
      <c r="N199" s="375"/>
      <c r="O199" s="376"/>
      <c r="P199" s="377"/>
      <c r="Q199" s="401"/>
      <c r="S199" s="390"/>
      <c r="T199" s="390"/>
      <c r="U199" s="390"/>
      <c r="V199" s="390"/>
      <c r="W199" s="393"/>
      <c r="X199" s="393"/>
      <c r="Y199" s="403"/>
      <c r="Z199" s="390"/>
      <c r="AA199" s="390"/>
      <c r="AB199" s="390"/>
      <c r="AC199" s="390"/>
      <c r="AD199" s="393"/>
      <c r="AE199" s="393"/>
      <c r="AF199" s="403"/>
    </row>
    <row r="200" customHeight="1" spans="2:32">
      <c r="B200" s="361"/>
      <c r="C200" s="362"/>
      <c r="D200" s="363"/>
      <c r="E200" s="364"/>
      <c r="F200" s="365"/>
      <c r="G200" s="365"/>
      <c r="H200" s="366"/>
      <c r="I200" s="378"/>
      <c r="J200" s="379"/>
      <c r="K200" s="379"/>
      <c r="L200" s="379"/>
      <c r="M200" s="379"/>
      <c r="N200" s="380"/>
      <c r="O200" s="381"/>
      <c r="P200" s="382"/>
      <c r="Q200" s="402"/>
      <c r="S200" s="390"/>
      <c r="T200" s="390"/>
      <c r="U200" s="390"/>
      <c r="V200" s="390"/>
      <c r="W200" s="393"/>
      <c r="X200" s="393"/>
      <c r="Y200" s="403"/>
      <c r="Z200" s="390"/>
      <c r="AA200" s="390"/>
      <c r="AB200" s="390"/>
      <c r="AC200" s="390"/>
      <c r="AD200" s="393"/>
      <c r="AE200" s="393"/>
      <c r="AF200" s="403"/>
    </row>
    <row r="201" customHeight="1" spans="2:32">
      <c r="B201" s="350"/>
      <c r="C201" s="351"/>
      <c r="D201" s="352"/>
      <c r="E201" s="353"/>
      <c r="F201" s="354"/>
      <c r="G201" s="354"/>
      <c r="H201" s="355"/>
      <c r="I201" s="368"/>
      <c r="J201" s="369"/>
      <c r="K201" s="369"/>
      <c r="L201" s="369"/>
      <c r="M201" s="369"/>
      <c r="N201" s="370"/>
      <c r="O201" s="371"/>
      <c r="P201" s="372"/>
      <c r="Q201" s="400"/>
      <c r="S201" s="390"/>
      <c r="T201" s="390"/>
      <c r="U201" s="390"/>
      <c r="V201" s="390"/>
      <c r="W201" s="393"/>
      <c r="X201" s="393"/>
      <c r="Y201" s="390" t="s">
        <v>638</v>
      </c>
      <c r="Z201" s="390"/>
      <c r="AA201" s="390"/>
      <c r="AB201" s="390"/>
      <c r="AC201" s="390"/>
      <c r="AD201" s="393"/>
      <c r="AE201" s="393"/>
      <c r="AF201" s="390" t="s">
        <v>638</v>
      </c>
    </row>
    <row r="202" customHeight="1" spans="2:32">
      <c r="B202" s="356"/>
      <c r="C202" s="289"/>
      <c r="D202" s="357"/>
      <c r="E202" s="358"/>
      <c r="F202" s="359"/>
      <c r="G202" s="359"/>
      <c r="H202" s="360"/>
      <c r="I202" s="373"/>
      <c r="J202" s="374"/>
      <c r="K202" s="374"/>
      <c r="L202" s="374"/>
      <c r="M202" s="374"/>
      <c r="N202" s="375"/>
      <c r="O202" s="376"/>
      <c r="P202" s="377"/>
      <c r="Q202" s="401"/>
      <c r="S202" s="390"/>
      <c r="T202" s="390"/>
      <c r="U202" s="390"/>
      <c r="V202" s="390"/>
      <c r="W202" s="393"/>
      <c r="X202" s="393"/>
      <c r="Y202" s="406"/>
      <c r="Z202" s="390"/>
      <c r="AA202" s="390"/>
      <c r="AB202" s="390"/>
      <c r="AC202" s="390"/>
      <c r="AD202" s="393"/>
      <c r="AE202" s="393"/>
      <c r="AF202" s="404"/>
    </row>
    <row r="203" customHeight="1" spans="2:32">
      <c r="B203" s="356"/>
      <c r="C203" s="289"/>
      <c r="D203" s="357"/>
      <c r="E203" s="358"/>
      <c r="F203" s="359"/>
      <c r="G203" s="359"/>
      <c r="H203" s="360"/>
      <c r="I203" s="373"/>
      <c r="J203" s="374"/>
      <c r="K203" s="374"/>
      <c r="L203" s="374"/>
      <c r="M203" s="374"/>
      <c r="N203" s="375"/>
      <c r="O203" s="376"/>
      <c r="P203" s="377"/>
      <c r="Q203" s="401"/>
      <c r="S203" s="390"/>
      <c r="T203" s="390"/>
      <c r="U203" s="390"/>
      <c r="V203" s="390"/>
      <c r="W203" s="393"/>
      <c r="X203" s="393"/>
      <c r="Y203" s="390" t="s">
        <v>639</v>
      </c>
      <c r="Z203" s="390"/>
      <c r="AA203" s="390"/>
      <c r="AB203" s="390"/>
      <c r="AC203" s="390"/>
      <c r="AD203" s="393"/>
      <c r="AE203" s="393"/>
      <c r="AF203" s="390" t="s">
        <v>639</v>
      </c>
    </row>
    <row r="204" customHeight="1" spans="2:32">
      <c r="B204" s="356"/>
      <c r="C204" s="289"/>
      <c r="D204" s="357"/>
      <c r="E204" s="358"/>
      <c r="F204" s="359"/>
      <c r="G204" s="359"/>
      <c r="H204" s="360"/>
      <c r="I204" s="373"/>
      <c r="J204" s="374"/>
      <c r="K204" s="374"/>
      <c r="L204" s="374"/>
      <c r="M204" s="374"/>
      <c r="N204" s="375"/>
      <c r="O204" s="376"/>
      <c r="P204" s="377"/>
      <c r="Q204" s="401"/>
      <c r="S204" s="390"/>
      <c r="T204" s="390"/>
      <c r="U204" s="390"/>
      <c r="V204" s="390"/>
      <c r="W204" s="393"/>
      <c r="X204" s="393"/>
      <c r="Y204" s="407"/>
      <c r="Z204" s="390"/>
      <c r="AA204" s="390"/>
      <c r="AB204" s="390"/>
      <c r="AC204" s="390"/>
      <c r="AD204" s="393"/>
      <c r="AE204" s="393"/>
      <c r="AF204" s="405"/>
    </row>
    <row r="205" customHeight="1" spans="2:32">
      <c r="B205" s="361"/>
      <c r="C205" s="362"/>
      <c r="D205" s="363"/>
      <c r="E205" s="364"/>
      <c r="F205" s="365"/>
      <c r="G205" s="365"/>
      <c r="H205" s="366"/>
      <c r="I205" s="378"/>
      <c r="J205" s="379"/>
      <c r="K205" s="379"/>
      <c r="L205" s="379"/>
      <c r="M205" s="379"/>
      <c r="N205" s="380"/>
      <c r="O205" s="381"/>
      <c r="P205" s="382"/>
      <c r="Q205" s="402"/>
      <c r="S205" s="390"/>
      <c r="T205" s="390"/>
      <c r="U205" s="390"/>
      <c r="V205" s="390"/>
      <c r="W205" s="393"/>
      <c r="X205" s="393"/>
      <c r="Y205" s="407"/>
      <c r="Z205" s="390"/>
      <c r="AA205" s="390"/>
      <c r="AB205" s="390"/>
      <c r="AC205" s="390"/>
      <c r="AD205" s="393"/>
      <c r="AE205" s="393"/>
      <c r="AF205" s="405"/>
    </row>
  </sheetData>
  <protectedRanges>
    <protectedRange sqref="A7:G7" name="区域1_1_1_1"/>
    <protectedRange sqref="H7:K7" name="区域1_1_1"/>
    <protectedRange sqref="H6:K6" name="区域1_2"/>
    <protectedRange sqref="A6:G6" name="区域1_1_2"/>
    <protectedRange sqref="H7:K7" name="区域1"/>
    <protectedRange sqref="A7:G7" name="区域1_1"/>
  </protectedRanges>
  <mergeCells count="511">
    <mergeCell ref="M3:N3"/>
    <mergeCell ref="O3:Q3"/>
    <mergeCell ref="M4:N4"/>
    <mergeCell ref="O4:Q4"/>
    <mergeCell ref="M5:N5"/>
    <mergeCell ref="O5:Q5"/>
    <mergeCell ref="T5:V5"/>
    <mergeCell ref="W5:Y5"/>
    <mergeCell ref="AA5:AC5"/>
    <mergeCell ref="AD5:AF5"/>
    <mergeCell ref="A6:B6"/>
    <mergeCell ref="C6:D6"/>
    <mergeCell ref="E6:G6"/>
    <mergeCell ref="H6:L6"/>
    <mergeCell ref="M6:N6"/>
    <mergeCell ref="O6:Q6"/>
    <mergeCell ref="U6:V6"/>
    <mergeCell ref="W6:X6"/>
    <mergeCell ref="AB6:AC6"/>
    <mergeCell ref="AD6:AE6"/>
    <mergeCell ref="A7:B7"/>
    <mergeCell ref="C7:D7"/>
    <mergeCell ref="E7:G7"/>
    <mergeCell ref="H7:L7"/>
    <mergeCell ref="M7:N7"/>
    <mergeCell ref="O7:Q7"/>
    <mergeCell ref="A8:Q8"/>
    <mergeCell ref="U16:V16"/>
    <mergeCell ref="W16:X16"/>
    <mergeCell ref="AB16:AC16"/>
    <mergeCell ref="AD16:AE16"/>
    <mergeCell ref="B20:D20"/>
    <mergeCell ref="E20:H20"/>
    <mergeCell ref="I20:N20"/>
    <mergeCell ref="P20:Q20"/>
    <mergeCell ref="U26:V26"/>
    <mergeCell ref="W26:X26"/>
    <mergeCell ref="AB26:AC26"/>
    <mergeCell ref="AD26:AE26"/>
    <mergeCell ref="U36:V36"/>
    <mergeCell ref="W36:X36"/>
    <mergeCell ref="AB36:AC36"/>
    <mergeCell ref="AD36:AE36"/>
    <mergeCell ref="U46:V46"/>
    <mergeCell ref="W46:X46"/>
    <mergeCell ref="AB46:AC46"/>
    <mergeCell ref="AD46:AE46"/>
    <mergeCell ref="U56:V56"/>
    <mergeCell ref="W56:X56"/>
    <mergeCell ref="AB56:AC56"/>
    <mergeCell ref="AD56:AE56"/>
    <mergeCell ref="U66:V66"/>
    <mergeCell ref="W66:X66"/>
    <mergeCell ref="AB66:AC66"/>
    <mergeCell ref="AD66:AE66"/>
    <mergeCell ref="U76:V76"/>
    <mergeCell ref="W76:X76"/>
    <mergeCell ref="AB76:AC76"/>
    <mergeCell ref="AD76:AE76"/>
    <mergeCell ref="U86:V86"/>
    <mergeCell ref="W86:X86"/>
    <mergeCell ref="AB86:AC86"/>
    <mergeCell ref="AD86:AE86"/>
    <mergeCell ref="U96:V96"/>
    <mergeCell ref="W96:X96"/>
    <mergeCell ref="AB96:AC96"/>
    <mergeCell ref="AD96:AE96"/>
    <mergeCell ref="U106:V106"/>
    <mergeCell ref="W106:X106"/>
    <mergeCell ref="AB106:AC106"/>
    <mergeCell ref="AD106:AE106"/>
    <mergeCell ref="U116:V116"/>
    <mergeCell ref="W116:X116"/>
    <mergeCell ref="AB116:AC116"/>
    <mergeCell ref="AD116:AE116"/>
    <mergeCell ref="U126:V126"/>
    <mergeCell ref="W126:X126"/>
    <mergeCell ref="AB126:AC126"/>
    <mergeCell ref="AD126:AE126"/>
    <mergeCell ref="U136:V136"/>
    <mergeCell ref="W136:X136"/>
    <mergeCell ref="AB136:AC136"/>
    <mergeCell ref="AD136:AE136"/>
    <mergeCell ref="U146:V146"/>
    <mergeCell ref="W146:X146"/>
    <mergeCell ref="AB146:AC146"/>
    <mergeCell ref="AD146:AE146"/>
    <mergeCell ref="U156:V156"/>
    <mergeCell ref="W156:X156"/>
    <mergeCell ref="AB156:AC156"/>
    <mergeCell ref="AD156:AE156"/>
    <mergeCell ref="U166:V166"/>
    <mergeCell ref="W166:X166"/>
    <mergeCell ref="AB166:AC166"/>
    <mergeCell ref="AD166:AE166"/>
    <mergeCell ref="U176:V176"/>
    <mergeCell ref="W176:X176"/>
    <mergeCell ref="AB176:AC176"/>
    <mergeCell ref="AD176:AE176"/>
    <mergeCell ref="U186:V186"/>
    <mergeCell ref="W186:X186"/>
    <mergeCell ref="AB186:AC186"/>
    <mergeCell ref="AD186:AE186"/>
    <mergeCell ref="U196:V196"/>
    <mergeCell ref="W196:X196"/>
    <mergeCell ref="AB196:AC196"/>
    <mergeCell ref="AD196:AE196"/>
    <mergeCell ref="A21:A25"/>
    <mergeCell ref="A26:A30"/>
    <mergeCell ref="A31:A35"/>
    <mergeCell ref="A36:A40"/>
    <mergeCell ref="A41:A45"/>
    <mergeCell ref="A46:A50"/>
    <mergeCell ref="A51:A55"/>
    <mergeCell ref="A56:A60"/>
    <mergeCell ref="A61:A65"/>
    <mergeCell ref="O21:O25"/>
    <mergeCell ref="O26:O30"/>
    <mergeCell ref="O31:O35"/>
    <mergeCell ref="O36:O40"/>
    <mergeCell ref="O41:O45"/>
    <mergeCell ref="O46:O50"/>
    <mergeCell ref="O51:O55"/>
    <mergeCell ref="O56:O60"/>
    <mergeCell ref="O61:O65"/>
    <mergeCell ref="O66:O70"/>
    <mergeCell ref="O71:O75"/>
    <mergeCell ref="O76:O80"/>
    <mergeCell ref="O81:O85"/>
    <mergeCell ref="O86:O90"/>
    <mergeCell ref="O91:O95"/>
    <mergeCell ref="O96:O100"/>
    <mergeCell ref="O101:O105"/>
    <mergeCell ref="O106:O110"/>
    <mergeCell ref="O111:O115"/>
    <mergeCell ref="O116:O120"/>
    <mergeCell ref="O121:O125"/>
    <mergeCell ref="O126:O130"/>
    <mergeCell ref="O131:O135"/>
    <mergeCell ref="O136:O140"/>
    <mergeCell ref="O141:O145"/>
    <mergeCell ref="O146:O150"/>
    <mergeCell ref="O151:O155"/>
    <mergeCell ref="O156:O160"/>
    <mergeCell ref="O161:O165"/>
    <mergeCell ref="O166:O170"/>
    <mergeCell ref="O171:O175"/>
    <mergeCell ref="O176:O180"/>
    <mergeCell ref="O181:O185"/>
    <mergeCell ref="O186:O190"/>
    <mergeCell ref="O191:O195"/>
    <mergeCell ref="O196:O200"/>
    <mergeCell ref="O201:O205"/>
    <mergeCell ref="R8:R11"/>
    <mergeCell ref="S6:S15"/>
    <mergeCell ref="S16:S25"/>
    <mergeCell ref="S26:S35"/>
    <mergeCell ref="S36:S45"/>
    <mergeCell ref="S46:S55"/>
    <mergeCell ref="S56:S65"/>
    <mergeCell ref="S66:S75"/>
    <mergeCell ref="S76:S85"/>
    <mergeCell ref="S86:S95"/>
    <mergeCell ref="S96:S105"/>
    <mergeCell ref="S106:S115"/>
    <mergeCell ref="S116:S125"/>
    <mergeCell ref="S126:S135"/>
    <mergeCell ref="S136:S145"/>
    <mergeCell ref="S146:S155"/>
    <mergeCell ref="S156:S165"/>
    <mergeCell ref="S166:S175"/>
    <mergeCell ref="S176:S185"/>
    <mergeCell ref="S186:S195"/>
    <mergeCell ref="S196:S205"/>
    <mergeCell ref="Y7:Y10"/>
    <mergeCell ref="Y14:Y15"/>
    <mergeCell ref="Y17:Y20"/>
    <mergeCell ref="Y24:Y25"/>
    <mergeCell ref="Y27:Y30"/>
    <mergeCell ref="Y34:Y35"/>
    <mergeCell ref="Y37:Y40"/>
    <mergeCell ref="Y44:Y45"/>
    <mergeCell ref="Y47:Y50"/>
    <mergeCell ref="Y54:Y55"/>
    <mergeCell ref="Y57:Y60"/>
    <mergeCell ref="Y64:Y65"/>
    <mergeCell ref="Y67:Y70"/>
    <mergeCell ref="Y74:Y75"/>
    <mergeCell ref="Y77:Y80"/>
    <mergeCell ref="Y84:Y85"/>
    <mergeCell ref="Y87:Y90"/>
    <mergeCell ref="Y94:Y95"/>
    <mergeCell ref="Y97:Y100"/>
    <mergeCell ref="Y104:Y105"/>
    <mergeCell ref="Y107:Y110"/>
    <mergeCell ref="Y114:Y115"/>
    <mergeCell ref="Y117:Y120"/>
    <mergeCell ref="Y124:Y125"/>
    <mergeCell ref="Y127:Y130"/>
    <mergeCell ref="Y134:Y135"/>
    <mergeCell ref="Y137:Y140"/>
    <mergeCell ref="Y144:Y145"/>
    <mergeCell ref="Y147:Y150"/>
    <mergeCell ref="Y154:Y155"/>
    <mergeCell ref="Y157:Y160"/>
    <mergeCell ref="Y164:Y165"/>
    <mergeCell ref="Y167:Y170"/>
    <mergeCell ref="Y174:Y175"/>
    <mergeCell ref="Y177:Y180"/>
    <mergeCell ref="Y184:Y185"/>
    <mergeCell ref="Y187:Y190"/>
    <mergeCell ref="Y194:Y195"/>
    <mergeCell ref="Y197:Y200"/>
    <mergeCell ref="Y204:Y205"/>
    <mergeCell ref="Z6:Z15"/>
    <mergeCell ref="Z16:Z25"/>
    <mergeCell ref="Z26:Z35"/>
    <mergeCell ref="Z36:Z45"/>
    <mergeCell ref="Z46:Z55"/>
    <mergeCell ref="Z56:Z65"/>
    <mergeCell ref="Z66:Z75"/>
    <mergeCell ref="Z76:Z85"/>
    <mergeCell ref="Z86:Z95"/>
    <mergeCell ref="Z96:Z105"/>
    <mergeCell ref="Z106:Z115"/>
    <mergeCell ref="Z116:Z125"/>
    <mergeCell ref="Z126:Z135"/>
    <mergeCell ref="Z136:Z145"/>
    <mergeCell ref="Z146:Z155"/>
    <mergeCell ref="Z156:Z165"/>
    <mergeCell ref="Z166:Z175"/>
    <mergeCell ref="Z176:Z185"/>
    <mergeCell ref="Z186:Z195"/>
    <mergeCell ref="Z196:Z205"/>
    <mergeCell ref="AF7:AF10"/>
    <mergeCell ref="AF14:AF15"/>
    <mergeCell ref="AF17:AF20"/>
    <mergeCell ref="AF24:AF25"/>
    <mergeCell ref="AF27:AF30"/>
    <mergeCell ref="AF34:AF35"/>
    <mergeCell ref="AF37:AF40"/>
    <mergeCell ref="AF44:AF45"/>
    <mergeCell ref="AF47:AF50"/>
    <mergeCell ref="AF54:AF55"/>
    <mergeCell ref="AF57:AF60"/>
    <mergeCell ref="AF64:AF65"/>
    <mergeCell ref="AF67:AF70"/>
    <mergeCell ref="AF74:AF75"/>
    <mergeCell ref="AF77:AF80"/>
    <mergeCell ref="AF84:AF85"/>
    <mergeCell ref="AF87:AF90"/>
    <mergeCell ref="AF94:AF95"/>
    <mergeCell ref="AF97:AF100"/>
    <mergeCell ref="AF104:AF105"/>
    <mergeCell ref="AF107:AF110"/>
    <mergeCell ref="AF114:AF115"/>
    <mergeCell ref="AF117:AF120"/>
    <mergeCell ref="AF124:AF125"/>
    <mergeCell ref="AF127:AF130"/>
    <mergeCell ref="AF134:AF135"/>
    <mergeCell ref="AF137:AF140"/>
    <mergeCell ref="AF144:AF145"/>
    <mergeCell ref="AF147:AF150"/>
    <mergeCell ref="AF154:AF155"/>
    <mergeCell ref="AF157:AF160"/>
    <mergeCell ref="AF164:AF165"/>
    <mergeCell ref="AF167:AF170"/>
    <mergeCell ref="AF174:AF175"/>
    <mergeCell ref="AF177:AF180"/>
    <mergeCell ref="AF184:AF185"/>
    <mergeCell ref="AF187:AF190"/>
    <mergeCell ref="AF194:AF195"/>
    <mergeCell ref="AF197:AF200"/>
    <mergeCell ref="AF204:AF205"/>
    <mergeCell ref="A1:Q2"/>
    <mergeCell ref="S1:AF2"/>
    <mergeCell ref="A3:D5"/>
    <mergeCell ref="E3:L5"/>
    <mergeCell ref="T7:V15"/>
    <mergeCell ref="W7:X15"/>
    <mergeCell ref="AA7:AC15"/>
    <mergeCell ref="AD7:AE15"/>
    <mergeCell ref="A9:Q19"/>
    <mergeCell ref="T17:V25"/>
    <mergeCell ref="W17:X25"/>
    <mergeCell ref="AA17:AC25"/>
    <mergeCell ref="AD17:AE25"/>
    <mergeCell ref="B21:D25"/>
    <mergeCell ref="E21:H25"/>
    <mergeCell ref="I21:N25"/>
    <mergeCell ref="P21:Q25"/>
    <mergeCell ref="B26:D30"/>
    <mergeCell ref="E26:H30"/>
    <mergeCell ref="I26:N30"/>
    <mergeCell ref="P26:Q30"/>
    <mergeCell ref="T27:V35"/>
    <mergeCell ref="W27:X35"/>
    <mergeCell ref="AA27:AC35"/>
    <mergeCell ref="AD27:AE35"/>
    <mergeCell ref="B31:D35"/>
    <mergeCell ref="E31:H35"/>
    <mergeCell ref="I31:N35"/>
    <mergeCell ref="P31:Q35"/>
    <mergeCell ref="B36:D40"/>
    <mergeCell ref="E36:H40"/>
    <mergeCell ref="I36:N40"/>
    <mergeCell ref="P36:Q40"/>
    <mergeCell ref="T37:V45"/>
    <mergeCell ref="W37:X45"/>
    <mergeCell ref="AA37:AC45"/>
    <mergeCell ref="AD37:AE45"/>
    <mergeCell ref="B41:D45"/>
    <mergeCell ref="E41:H45"/>
    <mergeCell ref="I41:N45"/>
    <mergeCell ref="P41:Q45"/>
    <mergeCell ref="B46:D50"/>
    <mergeCell ref="E46:H50"/>
    <mergeCell ref="I46:N50"/>
    <mergeCell ref="P46:Q50"/>
    <mergeCell ref="T47:V55"/>
    <mergeCell ref="W47:X55"/>
    <mergeCell ref="AA47:AC55"/>
    <mergeCell ref="AD47:AE55"/>
    <mergeCell ref="B51:D55"/>
    <mergeCell ref="E51:H55"/>
    <mergeCell ref="I51:N55"/>
    <mergeCell ref="P51:Q55"/>
    <mergeCell ref="B56:D60"/>
    <mergeCell ref="E56:H60"/>
    <mergeCell ref="I56:N60"/>
    <mergeCell ref="P56:Q60"/>
    <mergeCell ref="T57:V65"/>
    <mergeCell ref="W57:X65"/>
    <mergeCell ref="AA57:AC65"/>
    <mergeCell ref="AD57:AE65"/>
    <mergeCell ref="B61:D65"/>
    <mergeCell ref="E61:H65"/>
    <mergeCell ref="I61:N65"/>
    <mergeCell ref="P61:Q65"/>
    <mergeCell ref="B66:D70"/>
    <mergeCell ref="E66:H70"/>
    <mergeCell ref="I66:N70"/>
    <mergeCell ref="P66:Q70"/>
    <mergeCell ref="T67:V75"/>
    <mergeCell ref="W67:X75"/>
    <mergeCell ref="AA67:AC75"/>
    <mergeCell ref="AD67:AE75"/>
    <mergeCell ref="B71:D75"/>
    <mergeCell ref="E71:H75"/>
    <mergeCell ref="I71:N75"/>
    <mergeCell ref="P71:Q75"/>
    <mergeCell ref="B76:D80"/>
    <mergeCell ref="E76:H80"/>
    <mergeCell ref="I76:N80"/>
    <mergeCell ref="P76:Q80"/>
    <mergeCell ref="T77:V85"/>
    <mergeCell ref="W77:X85"/>
    <mergeCell ref="AA77:AC85"/>
    <mergeCell ref="AD77:AE85"/>
    <mergeCell ref="B81:D85"/>
    <mergeCell ref="E81:H85"/>
    <mergeCell ref="I81:N85"/>
    <mergeCell ref="P81:Q85"/>
    <mergeCell ref="B86:D90"/>
    <mergeCell ref="E86:H90"/>
    <mergeCell ref="I86:N90"/>
    <mergeCell ref="P86:Q90"/>
    <mergeCell ref="T87:V95"/>
    <mergeCell ref="W87:X95"/>
    <mergeCell ref="AA87:AC95"/>
    <mergeCell ref="AD87:AE95"/>
    <mergeCell ref="B91:D95"/>
    <mergeCell ref="E91:H95"/>
    <mergeCell ref="I91:N95"/>
    <mergeCell ref="P91:Q95"/>
    <mergeCell ref="B96:D100"/>
    <mergeCell ref="E96:H100"/>
    <mergeCell ref="I96:N100"/>
    <mergeCell ref="P96:Q100"/>
    <mergeCell ref="T97:V105"/>
    <mergeCell ref="W97:X105"/>
    <mergeCell ref="AA97:AC105"/>
    <mergeCell ref="AD97:AE105"/>
    <mergeCell ref="B101:D105"/>
    <mergeCell ref="E101:H105"/>
    <mergeCell ref="I101:N105"/>
    <mergeCell ref="P101:Q105"/>
    <mergeCell ref="B106:D110"/>
    <mergeCell ref="E106:H110"/>
    <mergeCell ref="I106:N110"/>
    <mergeCell ref="P106:Q110"/>
    <mergeCell ref="T107:V115"/>
    <mergeCell ref="W107:X115"/>
    <mergeCell ref="AA107:AC115"/>
    <mergeCell ref="AD107:AE115"/>
    <mergeCell ref="B111:D115"/>
    <mergeCell ref="E111:H115"/>
    <mergeCell ref="I111:N115"/>
    <mergeCell ref="P111:Q115"/>
    <mergeCell ref="B116:D120"/>
    <mergeCell ref="E116:H120"/>
    <mergeCell ref="I116:N120"/>
    <mergeCell ref="P116:Q120"/>
    <mergeCell ref="T117:V125"/>
    <mergeCell ref="W117:X125"/>
    <mergeCell ref="AA117:AC125"/>
    <mergeCell ref="AD117:AE125"/>
    <mergeCell ref="B121:D125"/>
    <mergeCell ref="E121:H125"/>
    <mergeCell ref="I121:N125"/>
    <mergeCell ref="P121:Q125"/>
    <mergeCell ref="B126:D130"/>
    <mergeCell ref="E126:H130"/>
    <mergeCell ref="I126:N130"/>
    <mergeCell ref="P126:Q130"/>
    <mergeCell ref="T127:V135"/>
    <mergeCell ref="W127:X135"/>
    <mergeCell ref="AA127:AC135"/>
    <mergeCell ref="AD127:AE135"/>
    <mergeCell ref="B131:D135"/>
    <mergeCell ref="E131:H135"/>
    <mergeCell ref="I131:N135"/>
    <mergeCell ref="P131:Q135"/>
    <mergeCell ref="B136:D140"/>
    <mergeCell ref="E136:H140"/>
    <mergeCell ref="I136:N140"/>
    <mergeCell ref="P136:Q140"/>
    <mergeCell ref="T137:V145"/>
    <mergeCell ref="W137:X145"/>
    <mergeCell ref="AA137:AC145"/>
    <mergeCell ref="AD137:AE145"/>
    <mergeCell ref="B141:D145"/>
    <mergeCell ref="E141:H145"/>
    <mergeCell ref="I141:N145"/>
    <mergeCell ref="P141:Q145"/>
    <mergeCell ref="B146:D150"/>
    <mergeCell ref="E146:H150"/>
    <mergeCell ref="I146:N150"/>
    <mergeCell ref="P146:Q150"/>
    <mergeCell ref="T147:V155"/>
    <mergeCell ref="W147:X155"/>
    <mergeCell ref="AA147:AC155"/>
    <mergeCell ref="AD147:AE155"/>
    <mergeCell ref="B151:D155"/>
    <mergeCell ref="E151:H155"/>
    <mergeCell ref="I151:N155"/>
    <mergeCell ref="P151:Q155"/>
    <mergeCell ref="B156:D160"/>
    <mergeCell ref="E156:H160"/>
    <mergeCell ref="I156:N160"/>
    <mergeCell ref="P156:Q160"/>
    <mergeCell ref="T157:V165"/>
    <mergeCell ref="W157:X165"/>
    <mergeCell ref="AA157:AC165"/>
    <mergeCell ref="AD157:AE165"/>
    <mergeCell ref="B161:D165"/>
    <mergeCell ref="E161:H165"/>
    <mergeCell ref="I161:N165"/>
    <mergeCell ref="P161:Q165"/>
    <mergeCell ref="B166:D170"/>
    <mergeCell ref="E166:H170"/>
    <mergeCell ref="I166:N170"/>
    <mergeCell ref="P166:Q170"/>
    <mergeCell ref="T167:V175"/>
    <mergeCell ref="W167:X175"/>
    <mergeCell ref="AA167:AC175"/>
    <mergeCell ref="AD167:AE175"/>
    <mergeCell ref="B171:D175"/>
    <mergeCell ref="E171:H175"/>
    <mergeCell ref="I171:N175"/>
    <mergeCell ref="P171:Q175"/>
    <mergeCell ref="B176:D180"/>
    <mergeCell ref="E176:H180"/>
    <mergeCell ref="I176:N180"/>
    <mergeCell ref="P176:Q180"/>
    <mergeCell ref="T177:V185"/>
    <mergeCell ref="W177:X185"/>
    <mergeCell ref="AA177:AC185"/>
    <mergeCell ref="AD177:AE185"/>
    <mergeCell ref="B181:D185"/>
    <mergeCell ref="E181:H185"/>
    <mergeCell ref="I181:N185"/>
    <mergeCell ref="P181:Q185"/>
    <mergeCell ref="B186:D190"/>
    <mergeCell ref="E186:H190"/>
    <mergeCell ref="I186:N190"/>
    <mergeCell ref="P186:Q190"/>
    <mergeCell ref="T187:V195"/>
    <mergeCell ref="W187:X195"/>
    <mergeCell ref="AA187:AC195"/>
    <mergeCell ref="AD187:AE195"/>
    <mergeCell ref="B191:D195"/>
    <mergeCell ref="E191:H195"/>
    <mergeCell ref="I191:N195"/>
    <mergeCell ref="P191:Q195"/>
    <mergeCell ref="B196:D200"/>
    <mergeCell ref="E196:H200"/>
    <mergeCell ref="I196:N200"/>
    <mergeCell ref="P196:Q200"/>
    <mergeCell ref="T197:V205"/>
    <mergeCell ref="W197:X205"/>
    <mergeCell ref="AA197:AC205"/>
    <mergeCell ref="AD197:AE205"/>
    <mergeCell ref="B201:D205"/>
    <mergeCell ref="E201:H205"/>
    <mergeCell ref="I201:N205"/>
    <mergeCell ref="P201:Q205"/>
    <mergeCell ref="S3:U4"/>
    <mergeCell ref="V3:Y4"/>
    <mergeCell ref="Z3:AB4"/>
    <mergeCell ref="AC3:AF4"/>
  </mergeCells>
  <conditionalFormatting sqref="AF17">
    <cfRule type="cellIs" dxfId="10" priority="6" operator="equal">
      <formula>"OK"</formula>
    </cfRule>
    <cfRule type="cellIs" dxfId="0" priority="5" operator="equal">
      <formula>"NG"</formula>
    </cfRule>
    <cfRule type="cellIs" dxfId="2" priority="4" operator="equal">
      <formula>"固化保留"</formula>
    </cfRule>
  </conditionalFormatting>
  <conditionalFormatting sqref="Y7 Y27 Y47 Y67 Y87 Y107 Y127 Y147 Y167 Y187">
    <cfRule type="cellIs" dxfId="10" priority="9" operator="equal">
      <formula>"OK"</formula>
    </cfRule>
    <cfRule type="cellIs" dxfId="0" priority="8" operator="equal">
      <formula>"NG"</formula>
    </cfRule>
    <cfRule type="cellIs" dxfId="2" priority="7" operator="equal">
      <formula>"固化保留"</formula>
    </cfRule>
  </conditionalFormatting>
  <conditionalFormatting sqref="AF7 AF27 AF37 AF47 AF57 AF67 AF77 AF87 AF97 AF107 AF117 AF127 AF137 AF147 AF197 AF157 AF167 AF177 AF187">
    <cfRule type="cellIs" dxfId="10" priority="3" operator="equal">
      <formula>"OK"</formula>
    </cfRule>
    <cfRule type="cellIs" dxfId="0" priority="2" operator="equal">
      <formula>"NG"</formula>
    </cfRule>
    <cfRule type="cellIs" dxfId="2" priority="1" operator="equal">
      <formula>"固化保留"</formula>
    </cfRule>
  </conditionalFormatting>
  <conditionalFormatting sqref="Y17 Y37 Y57 Y77 Y97 Y117 Y137 Y157 Y177 Y197">
    <cfRule type="cellIs" dxfId="10" priority="12" operator="equal">
      <formula>"OK"</formula>
    </cfRule>
    <cfRule type="cellIs" dxfId="0" priority="11" operator="equal">
      <formula>"NG"</formula>
    </cfRule>
    <cfRule type="cellIs" dxfId="2" priority="10" operator="equal">
      <formula>"固化保留"</formula>
    </cfRule>
  </conditionalFormatting>
  <conditionalFormatting sqref="O21 O61 O56 O51 O46 O41 O36 O31 O26 O66 O71 O76 O81 O86 O91 O96 O101 O106 O111 O116 O121 O126 O131 O136 O141 O146 O151 O156 O161 O166 O171 O176 O181 O186 O191 O196 O201">
    <cfRule type="containsText" dxfId="11" priority="14" stopIfTrue="1" operator="between" text="OK">
      <formula>NOT(ISERROR(SEARCH("OK",O21)))</formula>
    </cfRule>
    <cfRule type="containsText" dxfId="12" priority="13" stopIfTrue="1" operator="between" text="N.OK">
      <formula>NOT(ISERROR(SEARCH("N.OK",O21)))</formula>
    </cfRule>
  </conditionalFormatting>
  <dataValidations count="3">
    <dataValidation type="list" allowBlank="1" showInputMessage="1" showErrorMessage="1" sqref="T6 AA6 T16 AA16 T26 AA26 T36 AA36 T46 AA46 T56 AA56 T66 AA66 T76 AA76 T86 AA86 T96 AA96 T106 AA106 T116 AA116 T126 AA126 T136 AA136 T146 AA146 T156 AA156 T166 AA166 T176 AA176 T186 AA186 T196 AA196">
      <formula1>"OP05,OP10,OP20,OP30,OP40,OP50"</formula1>
    </dataValidation>
    <dataValidation type="list" allowBlank="1" showInputMessage="1" showErrorMessage="1" sqref="O21:O205">
      <formula1>"OK,N.OK"</formula1>
    </dataValidation>
    <dataValidation type="list" allowBlank="1" showInputMessage="1" showErrorMessage="1" sqref="Y7:Y9 Y17:Y19 Y27:Y29 Y37:Y39 Y47:Y49 Y57:Y59 Y67:Y69 Y77:Y79 Y87:Y89 Y97:Y99 Y107:Y109 Y117:Y119 Y127:Y129 Y137:Y139 Y147:Y149 Y157:Y159 Y167:Y169 Y177:Y179 Y187:Y189 Y197:Y199 AF7:AF9 AF17:AF19 AF27:AF29 AF37:AF39 AF47:AF49 AF57:AF59 AF67:AF69 AF77:AF79 AF87:AF89 AF97:AF99 AF107:AF109 AF117:AF119 AF127:AF129 AF137:AF139 AF147:AF149 AF157:AF159 AF167:AF169 AF177:AF179 AF187:AF189 AF197:AF199">
      <formula1>"OK,NG,固化保留"</formula1>
    </dataValidation>
  </dataValidations>
  <hyperlinks>
    <hyperlink ref="R8:R11" location="目录!A1" display="链接到目录"/>
  </hyperlinks>
  <pageMargins left="0.75" right="0.75" top="1" bottom="1" header="0.5" footer="0.5"/>
  <pageSetup paperSize="9" scale="66" orientation="portrait"/>
  <headerFooter/>
  <colBreaks count="1" manualBreakCount="1">
    <brk id="17" max="1048575" man="1"/>
  </colBreaks>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9"/>
  <sheetViews>
    <sheetView zoomScale="59" zoomScaleNormal="59" topLeftCell="A13" workbookViewId="0">
      <selection activeCell="A9" sqref="A9:Q9"/>
    </sheetView>
  </sheetViews>
  <sheetFormatPr defaultColWidth="9" defaultRowHeight="15.6"/>
  <cols>
    <col min="1" max="1" width="5.125" style="289" customWidth="1"/>
    <col min="2" max="3" width="5.125" style="287" customWidth="1"/>
    <col min="4" max="4" width="14.625" style="287" customWidth="1"/>
    <col min="5" max="11" width="5.125" style="287" customWidth="1"/>
    <col min="12" max="12" width="6.825" style="287" customWidth="1"/>
    <col min="13" max="14" width="5.125" style="287" customWidth="1"/>
    <col min="15" max="15" width="8.925" style="287" customWidth="1"/>
    <col min="16" max="16" width="5.125" style="287" customWidth="1"/>
    <col min="17" max="17" width="10.1416666666667" style="287" customWidth="1"/>
    <col min="18" max="18" width="17.9916666666667" style="287" customWidth="1"/>
    <col min="19" max="22" width="9" style="287"/>
    <col min="23" max="23" width="6.16666666666667" style="287" customWidth="1"/>
    <col min="24" max="16384" width="9" style="287"/>
  </cols>
  <sheetData>
    <row r="1" s="286" customFormat="1" ht="25" customHeight="1" spans="1:18">
      <c r="A1" s="290" t="s">
        <v>234</v>
      </c>
      <c r="B1" s="291"/>
      <c r="C1" s="291"/>
      <c r="D1" s="291"/>
      <c r="E1" s="292" t="s">
        <v>669</v>
      </c>
      <c r="F1" s="293"/>
      <c r="G1" s="293"/>
      <c r="H1" s="293"/>
      <c r="I1" s="293"/>
      <c r="J1" s="293"/>
      <c r="K1" s="293"/>
      <c r="L1" s="293"/>
      <c r="M1" s="327" t="s">
        <v>670</v>
      </c>
      <c r="N1" s="327"/>
      <c r="O1" s="328" t="s">
        <v>624</v>
      </c>
      <c r="P1" s="328"/>
      <c r="Q1" s="328"/>
      <c r="R1" s="339"/>
    </row>
    <row r="2" s="286" customFormat="1" ht="25" customHeight="1" spans="1:18">
      <c r="A2" s="294"/>
      <c r="B2" s="295"/>
      <c r="C2" s="295"/>
      <c r="D2" s="295"/>
      <c r="E2" s="296"/>
      <c r="F2" s="287"/>
      <c r="G2" s="287"/>
      <c r="H2" s="287"/>
      <c r="I2" s="287"/>
      <c r="J2" s="287"/>
      <c r="K2" s="287"/>
      <c r="L2" s="287"/>
      <c r="M2" s="327" t="s">
        <v>161</v>
      </c>
      <c r="N2" s="327"/>
      <c r="O2" s="329" t="str">
        <f>目录!H10</f>
        <v>祝腾威</v>
      </c>
      <c r="P2" s="329"/>
      <c r="Q2" s="329"/>
      <c r="R2" s="339"/>
    </row>
    <row r="3" s="286" customFormat="1" ht="25" customHeight="1" spans="1:18">
      <c r="A3" s="297"/>
      <c r="B3" s="298"/>
      <c r="C3" s="298"/>
      <c r="D3" s="298"/>
      <c r="E3" s="299"/>
      <c r="F3" s="300"/>
      <c r="G3" s="300"/>
      <c r="H3" s="300"/>
      <c r="I3" s="300"/>
      <c r="J3" s="300"/>
      <c r="K3" s="300"/>
      <c r="L3" s="300"/>
      <c r="M3" s="327" t="s">
        <v>627</v>
      </c>
      <c r="N3" s="327"/>
      <c r="O3" s="330">
        <f>目录!J10</f>
        <v>45590</v>
      </c>
      <c r="P3" s="330"/>
      <c r="Q3" s="330"/>
      <c r="R3" s="339"/>
    </row>
    <row r="4" s="286" customFormat="1" ht="27" customHeight="1" spans="1:18">
      <c r="A4" s="301" t="s">
        <v>98</v>
      </c>
      <c r="B4" s="301"/>
      <c r="C4" s="302" t="s">
        <v>106</v>
      </c>
      <c r="D4" s="303"/>
      <c r="E4" s="304" t="s">
        <v>630</v>
      </c>
      <c r="F4" s="304"/>
      <c r="G4" s="304"/>
      <c r="H4" s="301" t="s">
        <v>631</v>
      </c>
      <c r="I4" s="301"/>
      <c r="J4" s="301"/>
      <c r="K4" s="301"/>
      <c r="L4" s="301"/>
      <c r="M4" s="327" t="s">
        <v>162</v>
      </c>
      <c r="N4" s="327"/>
      <c r="O4" s="331" t="str">
        <f>目录!H11</f>
        <v>张X </v>
      </c>
      <c r="P4" s="331"/>
      <c r="Q4" s="331"/>
      <c r="R4" s="339"/>
    </row>
    <row r="5" s="286" customFormat="1" ht="75" customHeight="1" spans="1:26">
      <c r="A5" s="305" t="str">
        <f>目录!H4</f>
        <v>N72-VE23</v>
      </c>
      <c r="B5" s="305"/>
      <c r="C5" s="306" t="str">
        <f>目录!H6</f>
        <v>9900200350-9900205227</v>
      </c>
      <c r="D5" s="307"/>
      <c r="E5" s="308" t="str">
        <f>目录!H5</f>
        <v>右滑门外板</v>
      </c>
      <c r="F5" s="308"/>
      <c r="G5" s="308"/>
      <c r="H5" s="309" t="str">
        <f>目录!H7</f>
        <v>OP20-TR+PI</v>
      </c>
      <c r="I5" s="309"/>
      <c r="J5" s="309"/>
      <c r="K5" s="309"/>
      <c r="L5" s="309"/>
      <c r="M5" s="327" t="s">
        <v>635</v>
      </c>
      <c r="N5" s="327"/>
      <c r="O5" s="330">
        <f>目录!J11</f>
        <v>0</v>
      </c>
      <c r="P5" s="330"/>
      <c r="Q5" s="330"/>
      <c r="R5" s="339"/>
      <c r="Z5" s="286" t="s">
        <v>671</v>
      </c>
    </row>
    <row r="6" s="287" customFormat="1" ht="20" customHeight="1" spans="1:18">
      <c r="A6" s="310" t="s">
        <v>672</v>
      </c>
      <c r="B6" s="310"/>
      <c r="C6" s="310"/>
      <c r="D6" s="310"/>
      <c r="E6" s="310"/>
      <c r="F6" s="310"/>
      <c r="G6" s="310"/>
      <c r="H6" s="310"/>
      <c r="I6" s="310"/>
      <c r="J6" s="310"/>
      <c r="K6" s="310"/>
      <c r="L6" s="310"/>
      <c r="M6" s="310"/>
      <c r="N6" s="310"/>
      <c r="O6" s="310"/>
      <c r="P6" s="310"/>
      <c r="Q6" s="310"/>
      <c r="R6" s="340"/>
    </row>
    <row r="7" s="287" customFormat="1" ht="23" customHeight="1" spans="1:18">
      <c r="A7" s="311" t="s">
        <v>673</v>
      </c>
      <c r="B7" s="311"/>
      <c r="C7" s="311"/>
      <c r="D7" s="311"/>
      <c r="E7" s="312">
        <v>40</v>
      </c>
      <c r="F7" s="313"/>
      <c r="G7" s="313"/>
      <c r="H7" s="314"/>
      <c r="I7" s="315" t="s">
        <v>674</v>
      </c>
      <c r="J7" s="316"/>
      <c r="K7" s="316"/>
      <c r="L7" s="316"/>
      <c r="M7" s="316"/>
      <c r="N7" s="332"/>
      <c r="O7" s="312">
        <v>40</v>
      </c>
      <c r="P7" s="313"/>
      <c r="Q7" s="314"/>
      <c r="R7" s="340"/>
    </row>
    <row r="8" s="287" customFormat="1" ht="23" customHeight="1" spans="1:18">
      <c r="A8" s="315" t="s">
        <v>675</v>
      </c>
      <c r="B8" s="316"/>
      <c r="C8" s="316"/>
      <c r="D8" s="316"/>
      <c r="E8" s="316"/>
      <c r="F8" s="316"/>
      <c r="G8" s="316"/>
      <c r="H8" s="316"/>
      <c r="I8" s="316"/>
      <c r="J8" s="316"/>
      <c r="K8" s="316"/>
      <c r="L8" s="316"/>
      <c r="M8" s="316"/>
      <c r="N8" s="316"/>
      <c r="O8" s="316"/>
      <c r="P8" s="316"/>
      <c r="Q8" s="332"/>
      <c r="R8" s="340"/>
    </row>
    <row r="9" s="287" customFormat="1" ht="250" customHeight="1" spans="1:23">
      <c r="A9" s="315"/>
      <c r="B9" s="316"/>
      <c r="C9" s="316"/>
      <c r="D9" s="316"/>
      <c r="E9" s="316"/>
      <c r="F9" s="316"/>
      <c r="G9" s="316"/>
      <c r="H9" s="316"/>
      <c r="I9" s="316"/>
      <c r="J9" s="316"/>
      <c r="K9" s="316"/>
      <c r="L9" s="316"/>
      <c r="M9" s="316"/>
      <c r="N9" s="316"/>
      <c r="O9" s="316"/>
      <c r="P9" s="316"/>
      <c r="Q9" s="332"/>
      <c r="R9" s="340"/>
      <c r="W9" s="341" t="s">
        <v>248</v>
      </c>
    </row>
    <row r="10" s="288" customFormat="1" ht="31.5" customHeight="1" spans="1:18">
      <c r="A10" s="317" t="s">
        <v>179</v>
      </c>
      <c r="B10" s="318" t="s">
        <v>676</v>
      </c>
      <c r="C10" s="319"/>
      <c r="D10" s="319"/>
      <c r="E10" s="319"/>
      <c r="F10" s="319"/>
      <c r="G10" s="319"/>
      <c r="H10" s="320"/>
      <c r="I10" s="318" t="s">
        <v>644</v>
      </c>
      <c r="J10" s="319"/>
      <c r="K10" s="319"/>
      <c r="L10" s="319"/>
      <c r="M10" s="319"/>
      <c r="N10" s="320"/>
      <c r="O10" s="333" t="s">
        <v>408</v>
      </c>
      <c r="P10" s="317" t="s">
        <v>247</v>
      </c>
      <c r="Q10" s="317"/>
      <c r="R10" s="342"/>
    </row>
    <row r="11" s="287" customFormat="1" ht="80.1" customHeight="1" spans="1:17">
      <c r="A11" s="151">
        <v>1</v>
      </c>
      <c r="B11" s="321"/>
      <c r="C11" s="322"/>
      <c r="D11" s="322"/>
      <c r="E11" s="322"/>
      <c r="F11" s="322"/>
      <c r="G11" s="322"/>
      <c r="H11" s="323"/>
      <c r="I11" s="334"/>
      <c r="J11" s="335"/>
      <c r="K11" s="335"/>
      <c r="L11" s="335"/>
      <c r="M11" s="335"/>
      <c r="N11" s="336"/>
      <c r="O11" s="337"/>
      <c r="P11" s="338"/>
      <c r="Q11" s="338"/>
    </row>
    <row r="12" s="287" customFormat="1" ht="108" customHeight="1" spans="1:17">
      <c r="A12" s="151">
        <v>2</v>
      </c>
      <c r="B12" s="321"/>
      <c r="C12" s="322"/>
      <c r="D12" s="322"/>
      <c r="E12" s="322"/>
      <c r="F12" s="322"/>
      <c r="G12" s="322"/>
      <c r="H12" s="323"/>
      <c r="I12" s="334"/>
      <c r="J12" s="335"/>
      <c r="K12" s="335"/>
      <c r="L12" s="335"/>
      <c r="M12" s="335"/>
      <c r="N12" s="336"/>
      <c r="O12" s="337"/>
      <c r="P12" s="338"/>
      <c r="Q12" s="338"/>
    </row>
    <row r="13" s="287" customFormat="1" ht="99" customHeight="1" spans="1:17">
      <c r="A13" s="151">
        <v>3</v>
      </c>
      <c r="B13" s="321"/>
      <c r="C13" s="322"/>
      <c r="D13" s="322"/>
      <c r="E13" s="322"/>
      <c r="F13" s="322"/>
      <c r="G13" s="322"/>
      <c r="H13" s="323"/>
      <c r="I13" s="334"/>
      <c r="J13" s="335"/>
      <c r="K13" s="335"/>
      <c r="L13" s="335"/>
      <c r="M13" s="335"/>
      <c r="N13" s="336"/>
      <c r="O13" s="337"/>
      <c r="P13" s="338"/>
      <c r="Q13" s="338"/>
    </row>
    <row r="14" s="287" customFormat="1" ht="102" customHeight="1" spans="1:17">
      <c r="A14" s="151">
        <v>4</v>
      </c>
      <c r="B14" s="321"/>
      <c r="C14" s="322"/>
      <c r="D14" s="322"/>
      <c r="E14" s="322"/>
      <c r="F14" s="322"/>
      <c r="G14" s="322"/>
      <c r="H14" s="323"/>
      <c r="I14" s="334"/>
      <c r="J14" s="335"/>
      <c r="K14" s="335"/>
      <c r="L14" s="335"/>
      <c r="M14" s="335"/>
      <c r="N14" s="336"/>
      <c r="O14" s="337"/>
      <c r="P14" s="338"/>
      <c r="Q14" s="338"/>
    </row>
    <row r="15" s="287" customFormat="1" ht="23" customHeight="1" spans="1:17">
      <c r="A15" s="310" t="s">
        <v>677</v>
      </c>
      <c r="B15" s="310"/>
      <c r="C15" s="310"/>
      <c r="D15" s="310"/>
      <c r="E15" s="310"/>
      <c r="F15" s="310"/>
      <c r="G15" s="310"/>
      <c r="H15" s="310"/>
      <c r="I15" s="310"/>
      <c r="J15" s="310"/>
      <c r="K15" s="310"/>
      <c r="L15" s="310"/>
      <c r="M15" s="310"/>
      <c r="N15" s="310"/>
      <c r="O15" s="310"/>
      <c r="P15" s="310"/>
      <c r="Q15" s="310"/>
    </row>
    <row r="16" s="287" customFormat="1" ht="23" customHeight="1" spans="1:17">
      <c r="A16" s="311" t="s">
        <v>678</v>
      </c>
      <c r="B16" s="311"/>
      <c r="C16" s="311"/>
      <c r="D16" s="311"/>
      <c r="E16" s="324">
        <v>30</v>
      </c>
      <c r="F16" s="325"/>
      <c r="G16" s="325"/>
      <c r="H16" s="326"/>
      <c r="I16" s="315" t="s">
        <v>679</v>
      </c>
      <c r="J16" s="316"/>
      <c r="K16" s="316"/>
      <c r="L16" s="316"/>
      <c r="M16" s="316"/>
      <c r="N16" s="332"/>
      <c r="O16" s="324">
        <v>30</v>
      </c>
      <c r="P16" s="325"/>
      <c r="Q16" s="326"/>
    </row>
    <row r="17" s="287" customFormat="1" ht="23" customHeight="1" spans="1:17">
      <c r="A17" s="315" t="s">
        <v>675</v>
      </c>
      <c r="B17" s="316"/>
      <c r="C17" s="316"/>
      <c r="D17" s="316"/>
      <c r="E17" s="316"/>
      <c r="F17" s="316"/>
      <c r="G17" s="316"/>
      <c r="H17" s="316"/>
      <c r="I17" s="316"/>
      <c r="J17" s="316"/>
      <c r="K17" s="316"/>
      <c r="L17" s="316"/>
      <c r="M17" s="316"/>
      <c r="N17" s="316"/>
      <c r="O17" s="316"/>
      <c r="P17" s="316"/>
      <c r="Q17" s="332"/>
    </row>
    <row r="18" s="287" customFormat="1" ht="250" customHeight="1" spans="1:17">
      <c r="A18" s="315"/>
      <c r="B18" s="316"/>
      <c r="C18" s="316"/>
      <c r="D18" s="316"/>
      <c r="E18" s="316"/>
      <c r="F18" s="316"/>
      <c r="G18" s="316"/>
      <c r="H18" s="316"/>
      <c r="I18" s="316"/>
      <c r="J18" s="316"/>
      <c r="K18" s="316"/>
      <c r="L18" s="316"/>
      <c r="M18" s="316"/>
      <c r="N18" s="316"/>
      <c r="O18" s="316"/>
      <c r="P18" s="316"/>
      <c r="Q18" s="332"/>
    </row>
    <row r="19" s="287" customFormat="1" ht="44" customHeight="1" spans="1:17">
      <c r="A19" s="317" t="s">
        <v>179</v>
      </c>
      <c r="B19" s="318" t="s">
        <v>680</v>
      </c>
      <c r="C19" s="319"/>
      <c r="D19" s="319"/>
      <c r="E19" s="319"/>
      <c r="F19" s="319"/>
      <c r="G19" s="319"/>
      <c r="H19" s="320"/>
      <c r="I19" s="318" t="s">
        <v>644</v>
      </c>
      <c r="J19" s="319"/>
      <c r="K19" s="319"/>
      <c r="L19" s="319"/>
      <c r="M19" s="319"/>
      <c r="N19" s="320"/>
      <c r="O19" s="318" t="s">
        <v>408</v>
      </c>
      <c r="P19" s="317" t="s">
        <v>247</v>
      </c>
      <c r="Q19" s="317"/>
    </row>
    <row r="20" s="287" customFormat="1" ht="80.1" customHeight="1" spans="1:17">
      <c r="A20" s="151">
        <v>1</v>
      </c>
      <c r="B20" s="321"/>
      <c r="C20" s="322"/>
      <c r="D20" s="322"/>
      <c r="E20" s="322"/>
      <c r="F20" s="322"/>
      <c r="G20" s="322"/>
      <c r="H20" s="323"/>
      <c r="I20" s="334"/>
      <c r="J20" s="335"/>
      <c r="K20" s="335"/>
      <c r="L20" s="335"/>
      <c r="M20" s="335"/>
      <c r="N20" s="336"/>
      <c r="O20" s="337"/>
      <c r="P20" s="338"/>
      <c r="Q20" s="338"/>
    </row>
    <row r="21" s="287" customFormat="1" ht="80.1" customHeight="1" spans="1:17">
      <c r="A21" s="151">
        <v>2</v>
      </c>
      <c r="B21" s="321"/>
      <c r="C21" s="322"/>
      <c r="D21" s="322"/>
      <c r="E21" s="322"/>
      <c r="F21" s="322"/>
      <c r="G21" s="322"/>
      <c r="H21" s="323"/>
      <c r="I21" s="334"/>
      <c r="J21" s="335"/>
      <c r="K21" s="335"/>
      <c r="L21" s="335"/>
      <c r="M21" s="335"/>
      <c r="N21" s="336"/>
      <c r="O21" s="337"/>
      <c r="P21" s="338"/>
      <c r="Q21" s="338"/>
    </row>
    <row r="22" s="287" customFormat="1" ht="80.1" customHeight="1" spans="1:17">
      <c r="A22" s="151">
        <v>3</v>
      </c>
      <c r="B22" s="321"/>
      <c r="C22" s="322"/>
      <c r="D22" s="322"/>
      <c r="E22" s="322"/>
      <c r="F22" s="322"/>
      <c r="G22" s="322"/>
      <c r="H22" s="323"/>
      <c r="I22" s="334"/>
      <c r="J22" s="335"/>
      <c r="K22" s="335"/>
      <c r="L22" s="335"/>
      <c r="M22" s="335"/>
      <c r="N22" s="336"/>
      <c r="O22" s="337"/>
      <c r="P22" s="338"/>
      <c r="Q22" s="338"/>
    </row>
    <row r="23" s="287" customFormat="1" ht="80.1" customHeight="1" spans="1:17">
      <c r="A23" s="151">
        <v>4</v>
      </c>
      <c r="B23" s="321"/>
      <c r="C23" s="322"/>
      <c r="D23" s="322"/>
      <c r="E23" s="322"/>
      <c r="F23" s="322"/>
      <c r="G23" s="322"/>
      <c r="H23" s="323"/>
      <c r="I23" s="334"/>
      <c r="J23" s="335"/>
      <c r="K23" s="335"/>
      <c r="L23" s="335"/>
      <c r="M23" s="335"/>
      <c r="N23" s="336"/>
      <c r="O23" s="337"/>
      <c r="P23" s="338"/>
      <c r="Q23" s="338"/>
    </row>
    <row r="24" s="287" customFormat="1" ht="80.1" customHeight="1" spans="1:1">
      <c r="A24" s="289"/>
    </row>
    <row r="25" s="287" customFormat="1" ht="80.1" customHeight="1" spans="1:1">
      <c r="A25" s="289"/>
    </row>
    <row r="26" s="287" customFormat="1" ht="80.1" customHeight="1" spans="1:1">
      <c r="A26" s="289"/>
    </row>
    <row r="27" s="287" customFormat="1" ht="80.1" customHeight="1" spans="1:1">
      <c r="A27" s="289"/>
    </row>
    <row r="28" s="287" customFormat="1" ht="80.1" customHeight="1" spans="1:1">
      <c r="A28" s="289"/>
    </row>
    <row r="29" s="287" customFormat="1" ht="80.1" customHeight="1" spans="1:1">
      <c r="A29" s="289"/>
    </row>
    <row r="30" s="287" customFormat="1" ht="80.1" customHeight="1" spans="1:1">
      <c r="A30" s="289"/>
    </row>
    <row r="31" s="287" customFormat="1" ht="80.1" customHeight="1" spans="1:1">
      <c r="A31" s="289"/>
    </row>
    <row r="32" s="287" customFormat="1" ht="80.1" customHeight="1" spans="1:1">
      <c r="A32" s="289"/>
    </row>
    <row r="33" s="287" customFormat="1" ht="80.1" customHeight="1" spans="1:1">
      <c r="A33" s="289"/>
    </row>
    <row r="34" s="287" customFormat="1" ht="80.1" customHeight="1" spans="1:1">
      <c r="A34" s="289"/>
    </row>
    <row r="35" s="287" customFormat="1" ht="80.1" customHeight="1" spans="1:1">
      <c r="A35" s="289"/>
    </row>
    <row r="36" s="287" customFormat="1" ht="80.1" customHeight="1" spans="1:1">
      <c r="A36" s="289"/>
    </row>
    <row r="37" s="287" customFormat="1" ht="80.1" customHeight="1" spans="1:1">
      <c r="A37" s="289"/>
    </row>
    <row r="38" s="287" customFormat="1" ht="80.1" customHeight="1" spans="1:1">
      <c r="A38" s="289"/>
    </row>
    <row r="39" s="287" customFormat="1" ht="80.1" customHeight="1" spans="1:1">
      <c r="A39" s="289"/>
    </row>
    <row r="40" s="287" customFormat="1" ht="80.1" customHeight="1" spans="1:1">
      <c r="A40" s="289"/>
    </row>
    <row r="41" s="287" customFormat="1" ht="80.1" customHeight="1" spans="1:1">
      <c r="A41" s="289"/>
    </row>
    <row r="42" s="287" customFormat="1" ht="80.1" customHeight="1" spans="1:1">
      <c r="A42" s="289"/>
    </row>
    <row r="43" s="287" customFormat="1" ht="80.1" customHeight="1" spans="1:1">
      <c r="A43" s="289"/>
    </row>
    <row r="44" s="287" customFormat="1" ht="80.1" customHeight="1" spans="1:1">
      <c r="A44" s="289"/>
    </row>
    <row r="45" s="287" customFormat="1" ht="80.1" customHeight="1" spans="1:1">
      <c r="A45" s="289"/>
    </row>
    <row r="46" s="287" customFormat="1" ht="80.1" customHeight="1" spans="1:1">
      <c r="A46" s="289"/>
    </row>
    <row r="47" s="287" customFormat="1" ht="80.1" customHeight="1" spans="1:1">
      <c r="A47" s="289"/>
    </row>
    <row r="48" s="287" customFormat="1" ht="80.1" customHeight="1" spans="1:1">
      <c r="A48" s="289"/>
    </row>
    <row r="49" s="287" customFormat="1" ht="80.1" customHeight="1" spans="1:1">
      <c r="A49" s="289"/>
    </row>
  </sheetData>
  <protectedRanges>
    <protectedRange sqref="H5:K5" name="区域1"/>
    <protectedRange sqref="A5:G5" name="区域1_1"/>
  </protectedRanges>
  <mergeCells count="64">
    <mergeCell ref="M1:N1"/>
    <mergeCell ref="O1:Q1"/>
    <mergeCell ref="M2:N2"/>
    <mergeCell ref="O2:Q2"/>
    <mergeCell ref="M3:N3"/>
    <mergeCell ref="O3:Q3"/>
    <mergeCell ref="A4:B4"/>
    <mergeCell ref="C4:D4"/>
    <mergeCell ref="E4:G4"/>
    <mergeCell ref="H4:L4"/>
    <mergeCell ref="M4:N4"/>
    <mergeCell ref="O4:Q4"/>
    <mergeCell ref="A5:B5"/>
    <mergeCell ref="C5:D5"/>
    <mergeCell ref="E5:G5"/>
    <mergeCell ref="H5:L5"/>
    <mergeCell ref="M5:N5"/>
    <mergeCell ref="O5:Q5"/>
    <mergeCell ref="A6:Q6"/>
    <mergeCell ref="A7:D7"/>
    <mergeCell ref="E7:H7"/>
    <mergeCell ref="I7:N7"/>
    <mergeCell ref="O7:Q7"/>
    <mergeCell ref="A8:Q8"/>
    <mergeCell ref="A9:Q9"/>
    <mergeCell ref="B10:H10"/>
    <mergeCell ref="I10:N10"/>
    <mergeCell ref="P10:Q10"/>
    <mergeCell ref="B11:H11"/>
    <mergeCell ref="I11:N11"/>
    <mergeCell ref="P11:Q11"/>
    <mergeCell ref="B12:H12"/>
    <mergeCell ref="I12:N12"/>
    <mergeCell ref="P12:Q12"/>
    <mergeCell ref="B13:H13"/>
    <mergeCell ref="I13:N13"/>
    <mergeCell ref="P13:Q13"/>
    <mergeCell ref="B14:H14"/>
    <mergeCell ref="I14:N14"/>
    <mergeCell ref="P14:Q14"/>
    <mergeCell ref="A15:Q15"/>
    <mergeCell ref="A16:D16"/>
    <mergeCell ref="E16:H16"/>
    <mergeCell ref="I16:N16"/>
    <mergeCell ref="O16:Q16"/>
    <mergeCell ref="A17:Q17"/>
    <mergeCell ref="A18:Q18"/>
    <mergeCell ref="B19:H19"/>
    <mergeCell ref="I19:N19"/>
    <mergeCell ref="P19:Q19"/>
    <mergeCell ref="B20:H20"/>
    <mergeCell ref="I20:N20"/>
    <mergeCell ref="P20:Q20"/>
    <mergeCell ref="B21:H21"/>
    <mergeCell ref="I21:N21"/>
    <mergeCell ref="P21:Q21"/>
    <mergeCell ref="B22:H22"/>
    <mergeCell ref="I22:N22"/>
    <mergeCell ref="P22:Q22"/>
    <mergeCell ref="B23:H23"/>
    <mergeCell ref="I23:N23"/>
    <mergeCell ref="P23:Q23"/>
    <mergeCell ref="A1:D3"/>
    <mergeCell ref="E1:L3"/>
  </mergeCells>
  <conditionalFormatting sqref="O11:O14">
    <cfRule type="containsText" dxfId="11" priority="4" stopIfTrue="1" operator="between" text="OK">
      <formula>NOT(ISERROR(SEARCH("OK",O11)))</formula>
    </cfRule>
    <cfRule type="containsText" dxfId="12" priority="3" stopIfTrue="1" operator="between" text="N.OK">
      <formula>NOT(ISERROR(SEARCH("N.OK",O11)))</formula>
    </cfRule>
  </conditionalFormatting>
  <conditionalFormatting sqref="O20:O23">
    <cfRule type="containsText" dxfId="11" priority="2" stopIfTrue="1" operator="between" text="OK">
      <formula>NOT(ISERROR(SEARCH("OK",O20)))</formula>
    </cfRule>
    <cfRule type="containsText" dxfId="12" priority="1" stopIfTrue="1" operator="between" text="N.OK">
      <formula>NOT(ISERROR(SEARCH("N.OK",O20)))</formula>
    </cfRule>
  </conditionalFormatting>
  <dataValidations count="3">
    <dataValidation type="list" allowBlank="1" showInputMessage="1" showErrorMessage="1" sqref="E7:H7 O7:Q7">
      <formula1>"40,45"</formula1>
    </dataValidation>
    <dataValidation type="list" allowBlank="1" showInputMessage="1" showErrorMessage="1" sqref="E16:H16 O16:Q16">
      <formula1>"30,35,40"</formula1>
    </dataValidation>
    <dataValidation type="list" allowBlank="1" showInputMessage="1" showErrorMessage="1" sqref="O11:O14 O20:O23">
      <formula1>"OK,N.OK"</formula1>
    </dataValidation>
  </dataValidations>
  <hyperlinks>
    <hyperlink ref="W9" location="目录!A1" display="链接到目录"/>
  </hyperlinks>
  <pageMargins left="0.75" right="0.75" top="1" bottom="1" header="0.5" footer="0.5"/>
  <headerFooter/>
  <ignoredErrors>
    <ignoredError sqref="O2:O3" unlockedFormula="1"/>
  </ignoredErrors>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24"/>
  <sheetViews>
    <sheetView zoomScale="40" zoomScaleNormal="40" workbookViewId="0">
      <selection activeCell="D6" sqref="D6:D18"/>
    </sheetView>
  </sheetViews>
  <sheetFormatPr defaultColWidth="8.7" defaultRowHeight="32.4"/>
  <cols>
    <col min="1" max="1" width="16.4" style="224" customWidth="1"/>
    <col min="2" max="2" width="59" style="218" customWidth="1"/>
    <col min="3" max="3" width="58.9" style="225" customWidth="1"/>
    <col min="4" max="4" width="58.6" style="226" customWidth="1"/>
    <col min="5" max="5" width="16.1" style="227" customWidth="1"/>
    <col min="6" max="6" width="13.0333333333333" style="228" customWidth="1"/>
    <col min="7" max="9" width="10.625" style="228" customWidth="1"/>
    <col min="10" max="10" width="16.2" style="228" customWidth="1"/>
    <col min="11" max="29" width="9" style="228" customWidth="1"/>
    <col min="30" max="16384" width="8.7" style="218"/>
  </cols>
  <sheetData>
    <row r="1" s="218" customFormat="1" ht="38.25" customHeight="1" spans="1:29">
      <c r="A1" s="229" t="s">
        <v>234</v>
      </c>
      <c r="B1" s="230"/>
      <c r="C1" s="231" t="s">
        <v>681</v>
      </c>
      <c r="D1" s="232"/>
      <c r="E1" s="232"/>
      <c r="F1" s="233"/>
      <c r="G1" s="233"/>
      <c r="H1" s="233"/>
      <c r="I1" s="275"/>
      <c r="J1" s="276"/>
      <c r="K1" s="228"/>
      <c r="L1" s="228"/>
      <c r="M1" s="228"/>
      <c r="N1" s="228"/>
      <c r="O1" s="228"/>
      <c r="P1" s="228"/>
      <c r="Q1" s="228"/>
      <c r="R1" s="228"/>
      <c r="S1" s="228"/>
      <c r="T1" s="228"/>
      <c r="U1" s="228"/>
      <c r="V1" s="228"/>
      <c r="W1" s="228"/>
      <c r="X1" s="228"/>
      <c r="Y1" s="228"/>
      <c r="Z1" s="228"/>
      <c r="AA1" s="228"/>
      <c r="AB1" s="228"/>
      <c r="AC1" s="228"/>
    </row>
    <row r="2" s="219" customFormat="1" ht="34" customHeight="1" spans="1:29">
      <c r="A2" s="234" t="s">
        <v>116</v>
      </c>
      <c r="B2" s="68" t="str">
        <f>目录!H8</f>
        <v>N72-VE23-M002-CAD9900200350-9900205227-OP20</v>
      </c>
      <c r="C2" s="235" t="s">
        <v>123</v>
      </c>
      <c r="D2" s="236" t="str">
        <f>目录!H10</f>
        <v>祝腾威</v>
      </c>
      <c r="E2" s="237" t="s">
        <v>3</v>
      </c>
      <c r="F2" s="238" t="s">
        <v>682</v>
      </c>
      <c r="G2" s="238"/>
      <c r="H2" s="238"/>
      <c r="I2" s="238"/>
      <c r="J2" s="276"/>
      <c r="K2" s="228"/>
      <c r="L2" s="228"/>
      <c r="M2" s="228"/>
      <c r="N2" s="228"/>
      <c r="O2" s="228"/>
      <c r="P2" s="228"/>
      <c r="Q2" s="228"/>
      <c r="R2" s="228"/>
      <c r="S2" s="228"/>
      <c r="T2" s="228"/>
      <c r="U2" s="228"/>
      <c r="V2" s="228"/>
      <c r="W2" s="228"/>
      <c r="X2" s="228"/>
      <c r="Y2" s="228"/>
      <c r="Z2" s="228"/>
      <c r="AA2" s="228"/>
      <c r="AB2" s="228"/>
      <c r="AC2" s="228"/>
    </row>
    <row r="3" s="219" customFormat="1" ht="36" customHeight="1" spans="1:29">
      <c r="A3" s="239" t="s">
        <v>630</v>
      </c>
      <c r="B3" s="68" t="str">
        <f>目录!H5</f>
        <v>右滑门外板</v>
      </c>
      <c r="C3" s="240"/>
      <c r="D3" s="241"/>
      <c r="E3" s="242"/>
      <c r="F3" s="238"/>
      <c r="G3" s="238"/>
      <c r="H3" s="238"/>
      <c r="I3" s="238"/>
      <c r="J3" s="276"/>
      <c r="K3" s="228"/>
      <c r="L3" s="228"/>
      <c r="M3" s="228"/>
      <c r="N3" s="228"/>
      <c r="O3" s="228"/>
      <c r="P3" s="228"/>
      <c r="Q3" s="228"/>
      <c r="R3" s="228"/>
      <c r="S3" s="228"/>
      <c r="T3" s="228"/>
      <c r="U3" s="228"/>
      <c r="V3" s="228"/>
      <c r="W3" s="228"/>
      <c r="X3" s="228"/>
      <c r="Y3" s="228"/>
      <c r="Z3" s="228"/>
      <c r="AA3" s="228"/>
      <c r="AB3" s="228"/>
      <c r="AC3" s="228"/>
    </row>
    <row r="4" s="219" customFormat="1" ht="40" customHeight="1" spans="1:29">
      <c r="A4" s="243" t="s">
        <v>683</v>
      </c>
      <c r="B4" s="68" t="str">
        <f>目录!H7</f>
        <v>OP20-TR+PI</v>
      </c>
      <c r="C4" s="244" t="s">
        <v>65</v>
      </c>
      <c r="D4" s="236" t="str">
        <f>目录!H12</f>
        <v>张X </v>
      </c>
      <c r="E4" s="245">
        <f>目录!J12</f>
        <v>0</v>
      </c>
      <c r="F4" s="246" t="s">
        <v>684</v>
      </c>
      <c r="G4" s="246" t="s">
        <v>685</v>
      </c>
      <c r="H4" s="246" t="s">
        <v>686</v>
      </c>
      <c r="I4" s="277" t="s">
        <v>687</v>
      </c>
      <c r="J4" s="276"/>
      <c r="K4" s="228"/>
      <c r="L4" s="228"/>
      <c r="M4" s="228"/>
      <c r="N4" s="228"/>
      <c r="O4" s="228"/>
      <c r="P4" s="228"/>
      <c r="Q4" s="228"/>
      <c r="R4" s="228"/>
      <c r="S4" s="228"/>
      <c r="T4" s="228"/>
      <c r="U4" s="228"/>
      <c r="V4" s="228"/>
      <c r="W4" s="228"/>
      <c r="X4" s="228"/>
      <c r="Y4" s="228"/>
      <c r="Z4" s="228"/>
      <c r="AA4" s="228"/>
      <c r="AB4" s="228"/>
      <c r="AC4" s="228"/>
    </row>
    <row r="5" s="220" customFormat="1" ht="43" customHeight="1" spans="1:29">
      <c r="A5" s="247" t="s">
        <v>688</v>
      </c>
      <c r="B5" s="248" t="s">
        <v>628</v>
      </c>
      <c r="C5" s="249" t="s">
        <v>689</v>
      </c>
      <c r="D5" s="248" t="s">
        <v>690</v>
      </c>
      <c r="E5" s="250" t="s">
        <v>691</v>
      </c>
      <c r="F5" s="251">
        <v>19.8</v>
      </c>
      <c r="G5" s="251">
        <v>19.2</v>
      </c>
      <c r="H5" s="251">
        <v>20.5</v>
      </c>
      <c r="I5" s="278">
        <f>G5-H5</f>
        <v>-1.3</v>
      </c>
      <c r="J5" s="276"/>
      <c r="K5" s="228"/>
      <c r="L5" s="228"/>
      <c r="M5" s="228"/>
      <c r="N5" s="228"/>
      <c r="O5" s="228"/>
      <c r="P5" s="228"/>
      <c r="Q5" s="228"/>
      <c r="R5" s="228"/>
      <c r="S5" s="228"/>
      <c r="T5" s="228"/>
      <c r="U5" s="228"/>
      <c r="V5" s="228"/>
      <c r="W5" s="228"/>
      <c r="X5" s="228"/>
      <c r="Y5" s="228"/>
      <c r="Z5" s="228"/>
      <c r="AA5" s="228"/>
      <c r="AB5" s="228"/>
      <c r="AC5" s="228"/>
    </row>
    <row r="6" s="221" customFormat="1" ht="24.9" customHeight="1" spans="1:29">
      <c r="A6" s="252">
        <v>1</v>
      </c>
      <c r="B6" s="253"/>
      <c r="C6" s="254"/>
      <c r="D6" s="255"/>
      <c r="E6" s="256"/>
      <c r="F6" s="251"/>
      <c r="G6" s="251"/>
      <c r="H6" s="251"/>
      <c r="I6" s="278"/>
      <c r="J6" s="276"/>
      <c r="K6" s="228"/>
      <c r="L6" s="228"/>
      <c r="M6" s="228"/>
      <c r="N6" s="228"/>
      <c r="O6" s="228"/>
      <c r="P6" s="228"/>
      <c r="Q6" s="228"/>
      <c r="R6" s="228"/>
      <c r="S6" s="228"/>
      <c r="T6" s="228"/>
      <c r="U6" s="228"/>
      <c r="V6" s="228"/>
      <c r="W6" s="228"/>
      <c r="X6" s="228"/>
      <c r="Y6" s="228"/>
      <c r="Z6" s="228"/>
      <c r="AA6" s="228"/>
      <c r="AB6" s="228"/>
      <c r="AC6" s="228"/>
    </row>
    <row r="7" s="222" customFormat="1" ht="24.9" customHeight="1" spans="1:29">
      <c r="A7" s="257"/>
      <c r="B7" s="258"/>
      <c r="C7" s="259"/>
      <c r="D7" s="96"/>
      <c r="E7" s="260"/>
      <c r="F7" s="251"/>
      <c r="G7" s="251"/>
      <c r="H7" s="251"/>
      <c r="I7" s="278"/>
      <c r="J7" s="276"/>
      <c r="K7" s="228"/>
      <c r="L7" s="228"/>
      <c r="M7" s="228"/>
      <c r="N7" s="228"/>
      <c r="O7" s="228"/>
      <c r="P7" s="228"/>
      <c r="Q7" s="228"/>
      <c r="R7" s="228"/>
      <c r="S7" s="228"/>
      <c r="T7" s="228"/>
      <c r="U7" s="228"/>
      <c r="V7" s="228"/>
      <c r="W7" s="228"/>
      <c r="X7" s="228"/>
      <c r="Y7" s="228"/>
      <c r="Z7" s="228"/>
      <c r="AA7" s="228"/>
      <c r="AB7" s="228"/>
      <c r="AC7" s="228"/>
    </row>
    <row r="8" s="222" customFormat="1" ht="24.9" customHeight="1" spans="1:29">
      <c r="A8" s="257"/>
      <c r="B8" s="258"/>
      <c r="C8" s="259"/>
      <c r="D8" s="96"/>
      <c r="E8" s="260"/>
      <c r="F8" s="251"/>
      <c r="G8" s="251"/>
      <c r="H8" s="251"/>
      <c r="I8" s="278"/>
      <c r="J8" s="276"/>
      <c r="K8" s="228"/>
      <c r="L8" s="228"/>
      <c r="M8" s="228"/>
      <c r="N8" s="228"/>
      <c r="O8" s="228"/>
      <c r="P8" s="228"/>
      <c r="Q8" s="228"/>
      <c r="R8" s="228"/>
      <c r="S8" s="228"/>
      <c r="T8" s="228"/>
      <c r="U8" s="228"/>
      <c r="V8" s="228"/>
      <c r="W8" s="228"/>
      <c r="X8" s="228"/>
      <c r="Y8" s="228"/>
      <c r="Z8" s="228"/>
      <c r="AA8" s="228"/>
      <c r="AB8" s="228"/>
      <c r="AC8" s="228"/>
    </row>
    <row r="9" s="222" customFormat="1" ht="24.9" customHeight="1" spans="1:29">
      <c r="A9" s="257"/>
      <c r="B9" s="258"/>
      <c r="C9" s="259"/>
      <c r="D9" s="96"/>
      <c r="E9" s="260"/>
      <c r="F9" s="251"/>
      <c r="G9" s="251"/>
      <c r="H9" s="251"/>
      <c r="I9" s="278"/>
      <c r="J9" s="276"/>
      <c r="K9" s="228"/>
      <c r="L9" s="228"/>
      <c r="M9" s="228"/>
      <c r="N9" s="228"/>
      <c r="O9" s="228"/>
      <c r="P9" s="228"/>
      <c r="Q9" s="228"/>
      <c r="R9" s="228"/>
      <c r="S9" s="228"/>
      <c r="T9" s="228"/>
      <c r="U9" s="228"/>
      <c r="V9" s="228"/>
      <c r="W9" s="228"/>
      <c r="X9" s="228"/>
      <c r="Y9" s="228"/>
      <c r="Z9" s="228"/>
      <c r="AA9" s="228"/>
      <c r="AB9" s="228"/>
      <c r="AC9" s="228"/>
    </row>
    <row r="10" s="222" customFormat="1" ht="24.9" customHeight="1" spans="1:29">
      <c r="A10" s="257"/>
      <c r="B10" s="258"/>
      <c r="C10" s="259"/>
      <c r="D10" s="96"/>
      <c r="E10" s="260"/>
      <c r="F10" s="261"/>
      <c r="G10" s="261"/>
      <c r="H10" s="261"/>
      <c r="I10" s="279"/>
      <c r="J10" s="276"/>
      <c r="K10" s="228"/>
      <c r="L10" s="228"/>
      <c r="M10" s="228"/>
      <c r="N10" s="228"/>
      <c r="O10" s="228"/>
      <c r="P10" s="228"/>
      <c r="Q10" s="228"/>
      <c r="R10" s="228"/>
      <c r="S10" s="228"/>
      <c r="T10" s="228"/>
      <c r="U10" s="228"/>
      <c r="V10" s="228"/>
      <c r="W10" s="228"/>
      <c r="X10" s="228"/>
      <c r="Y10" s="228"/>
      <c r="Z10" s="228"/>
      <c r="AA10" s="228"/>
      <c r="AB10" s="228"/>
      <c r="AC10" s="228"/>
    </row>
    <row r="11" s="222" customFormat="1" ht="24.9" customHeight="1" spans="1:29">
      <c r="A11" s="257"/>
      <c r="B11" s="258"/>
      <c r="C11" s="259"/>
      <c r="D11" s="96"/>
      <c r="E11" s="260"/>
      <c r="F11" s="262" t="s">
        <v>692</v>
      </c>
      <c r="G11" s="263" t="s">
        <v>693</v>
      </c>
      <c r="H11" s="263"/>
      <c r="I11" s="263"/>
      <c r="J11" s="263"/>
      <c r="K11" s="263"/>
      <c r="L11" s="263"/>
      <c r="M11" s="263"/>
      <c r="N11" s="263"/>
      <c r="O11" s="263"/>
      <c r="P11" s="280"/>
      <c r="Q11" s="282" t="s">
        <v>248</v>
      </c>
      <c r="R11" s="228"/>
      <c r="S11" s="228"/>
      <c r="T11" s="228"/>
      <c r="U11" s="228"/>
      <c r="V11" s="228"/>
      <c r="W11" s="228"/>
      <c r="X11" s="228"/>
      <c r="Y11" s="228"/>
      <c r="Z11" s="228"/>
      <c r="AA11" s="228"/>
      <c r="AB11" s="228"/>
      <c r="AC11" s="228"/>
    </row>
    <row r="12" s="222" customFormat="1" ht="24.9" customHeight="1" spans="1:29">
      <c r="A12" s="257"/>
      <c r="B12" s="258"/>
      <c r="C12" s="259"/>
      <c r="D12" s="96"/>
      <c r="E12" s="260"/>
      <c r="F12" s="262"/>
      <c r="G12" s="263"/>
      <c r="H12" s="263"/>
      <c r="I12" s="263"/>
      <c r="J12" s="263"/>
      <c r="K12" s="263"/>
      <c r="L12" s="263"/>
      <c r="M12" s="263"/>
      <c r="N12" s="263"/>
      <c r="O12" s="263"/>
      <c r="P12" s="280"/>
      <c r="Q12" s="283"/>
      <c r="R12" s="228"/>
      <c r="S12" s="228"/>
      <c r="T12" s="228"/>
      <c r="U12" s="228"/>
      <c r="V12" s="228"/>
      <c r="W12" s="228"/>
      <c r="X12" s="228"/>
      <c r="Y12" s="228"/>
      <c r="Z12" s="228"/>
      <c r="AA12" s="228"/>
      <c r="AB12" s="228"/>
      <c r="AC12" s="228"/>
    </row>
    <row r="13" s="222" customFormat="1" ht="24.9" customHeight="1" spans="1:29">
      <c r="A13" s="257"/>
      <c r="B13" s="258"/>
      <c r="C13" s="259"/>
      <c r="D13" s="96"/>
      <c r="E13" s="260"/>
      <c r="F13" s="262"/>
      <c r="G13" s="263"/>
      <c r="H13" s="263"/>
      <c r="I13" s="263"/>
      <c r="J13" s="263"/>
      <c r="K13" s="263"/>
      <c r="L13" s="263"/>
      <c r="M13" s="263"/>
      <c r="N13" s="263"/>
      <c r="O13" s="263"/>
      <c r="P13" s="280"/>
      <c r="Q13" s="283"/>
      <c r="R13" s="228"/>
      <c r="S13" s="228"/>
      <c r="T13" s="228"/>
      <c r="U13" s="228"/>
      <c r="V13" s="228"/>
      <c r="W13" s="228"/>
      <c r="X13" s="228"/>
      <c r="Y13" s="228"/>
      <c r="Z13" s="228"/>
      <c r="AA13" s="228"/>
      <c r="AB13" s="228"/>
      <c r="AC13" s="228"/>
    </row>
    <row r="14" s="222" customFormat="1" ht="24.9" customHeight="1" spans="1:29">
      <c r="A14" s="257"/>
      <c r="B14" s="258"/>
      <c r="C14" s="259"/>
      <c r="D14" s="96"/>
      <c r="E14" s="260"/>
      <c r="F14" s="262"/>
      <c r="G14" s="263"/>
      <c r="H14" s="263"/>
      <c r="I14" s="263"/>
      <c r="J14" s="263"/>
      <c r="K14" s="263"/>
      <c r="L14" s="263"/>
      <c r="M14" s="263"/>
      <c r="N14" s="263"/>
      <c r="O14" s="263"/>
      <c r="P14" s="280"/>
      <c r="Q14" s="283"/>
      <c r="R14" s="228"/>
      <c r="S14" s="228"/>
      <c r="T14" s="228"/>
      <c r="U14" s="228"/>
      <c r="V14" s="228"/>
      <c r="W14" s="228"/>
      <c r="X14" s="228"/>
      <c r="Y14" s="228"/>
      <c r="Z14" s="228"/>
      <c r="AA14" s="228"/>
      <c r="AB14" s="228"/>
      <c r="AC14" s="228"/>
    </row>
    <row r="15" s="222" customFormat="1" ht="24.9" customHeight="1" spans="1:29">
      <c r="A15" s="257"/>
      <c r="B15" s="258"/>
      <c r="C15" s="259"/>
      <c r="D15" s="96"/>
      <c r="E15" s="260"/>
      <c r="F15" s="262"/>
      <c r="G15" s="263"/>
      <c r="H15" s="263"/>
      <c r="I15" s="263"/>
      <c r="J15" s="263"/>
      <c r="K15" s="263"/>
      <c r="L15" s="263"/>
      <c r="M15" s="263"/>
      <c r="N15" s="263"/>
      <c r="O15" s="263"/>
      <c r="P15" s="280"/>
      <c r="Q15" s="283"/>
      <c r="R15" s="228"/>
      <c r="S15" s="228"/>
      <c r="T15" s="228"/>
      <c r="U15" s="228"/>
      <c r="V15" s="228"/>
      <c r="W15" s="228"/>
      <c r="X15" s="228"/>
      <c r="Y15" s="228"/>
      <c r="Z15" s="228"/>
      <c r="AA15" s="228"/>
      <c r="AB15" s="228"/>
      <c r="AC15" s="228"/>
    </row>
    <row r="16" s="222" customFormat="1" ht="24.9" customHeight="1" spans="1:29">
      <c r="A16" s="257"/>
      <c r="B16" s="258"/>
      <c r="C16" s="259"/>
      <c r="D16" s="96"/>
      <c r="E16" s="260"/>
      <c r="F16" s="262"/>
      <c r="G16" s="263"/>
      <c r="H16" s="263"/>
      <c r="I16" s="263"/>
      <c r="J16" s="263"/>
      <c r="K16" s="263"/>
      <c r="L16" s="263"/>
      <c r="M16" s="263"/>
      <c r="N16" s="263"/>
      <c r="O16" s="263"/>
      <c r="P16" s="280"/>
      <c r="Q16" s="283"/>
      <c r="R16" s="228"/>
      <c r="S16" s="228"/>
      <c r="T16" s="228"/>
      <c r="U16" s="228"/>
      <c r="V16" s="228"/>
      <c r="W16" s="228"/>
      <c r="X16" s="228"/>
      <c r="Y16" s="228"/>
      <c r="Z16" s="228"/>
      <c r="AA16" s="228"/>
      <c r="AB16" s="228"/>
      <c r="AC16" s="228"/>
    </row>
    <row r="17" s="222" customFormat="1" ht="24.9" customHeight="1" spans="1:29">
      <c r="A17" s="257"/>
      <c r="B17" s="258"/>
      <c r="C17" s="259"/>
      <c r="D17" s="96"/>
      <c r="E17" s="260"/>
      <c r="F17" s="262"/>
      <c r="G17" s="263"/>
      <c r="H17" s="263"/>
      <c r="I17" s="263"/>
      <c r="J17" s="263"/>
      <c r="K17" s="263"/>
      <c r="L17" s="263"/>
      <c r="M17" s="263"/>
      <c r="N17" s="263"/>
      <c r="O17" s="263"/>
      <c r="P17" s="280"/>
      <c r="Q17" s="283"/>
      <c r="R17" s="228"/>
      <c r="S17" s="228"/>
      <c r="T17" s="228"/>
      <c r="U17" s="228"/>
      <c r="V17" s="228"/>
      <c r="W17" s="228"/>
      <c r="X17" s="228"/>
      <c r="Y17" s="228"/>
      <c r="Z17" s="228"/>
      <c r="AA17" s="228"/>
      <c r="AB17" s="228"/>
      <c r="AC17" s="228"/>
    </row>
    <row r="18" s="222" customFormat="1" ht="24.9" customHeight="1" spans="1:29">
      <c r="A18" s="257"/>
      <c r="B18" s="258"/>
      <c r="C18" s="259"/>
      <c r="D18" s="96"/>
      <c r="E18" s="260"/>
      <c r="F18" s="262"/>
      <c r="G18" s="263"/>
      <c r="H18" s="263"/>
      <c r="I18" s="263"/>
      <c r="J18" s="263"/>
      <c r="K18" s="263"/>
      <c r="L18" s="263"/>
      <c r="M18" s="263"/>
      <c r="N18" s="263"/>
      <c r="O18" s="263"/>
      <c r="P18" s="280"/>
      <c r="Q18" s="228"/>
      <c r="R18" s="228"/>
      <c r="S18" s="228"/>
      <c r="T18" s="228"/>
      <c r="U18" s="228"/>
      <c r="V18" s="228"/>
      <c r="W18" s="228"/>
      <c r="X18" s="228"/>
      <c r="Y18" s="228"/>
      <c r="Z18" s="228"/>
      <c r="AA18" s="228"/>
      <c r="AB18" s="228"/>
      <c r="AC18" s="228"/>
    </row>
    <row r="19" s="218" customFormat="1" ht="24.9" customHeight="1" spans="1:29">
      <c r="A19" s="264"/>
      <c r="B19" s="265" t="s">
        <v>694</v>
      </c>
      <c r="C19" s="266"/>
      <c r="D19" s="267" t="s">
        <v>695</v>
      </c>
      <c r="E19" s="268"/>
      <c r="F19" s="269" t="s">
        <v>696</v>
      </c>
      <c r="G19" s="270" t="s">
        <v>697</v>
      </c>
      <c r="H19" s="270"/>
      <c r="I19" s="270"/>
      <c r="J19" s="270"/>
      <c r="K19" s="270"/>
      <c r="L19" s="270"/>
      <c r="M19" s="270"/>
      <c r="N19" s="270"/>
      <c r="O19" s="270"/>
      <c r="P19" s="280"/>
      <c r="Q19" s="228"/>
      <c r="R19" s="228"/>
      <c r="S19" s="228"/>
      <c r="T19" s="228"/>
      <c r="U19" s="228"/>
      <c r="V19" s="228"/>
      <c r="W19" s="228"/>
      <c r="X19" s="228"/>
      <c r="Y19" s="228"/>
      <c r="Z19" s="228"/>
      <c r="AA19" s="228"/>
      <c r="AB19" s="228"/>
      <c r="AC19" s="228"/>
    </row>
    <row r="20" s="218" customFormat="1" ht="24.9" customHeight="1" spans="1:29">
      <c r="A20" s="252">
        <v>2</v>
      </c>
      <c r="B20" s="253"/>
      <c r="C20" s="254"/>
      <c r="D20" s="255"/>
      <c r="E20" s="256"/>
      <c r="F20" s="269"/>
      <c r="G20" s="270"/>
      <c r="H20" s="270"/>
      <c r="I20" s="270"/>
      <c r="J20" s="270"/>
      <c r="K20" s="270"/>
      <c r="L20" s="270"/>
      <c r="M20" s="270"/>
      <c r="N20" s="270"/>
      <c r="O20" s="270"/>
      <c r="P20" s="272"/>
      <c r="Q20" s="228"/>
      <c r="R20" s="228"/>
      <c r="S20" s="228"/>
      <c r="T20" s="228"/>
      <c r="U20" s="228"/>
      <c r="V20" s="228"/>
      <c r="W20" s="228"/>
      <c r="X20" s="228"/>
      <c r="Y20" s="228"/>
      <c r="Z20" s="228"/>
      <c r="AA20" s="228"/>
      <c r="AB20" s="228"/>
      <c r="AC20" s="228"/>
    </row>
    <row r="21" s="218" customFormat="1" ht="24.9" customHeight="1" spans="1:29">
      <c r="A21" s="257"/>
      <c r="B21" s="258"/>
      <c r="C21" s="259"/>
      <c r="D21" s="96"/>
      <c r="E21" s="260"/>
      <c r="F21" s="269"/>
      <c r="G21" s="270"/>
      <c r="H21" s="270"/>
      <c r="I21" s="270"/>
      <c r="J21" s="270"/>
      <c r="K21" s="270"/>
      <c r="L21" s="270"/>
      <c r="M21" s="270"/>
      <c r="N21" s="270"/>
      <c r="O21" s="270"/>
      <c r="P21" s="272"/>
      <c r="Q21" s="228"/>
      <c r="R21" s="228"/>
      <c r="S21" s="228"/>
      <c r="T21" s="228"/>
      <c r="U21" s="228"/>
      <c r="V21" s="228"/>
      <c r="W21" s="228"/>
      <c r="X21" s="228"/>
      <c r="Y21" s="228"/>
      <c r="Z21" s="228"/>
      <c r="AA21" s="228"/>
      <c r="AB21" s="228"/>
      <c r="AC21" s="228"/>
    </row>
    <row r="22" s="218" customFormat="1" ht="24.9" customHeight="1" spans="1:29">
      <c r="A22" s="257"/>
      <c r="B22" s="258"/>
      <c r="C22" s="259"/>
      <c r="D22" s="96"/>
      <c r="E22" s="260"/>
      <c r="F22" s="269"/>
      <c r="G22" s="270"/>
      <c r="H22" s="270"/>
      <c r="I22" s="270"/>
      <c r="J22" s="270"/>
      <c r="K22" s="270"/>
      <c r="L22" s="270"/>
      <c r="M22" s="270"/>
      <c r="N22" s="270"/>
      <c r="O22" s="270"/>
      <c r="P22" s="272"/>
      <c r="Q22" s="228"/>
      <c r="R22" s="228"/>
      <c r="S22" s="228"/>
      <c r="T22" s="228"/>
      <c r="U22" s="228"/>
      <c r="V22" s="228"/>
      <c r="W22" s="228"/>
      <c r="X22" s="228"/>
      <c r="Y22" s="228"/>
      <c r="Z22" s="228"/>
      <c r="AA22" s="228"/>
      <c r="AB22" s="228"/>
      <c r="AC22" s="228"/>
    </row>
    <row r="23" s="218" customFormat="1" ht="24.9" customHeight="1" spans="1:29">
      <c r="A23" s="257"/>
      <c r="B23" s="258"/>
      <c r="C23" s="259"/>
      <c r="D23" s="96"/>
      <c r="E23" s="260"/>
      <c r="F23" s="269"/>
      <c r="G23" s="270"/>
      <c r="H23" s="270"/>
      <c r="I23" s="270"/>
      <c r="J23" s="270"/>
      <c r="K23" s="270"/>
      <c r="L23" s="270"/>
      <c r="M23" s="270"/>
      <c r="N23" s="270"/>
      <c r="O23" s="270"/>
      <c r="P23" s="272"/>
      <c r="Q23" s="228"/>
      <c r="R23" s="228"/>
      <c r="S23" s="228"/>
      <c r="T23" s="228"/>
      <c r="U23" s="228"/>
      <c r="V23" s="228"/>
      <c r="W23" s="228"/>
      <c r="X23" s="228"/>
      <c r="Y23" s="228"/>
      <c r="Z23" s="228"/>
      <c r="AA23" s="228"/>
      <c r="AB23" s="228"/>
      <c r="AC23" s="228"/>
    </row>
    <row r="24" s="218" customFormat="1" ht="24.9" customHeight="1" spans="1:29">
      <c r="A24" s="257"/>
      <c r="B24" s="258"/>
      <c r="C24" s="259"/>
      <c r="D24" s="96"/>
      <c r="E24" s="260"/>
      <c r="F24" s="269"/>
      <c r="G24" s="270"/>
      <c r="H24" s="270"/>
      <c r="I24" s="270"/>
      <c r="J24" s="270"/>
      <c r="K24" s="270"/>
      <c r="L24" s="270"/>
      <c r="M24" s="270"/>
      <c r="N24" s="270"/>
      <c r="O24" s="270"/>
      <c r="P24" s="272"/>
      <c r="Q24" s="228"/>
      <c r="R24" s="228"/>
      <c r="S24" s="228"/>
      <c r="T24" s="228"/>
      <c r="U24" s="228"/>
      <c r="V24" s="228"/>
      <c r="W24" s="228"/>
      <c r="X24" s="228"/>
      <c r="Y24" s="228"/>
      <c r="Z24" s="228"/>
      <c r="AA24" s="228"/>
      <c r="AB24" s="228"/>
      <c r="AC24" s="228"/>
    </row>
    <row r="25" s="218" customFormat="1" ht="24.9" customHeight="1" spans="1:29">
      <c r="A25" s="257"/>
      <c r="B25" s="258"/>
      <c r="C25" s="259"/>
      <c r="D25" s="96"/>
      <c r="E25" s="260"/>
      <c r="F25" s="269"/>
      <c r="G25" s="270"/>
      <c r="H25" s="270"/>
      <c r="I25" s="270"/>
      <c r="J25" s="270"/>
      <c r="K25" s="270"/>
      <c r="L25" s="270"/>
      <c r="M25" s="270"/>
      <c r="N25" s="270"/>
      <c r="O25" s="270"/>
      <c r="P25" s="272"/>
      <c r="Q25" s="228"/>
      <c r="R25" s="228"/>
      <c r="S25" s="228"/>
      <c r="T25" s="228"/>
      <c r="U25" s="228"/>
      <c r="V25" s="228"/>
      <c r="W25" s="228"/>
      <c r="X25" s="228"/>
      <c r="Y25" s="228"/>
      <c r="Z25" s="228"/>
      <c r="AA25" s="228"/>
      <c r="AB25" s="228"/>
      <c r="AC25" s="228"/>
    </row>
    <row r="26" s="218" customFormat="1" ht="24.9" customHeight="1" spans="1:29">
      <c r="A26" s="257"/>
      <c r="B26" s="258"/>
      <c r="C26" s="259"/>
      <c r="D26" s="96"/>
      <c r="E26" s="260"/>
      <c r="F26" s="269"/>
      <c r="G26" s="270"/>
      <c r="H26" s="270"/>
      <c r="I26" s="270"/>
      <c r="J26" s="270"/>
      <c r="K26" s="270"/>
      <c r="L26" s="270"/>
      <c r="M26" s="270"/>
      <c r="N26" s="270"/>
      <c r="O26" s="270"/>
      <c r="P26" s="272"/>
      <c r="Q26" s="228"/>
      <c r="R26" s="228"/>
      <c r="S26" s="228"/>
      <c r="T26" s="228"/>
      <c r="U26" s="228"/>
      <c r="V26" s="228"/>
      <c r="W26" s="228"/>
      <c r="X26" s="228"/>
      <c r="Y26" s="228"/>
      <c r="Z26" s="228"/>
      <c r="AA26" s="228"/>
      <c r="AB26" s="228"/>
      <c r="AC26" s="228"/>
    </row>
    <row r="27" s="218" customFormat="1" ht="24.9" customHeight="1" spans="1:29">
      <c r="A27" s="257"/>
      <c r="B27" s="258"/>
      <c r="C27" s="259"/>
      <c r="D27" s="96"/>
      <c r="E27" s="271"/>
      <c r="F27" s="272"/>
      <c r="G27" s="272"/>
      <c r="H27" s="272"/>
      <c r="I27" s="272"/>
      <c r="J27" s="272"/>
      <c r="K27" s="272"/>
      <c r="L27" s="272"/>
      <c r="M27" s="272"/>
      <c r="N27" s="272"/>
      <c r="O27" s="272"/>
      <c r="P27" s="272"/>
      <c r="Q27" s="228"/>
      <c r="R27" s="228"/>
      <c r="S27" s="228"/>
      <c r="T27" s="228"/>
      <c r="U27" s="228"/>
      <c r="V27" s="228"/>
      <c r="W27" s="228"/>
      <c r="X27" s="228"/>
      <c r="Y27" s="228"/>
      <c r="Z27" s="228"/>
      <c r="AA27" s="228"/>
      <c r="AB27" s="228"/>
      <c r="AC27" s="228"/>
    </row>
    <row r="28" s="218" customFormat="1" ht="24.9" customHeight="1" spans="1:29">
      <c r="A28" s="257"/>
      <c r="B28" s="258"/>
      <c r="C28" s="259"/>
      <c r="D28" s="96"/>
      <c r="E28" s="271"/>
      <c r="F28" s="272"/>
      <c r="G28" s="272"/>
      <c r="H28" s="272"/>
      <c r="I28" s="272"/>
      <c r="J28" s="272"/>
      <c r="K28" s="272"/>
      <c r="L28" s="272"/>
      <c r="M28" s="272"/>
      <c r="N28" s="272"/>
      <c r="O28" s="272"/>
      <c r="P28" s="272"/>
      <c r="Q28" s="228"/>
      <c r="R28" s="228"/>
      <c r="S28" s="228"/>
      <c r="T28" s="228"/>
      <c r="U28" s="228"/>
      <c r="V28" s="228"/>
      <c r="W28" s="228"/>
      <c r="X28" s="228"/>
      <c r="Y28" s="228"/>
      <c r="Z28" s="228"/>
      <c r="AA28" s="228"/>
      <c r="AB28" s="228"/>
      <c r="AC28" s="228"/>
    </row>
    <row r="29" s="218" customFormat="1" ht="24.9" customHeight="1" spans="1:29">
      <c r="A29" s="257"/>
      <c r="B29" s="258"/>
      <c r="C29" s="259"/>
      <c r="D29" s="96"/>
      <c r="E29" s="271"/>
      <c r="F29" s="272"/>
      <c r="G29" s="272"/>
      <c r="H29" s="272"/>
      <c r="I29" s="272"/>
      <c r="J29" s="272"/>
      <c r="K29" s="272"/>
      <c r="L29" s="272"/>
      <c r="M29" s="272"/>
      <c r="N29" s="272"/>
      <c r="O29" s="272"/>
      <c r="P29" s="272"/>
      <c r="Q29" s="228"/>
      <c r="R29" s="228"/>
      <c r="S29" s="228"/>
      <c r="T29" s="228"/>
      <c r="U29" s="228"/>
      <c r="V29" s="228"/>
      <c r="W29" s="228"/>
      <c r="X29" s="228"/>
      <c r="Y29" s="228"/>
      <c r="Z29" s="228"/>
      <c r="AA29" s="228"/>
      <c r="AB29" s="228"/>
      <c r="AC29" s="228"/>
    </row>
    <row r="30" s="218" customFormat="1" ht="24.9" customHeight="1" spans="1:29">
      <c r="A30" s="257"/>
      <c r="B30" s="258"/>
      <c r="C30" s="259"/>
      <c r="D30" s="96"/>
      <c r="E30" s="271"/>
      <c r="F30" s="272"/>
      <c r="G30" s="272"/>
      <c r="H30" s="272"/>
      <c r="I30" s="272"/>
      <c r="J30" s="272"/>
      <c r="K30" s="272"/>
      <c r="L30" s="272"/>
      <c r="M30" s="272"/>
      <c r="N30" s="272"/>
      <c r="O30" s="272"/>
      <c r="P30" s="272"/>
      <c r="Q30" s="228"/>
      <c r="R30" s="228"/>
      <c r="S30" s="228"/>
      <c r="T30" s="228"/>
      <c r="U30" s="228"/>
      <c r="V30" s="228"/>
      <c r="W30" s="228"/>
      <c r="X30" s="228"/>
      <c r="Y30" s="228"/>
      <c r="Z30" s="228"/>
      <c r="AA30" s="228"/>
      <c r="AB30" s="228"/>
      <c r="AC30" s="228"/>
    </row>
    <row r="31" s="218" customFormat="1" ht="24.9" customHeight="1" spans="1:29">
      <c r="A31" s="257"/>
      <c r="B31" s="258"/>
      <c r="C31" s="259"/>
      <c r="D31" s="96"/>
      <c r="E31" s="271"/>
      <c r="F31" s="272"/>
      <c r="G31" s="272"/>
      <c r="H31" s="272"/>
      <c r="I31" s="272"/>
      <c r="J31" s="272"/>
      <c r="K31" s="272"/>
      <c r="L31" s="272"/>
      <c r="M31" s="272"/>
      <c r="N31" s="272"/>
      <c r="O31" s="272"/>
      <c r="P31" s="272"/>
      <c r="Q31" s="228"/>
      <c r="R31" s="228"/>
      <c r="S31" s="228"/>
      <c r="T31" s="228"/>
      <c r="U31" s="228"/>
      <c r="V31" s="228"/>
      <c r="W31" s="228"/>
      <c r="X31" s="228"/>
      <c r="Y31" s="228"/>
      <c r="Z31" s="228"/>
      <c r="AA31" s="228"/>
      <c r="AB31" s="228"/>
      <c r="AC31" s="228"/>
    </row>
    <row r="32" s="218" customFormat="1" ht="24.9" customHeight="1" spans="1:29">
      <c r="A32" s="257"/>
      <c r="B32" s="258"/>
      <c r="C32" s="259"/>
      <c r="D32" s="96"/>
      <c r="E32" s="271"/>
      <c r="F32" s="272"/>
      <c r="G32" s="272"/>
      <c r="H32" s="272"/>
      <c r="I32" s="272"/>
      <c r="J32" s="272"/>
      <c r="K32" s="272"/>
      <c r="L32" s="272"/>
      <c r="M32" s="272"/>
      <c r="N32" s="272"/>
      <c r="O32" s="272"/>
      <c r="P32" s="272"/>
      <c r="Q32" s="228"/>
      <c r="R32" s="228"/>
      <c r="S32" s="228"/>
      <c r="T32" s="228"/>
      <c r="U32" s="228"/>
      <c r="V32" s="228"/>
      <c r="W32" s="228"/>
      <c r="X32" s="228"/>
      <c r="Y32" s="228"/>
      <c r="Z32" s="228"/>
      <c r="AA32" s="228"/>
      <c r="AB32" s="228"/>
      <c r="AC32" s="228"/>
    </row>
    <row r="33" s="218" customFormat="1" ht="24.9" customHeight="1" spans="1:29">
      <c r="A33" s="264"/>
      <c r="B33" s="265" t="s">
        <v>694</v>
      </c>
      <c r="C33" s="266"/>
      <c r="D33" s="267" t="s">
        <v>695</v>
      </c>
      <c r="E33" s="273"/>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row>
    <row r="34" s="218" customFormat="1" ht="24.9" customHeight="1" spans="1:29">
      <c r="A34" s="252">
        <v>3</v>
      </c>
      <c r="B34" s="253"/>
      <c r="C34" s="254"/>
      <c r="D34" s="255"/>
      <c r="E34" s="274"/>
      <c r="F34" s="228"/>
      <c r="G34" s="228"/>
      <c r="H34" s="228"/>
      <c r="I34" s="228"/>
      <c r="J34" s="281"/>
      <c r="K34" s="228"/>
      <c r="L34" s="228"/>
      <c r="M34" s="228"/>
      <c r="N34" s="228"/>
      <c r="O34" s="228"/>
      <c r="P34" s="228"/>
      <c r="Q34" s="228"/>
      <c r="R34" s="228"/>
      <c r="S34" s="228"/>
      <c r="T34" s="228"/>
      <c r="U34" s="228"/>
      <c r="V34" s="228"/>
      <c r="W34" s="228"/>
      <c r="X34" s="228"/>
      <c r="Y34" s="228"/>
      <c r="Z34" s="228"/>
      <c r="AA34" s="228"/>
      <c r="AB34" s="228"/>
      <c r="AC34" s="228"/>
    </row>
    <row r="35" s="218" customFormat="1" ht="24.9" customHeight="1" spans="1:29">
      <c r="A35" s="257"/>
      <c r="B35" s="258"/>
      <c r="C35" s="259"/>
      <c r="D35" s="96"/>
      <c r="E35" s="271"/>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row>
    <row r="36" s="218" customFormat="1" ht="24.9" customHeight="1" spans="1:29">
      <c r="A36" s="257"/>
      <c r="B36" s="258"/>
      <c r="C36" s="259"/>
      <c r="D36" s="96"/>
      <c r="E36" s="271"/>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row>
    <row r="37" s="218" customFormat="1" ht="24.9" customHeight="1" spans="1:29">
      <c r="A37" s="257"/>
      <c r="B37" s="258"/>
      <c r="C37" s="259"/>
      <c r="D37" s="96"/>
      <c r="E37" s="271"/>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row>
    <row r="38" s="218" customFormat="1" ht="24.9" customHeight="1" spans="1:29">
      <c r="A38" s="257"/>
      <c r="B38" s="258"/>
      <c r="C38" s="259"/>
      <c r="D38" s="96"/>
      <c r="E38" s="271"/>
      <c r="F38" s="228"/>
      <c r="G38" s="228"/>
      <c r="H38" s="228"/>
      <c r="I38" s="228"/>
      <c r="J38" s="228"/>
      <c r="K38" s="228"/>
      <c r="L38" s="228"/>
      <c r="M38" s="228"/>
      <c r="N38" s="228"/>
      <c r="O38" s="228"/>
      <c r="P38" s="228"/>
      <c r="Q38" s="228"/>
      <c r="R38" s="228"/>
      <c r="S38" s="228"/>
      <c r="T38" s="228"/>
      <c r="U38" s="228"/>
      <c r="V38" s="228"/>
      <c r="W38" s="228"/>
      <c r="X38" s="228"/>
      <c r="Y38" s="228"/>
      <c r="Z38" s="228"/>
      <c r="AA38" s="228"/>
      <c r="AB38" s="228"/>
      <c r="AC38" s="228"/>
    </row>
    <row r="39" s="218" customFormat="1" ht="24.9" customHeight="1" spans="1:29">
      <c r="A39" s="257"/>
      <c r="B39" s="258"/>
      <c r="C39" s="259"/>
      <c r="D39" s="96"/>
      <c r="E39" s="271"/>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row>
    <row r="40" s="218" customFormat="1" ht="24.9" customHeight="1" spans="1:29">
      <c r="A40" s="257"/>
      <c r="B40" s="258"/>
      <c r="C40" s="259"/>
      <c r="D40" s="96"/>
      <c r="E40" s="271"/>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row>
    <row r="41" s="218" customFormat="1" ht="24.9" customHeight="1" spans="1:29">
      <c r="A41" s="257"/>
      <c r="B41" s="258"/>
      <c r="C41" s="259"/>
      <c r="D41" s="96"/>
      <c r="E41" s="271"/>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row>
    <row r="42" s="218" customFormat="1" ht="24.9" customHeight="1" spans="1:29">
      <c r="A42" s="257"/>
      <c r="B42" s="258"/>
      <c r="C42" s="259"/>
      <c r="D42" s="96"/>
      <c r="E42" s="271"/>
      <c r="F42" s="228"/>
      <c r="G42" s="228"/>
      <c r="H42" s="228"/>
      <c r="I42" s="228"/>
      <c r="J42" s="228"/>
      <c r="K42" s="228"/>
      <c r="L42" s="228"/>
      <c r="M42" s="228"/>
      <c r="N42" s="228"/>
      <c r="O42" s="228"/>
      <c r="P42" s="228"/>
      <c r="Q42" s="228"/>
      <c r="R42" s="228"/>
      <c r="S42" s="228"/>
      <c r="T42" s="228"/>
      <c r="U42" s="228"/>
      <c r="V42" s="228"/>
      <c r="W42" s="228"/>
      <c r="X42" s="228"/>
      <c r="Y42" s="228"/>
      <c r="Z42" s="228"/>
      <c r="AA42" s="228"/>
      <c r="AB42" s="228"/>
      <c r="AC42" s="228"/>
    </row>
    <row r="43" s="218" customFormat="1" ht="24.9" customHeight="1" spans="1:29">
      <c r="A43" s="257"/>
      <c r="B43" s="258"/>
      <c r="C43" s="259"/>
      <c r="D43" s="96"/>
      <c r="E43" s="271"/>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row>
    <row r="44" s="218" customFormat="1" ht="24.9" customHeight="1" spans="1:29">
      <c r="A44" s="257"/>
      <c r="B44" s="258"/>
      <c r="C44" s="259"/>
      <c r="D44" s="96"/>
      <c r="E44" s="271"/>
      <c r="F44" s="228"/>
      <c r="G44" s="228"/>
      <c r="H44" s="228"/>
      <c r="I44" s="228"/>
      <c r="J44" s="228"/>
      <c r="K44" s="228"/>
      <c r="L44" s="228"/>
      <c r="M44" s="228"/>
      <c r="N44" s="228"/>
      <c r="O44" s="228"/>
      <c r="P44" s="228"/>
      <c r="Q44" s="228"/>
      <c r="R44" s="228"/>
      <c r="S44" s="228"/>
      <c r="T44" s="228"/>
      <c r="U44" s="228"/>
      <c r="V44" s="228"/>
      <c r="W44" s="228"/>
      <c r="X44" s="228"/>
      <c r="Y44" s="228"/>
      <c r="Z44" s="228"/>
      <c r="AA44" s="228"/>
      <c r="AB44" s="228"/>
      <c r="AC44" s="228"/>
    </row>
    <row r="45" s="218" customFormat="1" ht="24.9" customHeight="1" spans="1:29">
      <c r="A45" s="257"/>
      <c r="B45" s="258"/>
      <c r="C45" s="259"/>
      <c r="D45" s="96"/>
      <c r="E45" s="271"/>
      <c r="F45" s="228"/>
      <c r="G45" s="228"/>
      <c r="H45" s="228"/>
      <c r="I45" s="228"/>
      <c r="J45" s="228"/>
      <c r="K45" s="228"/>
      <c r="L45" s="228"/>
      <c r="M45" s="228"/>
      <c r="N45" s="228"/>
      <c r="O45" s="228"/>
      <c r="P45" s="228"/>
      <c r="Q45" s="228"/>
      <c r="R45" s="228"/>
      <c r="S45" s="228"/>
      <c r="T45" s="228"/>
      <c r="U45" s="228"/>
      <c r="V45" s="228"/>
      <c r="W45" s="228"/>
      <c r="X45" s="228"/>
      <c r="Y45" s="228"/>
      <c r="Z45" s="228"/>
      <c r="AA45" s="228"/>
      <c r="AB45" s="228"/>
      <c r="AC45" s="228"/>
    </row>
    <row r="46" s="218" customFormat="1" ht="24.9" customHeight="1" spans="1:29">
      <c r="A46" s="257"/>
      <c r="B46" s="258"/>
      <c r="C46" s="259"/>
      <c r="D46" s="96"/>
      <c r="E46" s="271"/>
      <c r="F46" s="228"/>
      <c r="G46" s="228"/>
      <c r="H46" s="228"/>
      <c r="I46" s="228"/>
      <c r="J46" s="228"/>
      <c r="K46" s="228"/>
      <c r="L46" s="228"/>
      <c r="M46" s="228"/>
      <c r="N46" s="228"/>
      <c r="O46" s="228"/>
      <c r="P46" s="228"/>
      <c r="Q46" s="228"/>
      <c r="R46" s="228"/>
      <c r="S46" s="228"/>
      <c r="T46" s="228"/>
      <c r="U46" s="228"/>
      <c r="V46" s="228"/>
      <c r="W46" s="228"/>
      <c r="X46" s="228"/>
      <c r="Y46" s="228"/>
      <c r="Z46" s="228"/>
      <c r="AA46" s="228"/>
      <c r="AB46" s="228"/>
      <c r="AC46" s="228"/>
    </row>
    <row r="47" s="218" customFormat="1" ht="24.9" customHeight="1" spans="1:29">
      <c r="A47" s="264"/>
      <c r="B47" s="265" t="s">
        <v>694</v>
      </c>
      <c r="C47" s="266"/>
      <c r="D47" s="267" t="s">
        <v>695</v>
      </c>
      <c r="E47" s="273"/>
      <c r="F47" s="228"/>
      <c r="G47" s="228"/>
      <c r="H47" s="228"/>
      <c r="I47" s="228"/>
      <c r="J47" s="228"/>
      <c r="K47" s="228"/>
      <c r="L47" s="228"/>
      <c r="M47" s="228"/>
      <c r="N47" s="228"/>
      <c r="O47" s="228"/>
      <c r="P47" s="228"/>
      <c r="Q47" s="228"/>
      <c r="R47" s="228"/>
      <c r="S47" s="228"/>
      <c r="T47" s="228"/>
      <c r="U47" s="228"/>
      <c r="V47" s="228"/>
      <c r="W47" s="228"/>
      <c r="X47" s="228"/>
      <c r="Y47" s="228"/>
      <c r="Z47" s="228"/>
      <c r="AA47" s="228"/>
      <c r="AB47" s="228"/>
      <c r="AC47" s="228"/>
    </row>
    <row r="48" s="218" customFormat="1" ht="24.9" customHeight="1" spans="1:29">
      <c r="A48" s="252">
        <v>4</v>
      </c>
      <c r="B48" s="253"/>
      <c r="C48" s="254"/>
      <c r="D48" s="255"/>
      <c r="E48" s="274"/>
      <c r="F48" s="228"/>
      <c r="G48" s="228"/>
      <c r="H48" s="228"/>
      <c r="I48" s="228"/>
      <c r="J48" s="281"/>
      <c r="K48" s="228"/>
      <c r="L48" s="228"/>
      <c r="M48" s="228"/>
      <c r="N48" s="228"/>
      <c r="O48" s="228"/>
      <c r="P48" s="228"/>
      <c r="Q48" s="228"/>
      <c r="R48" s="228"/>
      <c r="S48" s="228"/>
      <c r="T48" s="228"/>
      <c r="U48" s="228"/>
      <c r="V48" s="228"/>
      <c r="W48" s="228"/>
      <c r="X48" s="228"/>
      <c r="Y48" s="228"/>
      <c r="Z48" s="228"/>
      <c r="AA48" s="228"/>
      <c r="AB48" s="228"/>
      <c r="AC48" s="228"/>
    </row>
    <row r="49" s="218" customFormat="1" ht="24.9" customHeight="1" spans="1:29">
      <c r="A49" s="257"/>
      <c r="B49" s="258"/>
      <c r="C49" s="259"/>
      <c r="D49" s="96"/>
      <c r="E49" s="271"/>
      <c r="F49" s="228"/>
      <c r="G49" s="228"/>
      <c r="H49" s="228"/>
      <c r="I49" s="228"/>
      <c r="J49" s="228"/>
      <c r="K49" s="228"/>
      <c r="L49" s="228"/>
      <c r="M49" s="228"/>
      <c r="N49" s="228"/>
      <c r="O49" s="228"/>
      <c r="P49" s="228"/>
      <c r="Q49" s="228"/>
      <c r="R49" s="228"/>
      <c r="S49" s="228"/>
      <c r="T49" s="228"/>
      <c r="U49" s="228"/>
      <c r="V49" s="228"/>
      <c r="W49" s="228"/>
      <c r="X49" s="228"/>
      <c r="Y49" s="228"/>
      <c r="Z49" s="228"/>
      <c r="AA49" s="228"/>
      <c r="AB49" s="228"/>
      <c r="AC49" s="228"/>
    </row>
    <row r="50" s="218" customFormat="1" ht="24.9" customHeight="1" spans="1:29">
      <c r="A50" s="257"/>
      <c r="B50" s="258"/>
      <c r="C50" s="259"/>
      <c r="D50" s="96"/>
      <c r="E50" s="271"/>
      <c r="F50" s="228"/>
      <c r="G50" s="228"/>
      <c r="H50" s="228"/>
      <c r="I50" s="228"/>
      <c r="J50" s="228"/>
      <c r="K50" s="228"/>
      <c r="L50" s="228"/>
      <c r="M50" s="228"/>
      <c r="N50" s="228"/>
      <c r="O50" s="228"/>
      <c r="P50" s="228"/>
      <c r="Q50" s="228"/>
      <c r="R50" s="228"/>
      <c r="S50" s="228"/>
      <c r="T50" s="228"/>
      <c r="U50" s="228"/>
      <c r="V50" s="228"/>
      <c r="W50" s="228"/>
      <c r="X50" s="228"/>
      <c r="Y50" s="228"/>
      <c r="Z50" s="228"/>
      <c r="AA50" s="228"/>
      <c r="AB50" s="228"/>
      <c r="AC50" s="228"/>
    </row>
    <row r="51" s="218" customFormat="1" ht="24.9" customHeight="1" spans="1:29">
      <c r="A51" s="257"/>
      <c r="B51" s="258"/>
      <c r="C51" s="259"/>
      <c r="D51" s="96"/>
      <c r="E51" s="271"/>
      <c r="F51" s="228"/>
      <c r="G51" s="228"/>
      <c r="H51" s="228"/>
      <c r="I51" s="228"/>
      <c r="J51" s="228"/>
      <c r="K51" s="228"/>
      <c r="L51" s="228"/>
      <c r="M51" s="228"/>
      <c r="N51" s="228"/>
      <c r="O51" s="228"/>
      <c r="P51" s="228"/>
      <c r="Q51" s="228"/>
      <c r="R51" s="228"/>
      <c r="S51" s="228"/>
      <c r="T51" s="228"/>
      <c r="U51" s="228"/>
      <c r="V51" s="228"/>
      <c r="W51" s="228"/>
      <c r="X51" s="228"/>
      <c r="Y51" s="228"/>
      <c r="Z51" s="228"/>
      <c r="AA51" s="228"/>
      <c r="AB51" s="228"/>
      <c r="AC51" s="228"/>
    </row>
    <row r="52" s="218" customFormat="1" ht="24.9" customHeight="1" spans="1:29">
      <c r="A52" s="257"/>
      <c r="B52" s="258"/>
      <c r="C52" s="259"/>
      <c r="D52" s="96"/>
      <c r="E52" s="271"/>
      <c r="F52" s="228"/>
      <c r="G52" s="228"/>
      <c r="H52" s="228"/>
      <c r="I52" s="228"/>
      <c r="J52" s="228"/>
      <c r="K52" s="228"/>
      <c r="L52" s="228"/>
      <c r="M52" s="228"/>
      <c r="N52" s="228"/>
      <c r="O52" s="228"/>
      <c r="P52" s="228"/>
      <c r="Q52" s="228"/>
      <c r="R52" s="228"/>
      <c r="S52" s="228"/>
      <c r="T52" s="228"/>
      <c r="U52" s="228"/>
      <c r="V52" s="228"/>
      <c r="W52" s="228"/>
      <c r="X52" s="228"/>
      <c r="Y52" s="228"/>
      <c r="Z52" s="228"/>
      <c r="AA52" s="228"/>
      <c r="AB52" s="228"/>
      <c r="AC52" s="228"/>
    </row>
    <row r="53" s="218" customFormat="1" ht="24.9" customHeight="1" spans="1:29">
      <c r="A53" s="257"/>
      <c r="B53" s="258"/>
      <c r="C53" s="259"/>
      <c r="D53" s="96"/>
      <c r="E53" s="271"/>
      <c r="F53" s="228"/>
      <c r="G53" s="228"/>
      <c r="H53" s="228"/>
      <c r="I53" s="228"/>
      <c r="J53" s="228"/>
      <c r="K53" s="228"/>
      <c r="L53" s="228"/>
      <c r="M53" s="228"/>
      <c r="N53" s="228"/>
      <c r="O53" s="228"/>
      <c r="P53" s="228"/>
      <c r="Q53" s="228"/>
      <c r="R53" s="228"/>
      <c r="S53" s="228"/>
      <c r="T53" s="228"/>
      <c r="U53" s="228"/>
      <c r="V53" s="228"/>
      <c r="W53" s="228"/>
      <c r="X53" s="228"/>
      <c r="Y53" s="228"/>
      <c r="Z53" s="228"/>
      <c r="AA53" s="228"/>
      <c r="AB53" s="228"/>
      <c r="AC53" s="228"/>
    </row>
    <row r="54" s="218" customFormat="1" ht="24.9" customHeight="1" spans="1:29">
      <c r="A54" s="257"/>
      <c r="B54" s="258"/>
      <c r="C54" s="259"/>
      <c r="D54" s="96"/>
      <c r="E54" s="271"/>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row>
    <row r="55" s="218" customFormat="1" ht="24.9" customHeight="1" spans="1:29">
      <c r="A55" s="257"/>
      <c r="B55" s="258"/>
      <c r="C55" s="259"/>
      <c r="D55" s="96"/>
      <c r="E55" s="271"/>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row>
    <row r="56" s="218" customFormat="1" ht="24.9" customHeight="1" spans="1:29">
      <c r="A56" s="257"/>
      <c r="B56" s="258"/>
      <c r="C56" s="259"/>
      <c r="D56" s="96"/>
      <c r="E56" s="271"/>
      <c r="F56" s="228"/>
      <c r="G56" s="228"/>
      <c r="H56" s="228"/>
      <c r="I56" s="228"/>
      <c r="J56" s="228"/>
      <c r="K56" s="228"/>
      <c r="L56" s="228"/>
      <c r="M56" s="228"/>
      <c r="N56" s="228"/>
      <c r="O56" s="228"/>
      <c r="P56" s="228"/>
      <c r="Q56" s="228"/>
      <c r="R56" s="228"/>
      <c r="S56" s="228"/>
      <c r="T56" s="228"/>
      <c r="U56" s="228"/>
      <c r="V56" s="228"/>
      <c r="W56" s="228"/>
      <c r="X56" s="228"/>
      <c r="Y56" s="228"/>
      <c r="Z56" s="228"/>
      <c r="AA56" s="228"/>
      <c r="AB56" s="228"/>
      <c r="AC56" s="228"/>
    </row>
    <row r="57" s="218" customFormat="1" ht="24.9" customHeight="1" spans="1:29">
      <c r="A57" s="257"/>
      <c r="B57" s="258"/>
      <c r="C57" s="259"/>
      <c r="D57" s="96"/>
      <c r="E57" s="271"/>
      <c r="F57" s="228"/>
      <c r="G57" s="228"/>
      <c r="H57" s="228"/>
      <c r="I57" s="228"/>
      <c r="J57" s="228"/>
      <c r="K57" s="228"/>
      <c r="L57" s="228"/>
      <c r="M57" s="228"/>
      <c r="N57" s="228"/>
      <c r="O57" s="228"/>
      <c r="P57" s="228"/>
      <c r="Q57" s="228"/>
      <c r="R57" s="228"/>
      <c r="S57" s="228"/>
      <c r="T57" s="228"/>
      <c r="U57" s="228"/>
      <c r="V57" s="228"/>
      <c r="W57" s="228"/>
      <c r="X57" s="228"/>
      <c r="Y57" s="228"/>
      <c r="Z57" s="228"/>
      <c r="AA57" s="228"/>
      <c r="AB57" s="228"/>
      <c r="AC57" s="228"/>
    </row>
    <row r="58" s="218" customFormat="1" ht="24.9" customHeight="1" spans="1:29">
      <c r="A58" s="257"/>
      <c r="B58" s="258"/>
      <c r="C58" s="259"/>
      <c r="D58" s="96"/>
      <c r="E58" s="271"/>
      <c r="F58" s="228"/>
      <c r="G58" s="228"/>
      <c r="H58" s="228"/>
      <c r="I58" s="228"/>
      <c r="J58" s="228"/>
      <c r="K58" s="228"/>
      <c r="L58" s="228"/>
      <c r="M58" s="228"/>
      <c r="N58" s="228"/>
      <c r="O58" s="228"/>
      <c r="P58" s="228"/>
      <c r="Q58" s="228"/>
      <c r="R58" s="228"/>
      <c r="S58" s="228"/>
      <c r="T58" s="228"/>
      <c r="U58" s="228"/>
      <c r="V58" s="228"/>
      <c r="W58" s="228"/>
      <c r="X58" s="228"/>
      <c r="Y58" s="228"/>
      <c r="Z58" s="228"/>
      <c r="AA58" s="228"/>
      <c r="AB58" s="228"/>
      <c r="AC58" s="228"/>
    </row>
    <row r="59" s="218" customFormat="1" ht="24.9" customHeight="1" spans="1:29">
      <c r="A59" s="257"/>
      <c r="B59" s="258"/>
      <c r="C59" s="259"/>
      <c r="D59" s="96"/>
      <c r="E59" s="271"/>
      <c r="F59" s="228"/>
      <c r="G59" s="228"/>
      <c r="H59" s="228"/>
      <c r="I59" s="228"/>
      <c r="J59" s="228"/>
      <c r="K59" s="228"/>
      <c r="L59" s="228"/>
      <c r="M59" s="228"/>
      <c r="N59" s="228"/>
      <c r="O59" s="228"/>
      <c r="P59" s="228"/>
      <c r="Q59" s="228"/>
      <c r="R59" s="228"/>
      <c r="S59" s="228"/>
      <c r="T59" s="228"/>
      <c r="U59" s="228"/>
      <c r="V59" s="228"/>
      <c r="W59" s="228"/>
      <c r="X59" s="228"/>
      <c r="Y59" s="228"/>
      <c r="Z59" s="228"/>
      <c r="AA59" s="228"/>
      <c r="AB59" s="228"/>
      <c r="AC59" s="228"/>
    </row>
    <row r="60" s="218" customFormat="1" ht="24.9" customHeight="1" spans="1:29">
      <c r="A60" s="257"/>
      <c r="B60" s="258"/>
      <c r="C60" s="259"/>
      <c r="D60" s="96"/>
      <c r="E60" s="271"/>
      <c r="F60" s="228"/>
      <c r="G60" s="228"/>
      <c r="H60" s="228"/>
      <c r="I60" s="228"/>
      <c r="J60" s="228"/>
      <c r="K60" s="228"/>
      <c r="L60" s="228"/>
      <c r="M60" s="228"/>
      <c r="N60" s="228"/>
      <c r="O60" s="228"/>
      <c r="P60" s="228"/>
      <c r="Q60" s="228"/>
      <c r="R60" s="228"/>
      <c r="S60" s="228"/>
      <c r="T60" s="228"/>
      <c r="U60" s="228"/>
      <c r="V60" s="228"/>
      <c r="W60" s="228"/>
      <c r="X60" s="228"/>
      <c r="Y60" s="228"/>
      <c r="Z60" s="228"/>
      <c r="AA60" s="228"/>
      <c r="AB60" s="228"/>
      <c r="AC60" s="228"/>
    </row>
    <row r="61" s="218" customFormat="1" ht="24.9" customHeight="1" spans="1:29">
      <c r="A61" s="264"/>
      <c r="B61" s="265" t="s">
        <v>694</v>
      </c>
      <c r="C61" s="266"/>
      <c r="D61" s="267" t="s">
        <v>695</v>
      </c>
      <c r="E61" s="273"/>
      <c r="F61" s="228"/>
      <c r="G61" s="228"/>
      <c r="H61" s="228"/>
      <c r="I61" s="228"/>
      <c r="J61" s="228"/>
      <c r="K61" s="228"/>
      <c r="L61" s="228"/>
      <c r="M61" s="228"/>
      <c r="N61" s="228"/>
      <c r="O61" s="228"/>
      <c r="P61" s="228"/>
      <c r="Q61" s="228"/>
      <c r="R61" s="228"/>
      <c r="S61" s="228"/>
      <c r="T61" s="228"/>
      <c r="U61" s="228"/>
      <c r="V61" s="228"/>
      <c r="W61" s="228"/>
      <c r="X61" s="228"/>
      <c r="Y61" s="228"/>
      <c r="Z61" s="228"/>
      <c r="AA61" s="228"/>
      <c r="AB61" s="228"/>
      <c r="AC61" s="228"/>
    </row>
    <row r="62" s="218" customFormat="1" ht="24.9" customHeight="1" spans="1:29">
      <c r="A62" s="252">
        <v>5</v>
      </c>
      <c r="B62" s="253"/>
      <c r="C62" s="254"/>
      <c r="D62" s="255"/>
      <c r="E62" s="274"/>
      <c r="F62" s="228"/>
      <c r="G62" s="228"/>
      <c r="H62" s="228"/>
      <c r="I62" s="228"/>
      <c r="J62" s="281"/>
      <c r="K62" s="228"/>
      <c r="L62" s="228"/>
      <c r="M62" s="228"/>
      <c r="N62" s="228"/>
      <c r="O62" s="228"/>
      <c r="P62" s="228"/>
      <c r="Q62" s="228"/>
      <c r="R62" s="228"/>
      <c r="S62" s="228"/>
      <c r="T62" s="228"/>
      <c r="U62" s="228"/>
      <c r="V62" s="228"/>
      <c r="W62" s="228"/>
      <c r="X62" s="228"/>
      <c r="Y62" s="228"/>
      <c r="Z62" s="228"/>
      <c r="AA62" s="228"/>
      <c r="AB62" s="228"/>
      <c r="AC62" s="228"/>
    </row>
    <row r="63" s="218" customFormat="1" ht="24.9" customHeight="1" spans="1:29">
      <c r="A63" s="257"/>
      <c r="B63" s="258"/>
      <c r="C63" s="259"/>
      <c r="D63" s="96"/>
      <c r="E63" s="271"/>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row>
    <row r="64" s="218" customFormat="1" ht="24.9" customHeight="1" spans="1:29">
      <c r="A64" s="257"/>
      <c r="B64" s="258"/>
      <c r="C64" s="259"/>
      <c r="D64" s="96"/>
      <c r="E64" s="271"/>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row>
    <row r="65" s="218" customFormat="1" ht="24.9" customHeight="1" spans="1:29">
      <c r="A65" s="257"/>
      <c r="B65" s="258"/>
      <c r="C65" s="259"/>
      <c r="D65" s="96"/>
      <c r="E65" s="271"/>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row>
    <row r="66" s="218" customFormat="1" ht="24.9" customHeight="1" spans="1:29">
      <c r="A66" s="257"/>
      <c r="B66" s="258"/>
      <c r="C66" s="259"/>
      <c r="D66" s="96"/>
      <c r="E66" s="271"/>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row>
    <row r="67" s="218" customFormat="1" ht="24.9" customHeight="1" spans="1:29">
      <c r="A67" s="257"/>
      <c r="B67" s="258"/>
      <c r="C67" s="259"/>
      <c r="D67" s="96"/>
      <c r="E67" s="271"/>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row>
    <row r="68" s="218" customFormat="1" ht="24.9" customHeight="1" spans="1:29">
      <c r="A68" s="257"/>
      <c r="B68" s="258"/>
      <c r="C68" s="259"/>
      <c r="D68" s="96"/>
      <c r="E68" s="271"/>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row>
    <row r="69" s="218" customFormat="1" ht="24.9" customHeight="1" spans="1:29">
      <c r="A69" s="257"/>
      <c r="B69" s="258"/>
      <c r="C69" s="259"/>
      <c r="D69" s="96"/>
      <c r="E69" s="271"/>
      <c r="F69" s="228"/>
      <c r="G69" s="228"/>
      <c r="H69" s="228"/>
      <c r="I69" s="228"/>
      <c r="J69" s="228"/>
      <c r="K69" s="228"/>
      <c r="L69" s="228"/>
      <c r="M69" s="228"/>
      <c r="N69" s="228"/>
      <c r="O69" s="228"/>
      <c r="P69" s="228"/>
      <c r="Q69" s="228"/>
      <c r="R69" s="228"/>
      <c r="S69" s="228"/>
      <c r="T69" s="228"/>
      <c r="U69" s="228"/>
      <c r="V69" s="228"/>
      <c r="W69" s="228"/>
      <c r="X69" s="228"/>
      <c r="Y69" s="228"/>
      <c r="Z69" s="228"/>
      <c r="AA69" s="228"/>
      <c r="AB69" s="228"/>
      <c r="AC69" s="228"/>
    </row>
    <row r="70" s="218" customFormat="1" ht="24.9" customHeight="1" spans="1:29">
      <c r="A70" s="257"/>
      <c r="B70" s="258"/>
      <c r="C70" s="259"/>
      <c r="D70" s="96"/>
      <c r="E70" s="271"/>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row>
    <row r="71" s="218" customFormat="1" ht="24.9" customHeight="1" spans="1:29">
      <c r="A71" s="257"/>
      <c r="B71" s="258"/>
      <c r="C71" s="259"/>
      <c r="D71" s="96"/>
      <c r="E71" s="271"/>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row>
    <row r="72" s="218" customFormat="1" ht="24.9" customHeight="1" spans="1:29">
      <c r="A72" s="257"/>
      <c r="B72" s="258"/>
      <c r="C72" s="259"/>
      <c r="D72" s="96"/>
      <c r="E72" s="271"/>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row>
    <row r="73" s="218" customFormat="1" ht="24.9" customHeight="1" spans="1:29">
      <c r="A73" s="257"/>
      <c r="B73" s="258"/>
      <c r="C73" s="259"/>
      <c r="D73" s="96"/>
      <c r="E73" s="271"/>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row>
    <row r="74" s="218" customFormat="1" ht="24.9" customHeight="1" spans="1:29">
      <c r="A74" s="257"/>
      <c r="B74" s="258"/>
      <c r="C74" s="259"/>
      <c r="D74" s="96"/>
      <c r="E74" s="271"/>
      <c r="F74" s="228"/>
      <c r="G74" s="228"/>
      <c r="H74" s="228"/>
      <c r="I74" s="228"/>
      <c r="J74" s="228"/>
      <c r="K74" s="228"/>
      <c r="L74" s="228"/>
      <c r="M74" s="228"/>
      <c r="N74" s="228"/>
      <c r="O74" s="228"/>
      <c r="P74" s="228"/>
      <c r="Q74" s="228"/>
      <c r="R74" s="228"/>
      <c r="S74" s="228"/>
      <c r="T74" s="228"/>
      <c r="U74" s="228"/>
      <c r="V74" s="228"/>
      <c r="W74" s="228"/>
      <c r="X74" s="228"/>
      <c r="Y74" s="228"/>
      <c r="Z74" s="228"/>
      <c r="AA74" s="228"/>
      <c r="AB74" s="228"/>
      <c r="AC74" s="228"/>
    </row>
    <row r="75" s="218" customFormat="1" ht="24.9" customHeight="1" spans="1:29">
      <c r="A75" s="264"/>
      <c r="B75" s="265" t="s">
        <v>694</v>
      </c>
      <c r="C75" s="266"/>
      <c r="D75" s="267" t="s">
        <v>695</v>
      </c>
      <c r="E75" s="273"/>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row>
    <row r="76" s="218" customFormat="1" ht="24.9" customHeight="1" spans="1:29">
      <c r="A76" s="252">
        <v>6</v>
      </c>
      <c r="B76" s="253"/>
      <c r="C76" s="254"/>
      <c r="D76" s="255"/>
      <c r="E76" s="274"/>
      <c r="F76" s="228"/>
      <c r="G76" s="228"/>
      <c r="H76" s="228"/>
      <c r="I76" s="228"/>
      <c r="J76" s="281"/>
      <c r="K76" s="228"/>
      <c r="L76" s="228"/>
      <c r="M76" s="228"/>
      <c r="N76" s="228"/>
      <c r="O76" s="228"/>
      <c r="P76" s="228"/>
      <c r="Q76" s="228"/>
      <c r="R76" s="228"/>
      <c r="S76" s="228"/>
      <c r="T76" s="228"/>
      <c r="U76" s="228"/>
      <c r="V76" s="228"/>
      <c r="W76" s="228"/>
      <c r="X76" s="228"/>
      <c r="Y76" s="228"/>
      <c r="Z76" s="228"/>
      <c r="AA76" s="228"/>
      <c r="AB76" s="228"/>
      <c r="AC76" s="228"/>
    </row>
    <row r="77" s="218" customFormat="1" ht="24.9" customHeight="1" spans="1:29">
      <c r="A77" s="257"/>
      <c r="B77" s="258"/>
      <c r="C77" s="259"/>
      <c r="D77" s="96"/>
      <c r="E77" s="271"/>
      <c r="F77" s="228"/>
      <c r="G77" s="228"/>
      <c r="H77" s="228"/>
      <c r="I77" s="228"/>
      <c r="J77" s="228"/>
      <c r="K77" s="228"/>
      <c r="L77" s="228"/>
      <c r="M77" s="228"/>
      <c r="N77" s="228"/>
      <c r="O77" s="228"/>
      <c r="P77" s="228"/>
      <c r="Q77" s="228"/>
      <c r="R77" s="228"/>
      <c r="S77" s="228"/>
      <c r="T77" s="228"/>
      <c r="U77" s="228"/>
      <c r="V77" s="228"/>
      <c r="W77" s="228"/>
      <c r="X77" s="228"/>
      <c r="Y77" s="228"/>
      <c r="Z77" s="228"/>
      <c r="AA77" s="228"/>
      <c r="AB77" s="228"/>
      <c r="AC77" s="228"/>
    </row>
    <row r="78" s="218" customFormat="1" ht="24.9" customHeight="1" spans="1:29">
      <c r="A78" s="257"/>
      <c r="B78" s="258"/>
      <c r="C78" s="259"/>
      <c r="D78" s="96"/>
      <c r="E78" s="271"/>
      <c r="F78" s="228"/>
      <c r="G78" s="228"/>
      <c r="H78" s="228"/>
      <c r="I78" s="228"/>
      <c r="J78" s="228"/>
      <c r="K78" s="228"/>
      <c r="L78" s="228"/>
      <c r="M78" s="228"/>
      <c r="N78" s="228"/>
      <c r="O78" s="228"/>
      <c r="P78" s="228"/>
      <c r="Q78" s="228"/>
      <c r="R78" s="228"/>
      <c r="S78" s="228"/>
      <c r="T78" s="228"/>
      <c r="U78" s="228"/>
      <c r="V78" s="228"/>
      <c r="W78" s="228"/>
      <c r="X78" s="228"/>
      <c r="Y78" s="228"/>
      <c r="Z78" s="228"/>
      <c r="AA78" s="228"/>
      <c r="AB78" s="228"/>
      <c r="AC78" s="228"/>
    </row>
    <row r="79" s="218" customFormat="1" ht="24.9" customHeight="1" spans="1:29">
      <c r="A79" s="257"/>
      <c r="B79" s="258"/>
      <c r="C79" s="259"/>
      <c r="D79" s="96"/>
      <c r="E79" s="271"/>
      <c r="F79" s="228"/>
      <c r="G79" s="228"/>
      <c r="H79" s="228"/>
      <c r="I79" s="228"/>
      <c r="J79" s="228"/>
      <c r="K79" s="228"/>
      <c r="L79" s="228"/>
      <c r="M79" s="228"/>
      <c r="N79" s="228"/>
      <c r="O79" s="228"/>
      <c r="P79" s="228"/>
      <c r="Q79" s="228"/>
      <c r="R79" s="228"/>
      <c r="S79" s="228"/>
      <c r="T79" s="228"/>
      <c r="U79" s="228"/>
      <c r="V79" s="228"/>
      <c r="W79" s="228"/>
      <c r="X79" s="228"/>
      <c r="Y79" s="228"/>
      <c r="Z79" s="228"/>
      <c r="AA79" s="228"/>
      <c r="AB79" s="228"/>
      <c r="AC79" s="228"/>
    </row>
    <row r="80" s="218" customFormat="1" ht="24.9" customHeight="1" spans="1:29">
      <c r="A80" s="257"/>
      <c r="B80" s="258"/>
      <c r="C80" s="259"/>
      <c r="D80" s="96"/>
      <c r="E80" s="271"/>
      <c r="F80" s="228"/>
      <c r="G80" s="228"/>
      <c r="H80" s="228"/>
      <c r="I80" s="228"/>
      <c r="J80" s="228"/>
      <c r="K80" s="228"/>
      <c r="L80" s="228"/>
      <c r="M80" s="228"/>
      <c r="N80" s="228"/>
      <c r="O80" s="228"/>
      <c r="P80" s="228"/>
      <c r="Q80" s="228"/>
      <c r="R80" s="228"/>
      <c r="S80" s="228"/>
      <c r="T80" s="228"/>
      <c r="U80" s="228"/>
      <c r="V80" s="228"/>
      <c r="W80" s="228"/>
      <c r="X80" s="228"/>
      <c r="Y80" s="228"/>
      <c r="Z80" s="228"/>
      <c r="AA80" s="228"/>
      <c r="AB80" s="228"/>
      <c r="AC80" s="228"/>
    </row>
    <row r="81" s="218" customFormat="1" ht="24.9" customHeight="1" spans="1:29">
      <c r="A81" s="257"/>
      <c r="B81" s="258"/>
      <c r="C81" s="259"/>
      <c r="D81" s="96"/>
      <c r="E81" s="271"/>
      <c r="F81" s="228"/>
      <c r="G81" s="228"/>
      <c r="H81" s="228"/>
      <c r="I81" s="228"/>
      <c r="J81" s="228"/>
      <c r="K81" s="228"/>
      <c r="L81" s="228"/>
      <c r="M81" s="228"/>
      <c r="N81" s="228"/>
      <c r="O81" s="228"/>
      <c r="P81" s="228"/>
      <c r="Q81" s="228"/>
      <c r="R81" s="228"/>
      <c r="S81" s="228"/>
      <c r="T81" s="228"/>
      <c r="U81" s="228"/>
      <c r="V81" s="228"/>
      <c r="W81" s="228"/>
      <c r="X81" s="228"/>
      <c r="Y81" s="228"/>
      <c r="Z81" s="228"/>
      <c r="AA81" s="228"/>
      <c r="AB81" s="228"/>
      <c r="AC81" s="228"/>
    </row>
    <row r="82" s="218" customFormat="1" ht="24.9" customHeight="1" spans="1:29">
      <c r="A82" s="257"/>
      <c r="B82" s="258"/>
      <c r="C82" s="259"/>
      <c r="D82" s="96"/>
      <c r="E82" s="271"/>
      <c r="F82" s="228"/>
      <c r="G82" s="228"/>
      <c r="H82" s="228"/>
      <c r="I82" s="228"/>
      <c r="J82" s="228"/>
      <c r="K82" s="228"/>
      <c r="L82" s="228"/>
      <c r="M82" s="228"/>
      <c r="N82" s="228"/>
      <c r="O82" s="228"/>
      <c r="P82" s="228"/>
      <c r="Q82" s="228"/>
      <c r="R82" s="228"/>
      <c r="S82" s="228"/>
      <c r="T82" s="228"/>
      <c r="U82" s="228"/>
      <c r="V82" s="228"/>
      <c r="W82" s="228"/>
      <c r="X82" s="228"/>
      <c r="Y82" s="228"/>
      <c r="Z82" s="228"/>
      <c r="AA82" s="228"/>
      <c r="AB82" s="228"/>
      <c r="AC82" s="228"/>
    </row>
    <row r="83" s="218" customFormat="1" ht="24.9" customHeight="1" spans="1:29">
      <c r="A83" s="257"/>
      <c r="B83" s="258"/>
      <c r="C83" s="259"/>
      <c r="D83" s="96"/>
      <c r="E83" s="271"/>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row>
    <row r="84" s="218" customFormat="1" ht="24.9" customHeight="1" spans="1:29">
      <c r="A84" s="257"/>
      <c r="B84" s="258"/>
      <c r="C84" s="259"/>
      <c r="D84" s="96"/>
      <c r="E84" s="271"/>
      <c r="F84" s="228"/>
      <c r="G84" s="228"/>
      <c r="H84" s="228"/>
      <c r="I84" s="228"/>
      <c r="J84" s="228"/>
      <c r="K84" s="228"/>
      <c r="L84" s="228"/>
      <c r="M84" s="228"/>
      <c r="N84" s="228"/>
      <c r="O84" s="228"/>
      <c r="P84" s="228"/>
      <c r="Q84" s="228"/>
      <c r="R84" s="228"/>
      <c r="S84" s="228"/>
      <c r="T84" s="228"/>
      <c r="U84" s="228"/>
      <c r="V84" s="228"/>
      <c r="W84" s="228"/>
      <c r="X84" s="228"/>
      <c r="Y84" s="228"/>
      <c r="Z84" s="228"/>
      <c r="AA84" s="228"/>
      <c r="AB84" s="228"/>
      <c r="AC84" s="228"/>
    </row>
    <row r="85" s="218" customFormat="1" ht="24.9" customHeight="1" spans="1:29">
      <c r="A85" s="257"/>
      <c r="B85" s="258"/>
      <c r="C85" s="259"/>
      <c r="D85" s="96"/>
      <c r="E85" s="271"/>
      <c r="F85" s="228"/>
      <c r="G85" s="228"/>
      <c r="H85" s="228"/>
      <c r="I85" s="228"/>
      <c r="J85" s="228"/>
      <c r="K85" s="228"/>
      <c r="L85" s="228"/>
      <c r="M85" s="228"/>
      <c r="N85" s="228"/>
      <c r="O85" s="228"/>
      <c r="P85" s="228"/>
      <c r="Q85" s="228"/>
      <c r="R85" s="228"/>
      <c r="S85" s="228"/>
      <c r="T85" s="228"/>
      <c r="U85" s="228"/>
      <c r="V85" s="228"/>
      <c r="W85" s="228"/>
      <c r="X85" s="228"/>
      <c r="Y85" s="228"/>
      <c r="Z85" s="228"/>
      <c r="AA85" s="228"/>
      <c r="AB85" s="228"/>
      <c r="AC85" s="228"/>
    </row>
    <row r="86" s="218" customFormat="1" ht="24.9" customHeight="1" spans="1:29">
      <c r="A86" s="257"/>
      <c r="B86" s="258"/>
      <c r="C86" s="259"/>
      <c r="D86" s="96"/>
      <c r="E86" s="271"/>
      <c r="F86" s="228"/>
      <c r="G86" s="228"/>
      <c r="H86" s="228"/>
      <c r="I86" s="228"/>
      <c r="J86" s="228"/>
      <c r="K86" s="228"/>
      <c r="L86" s="228"/>
      <c r="M86" s="228"/>
      <c r="N86" s="228"/>
      <c r="O86" s="228"/>
      <c r="P86" s="228"/>
      <c r="Q86" s="228"/>
      <c r="R86" s="228"/>
      <c r="S86" s="228"/>
      <c r="T86" s="228"/>
      <c r="U86" s="228"/>
      <c r="V86" s="228"/>
      <c r="W86" s="228"/>
      <c r="X86" s="228"/>
      <c r="Y86" s="228"/>
      <c r="Z86" s="228"/>
      <c r="AA86" s="228"/>
      <c r="AB86" s="228"/>
      <c r="AC86" s="228"/>
    </row>
    <row r="87" s="218" customFormat="1" ht="24.9" customHeight="1" spans="1:29">
      <c r="A87" s="257"/>
      <c r="B87" s="258"/>
      <c r="C87" s="259"/>
      <c r="D87" s="96"/>
      <c r="E87" s="271"/>
      <c r="F87" s="228"/>
      <c r="G87" s="228"/>
      <c r="H87" s="228"/>
      <c r="I87" s="228"/>
      <c r="J87" s="228"/>
      <c r="K87" s="228"/>
      <c r="L87" s="228"/>
      <c r="M87" s="228"/>
      <c r="N87" s="228"/>
      <c r="O87" s="228"/>
      <c r="P87" s="228"/>
      <c r="Q87" s="228"/>
      <c r="R87" s="228"/>
      <c r="S87" s="228"/>
      <c r="T87" s="228"/>
      <c r="U87" s="228"/>
      <c r="V87" s="228"/>
      <c r="W87" s="228"/>
      <c r="X87" s="228"/>
      <c r="Y87" s="228"/>
      <c r="Z87" s="228"/>
      <c r="AA87" s="228"/>
      <c r="AB87" s="228"/>
      <c r="AC87" s="228"/>
    </row>
    <row r="88" s="218" customFormat="1" ht="24.9" customHeight="1" spans="1:29">
      <c r="A88" s="257"/>
      <c r="B88" s="258"/>
      <c r="C88" s="259"/>
      <c r="D88" s="96"/>
      <c r="E88" s="271"/>
      <c r="F88" s="228"/>
      <c r="G88" s="228"/>
      <c r="H88" s="228"/>
      <c r="I88" s="228"/>
      <c r="J88" s="228"/>
      <c r="K88" s="228"/>
      <c r="L88" s="228"/>
      <c r="M88" s="228"/>
      <c r="N88" s="228"/>
      <c r="O88" s="228"/>
      <c r="P88" s="228"/>
      <c r="Q88" s="228"/>
      <c r="R88" s="228"/>
      <c r="S88" s="228"/>
      <c r="T88" s="228"/>
      <c r="U88" s="228"/>
      <c r="V88" s="228"/>
      <c r="W88" s="228"/>
      <c r="X88" s="228"/>
      <c r="Y88" s="228"/>
      <c r="Z88" s="228"/>
      <c r="AA88" s="228"/>
      <c r="AB88" s="228"/>
      <c r="AC88" s="228"/>
    </row>
    <row r="89" s="218" customFormat="1" ht="24.9" customHeight="1" spans="1:29">
      <c r="A89" s="264"/>
      <c r="B89" s="265" t="s">
        <v>694</v>
      </c>
      <c r="C89" s="266"/>
      <c r="D89" s="267" t="s">
        <v>695</v>
      </c>
      <c r="E89" s="273"/>
      <c r="F89" s="228"/>
      <c r="G89" s="228"/>
      <c r="H89" s="228"/>
      <c r="I89" s="228"/>
      <c r="J89" s="228"/>
      <c r="K89" s="228"/>
      <c r="L89" s="228"/>
      <c r="M89" s="228"/>
      <c r="N89" s="228"/>
      <c r="O89" s="228"/>
      <c r="P89" s="228"/>
      <c r="Q89" s="228"/>
      <c r="R89" s="228"/>
      <c r="S89" s="228"/>
      <c r="T89" s="228"/>
      <c r="U89" s="228"/>
      <c r="V89" s="228"/>
      <c r="W89" s="228"/>
      <c r="X89" s="228"/>
      <c r="Y89" s="228"/>
      <c r="Z89" s="228"/>
      <c r="AA89" s="228"/>
      <c r="AB89" s="228"/>
      <c r="AC89" s="228"/>
    </row>
    <row r="90" s="218" customFormat="1" ht="24.9" customHeight="1" spans="1:29">
      <c r="A90" s="252">
        <v>7</v>
      </c>
      <c r="B90" s="253"/>
      <c r="C90" s="254"/>
      <c r="D90" s="255"/>
      <c r="E90" s="274"/>
      <c r="F90" s="228"/>
      <c r="G90" s="228"/>
      <c r="H90" s="228"/>
      <c r="I90" s="228"/>
      <c r="J90" s="281"/>
      <c r="K90" s="228"/>
      <c r="L90" s="228"/>
      <c r="M90" s="228"/>
      <c r="N90" s="228"/>
      <c r="O90" s="228"/>
      <c r="P90" s="228"/>
      <c r="Q90" s="228"/>
      <c r="R90" s="228"/>
      <c r="S90" s="228"/>
      <c r="T90" s="228"/>
      <c r="U90" s="228"/>
      <c r="V90" s="228"/>
      <c r="W90" s="228"/>
      <c r="X90" s="228"/>
      <c r="Y90" s="228"/>
      <c r="Z90" s="228"/>
      <c r="AA90" s="228"/>
      <c r="AB90" s="228"/>
      <c r="AC90" s="228"/>
    </row>
    <row r="91" s="218" customFormat="1" ht="24.9" customHeight="1" spans="1:29">
      <c r="A91" s="257"/>
      <c r="B91" s="258"/>
      <c r="C91" s="259"/>
      <c r="D91" s="96"/>
      <c r="E91" s="271"/>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row>
    <row r="92" s="218" customFormat="1" ht="24.9" customHeight="1" spans="1:29">
      <c r="A92" s="257"/>
      <c r="B92" s="258"/>
      <c r="C92" s="259"/>
      <c r="D92" s="96"/>
      <c r="E92" s="271"/>
      <c r="F92" s="228"/>
      <c r="G92" s="228"/>
      <c r="H92" s="228"/>
      <c r="I92" s="228"/>
      <c r="J92" s="228"/>
      <c r="K92" s="228"/>
      <c r="L92" s="228"/>
      <c r="M92" s="228"/>
      <c r="N92" s="228"/>
      <c r="O92" s="228"/>
      <c r="P92" s="228"/>
      <c r="Q92" s="228"/>
      <c r="R92" s="228"/>
      <c r="S92" s="228"/>
      <c r="T92" s="228"/>
      <c r="U92" s="228"/>
      <c r="V92" s="228"/>
      <c r="W92" s="228"/>
      <c r="X92" s="228"/>
      <c r="Y92" s="228"/>
      <c r="Z92" s="228"/>
      <c r="AA92" s="228"/>
      <c r="AB92" s="228"/>
      <c r="AC92" s="228"/>
    </row>
    <row r="93" s="218" customFormat="1" ht="24.9" customHeight="1" spans="1:29">
      <c r="A93" s="257"/>
      <c r="B93" s="258"/>
      <c r="C93" s="259"/>
      <c r="D93" s="96"/>
      <c r="E93" s="271"/>
      <c r="F93" s="228"/>
      <c r="G93" s="228"/>
      <c r="H93" s="228"/>
      <c r="I93" s="228"/>
      <c r="J93" s="228"/>
      <c r="K93" s="228"/>
      <c r="L93" s="228"/>
      <c r="M93" s="228"/>
      <c r="N93" s="228"/>
      <c r="O93" s="228"/>
      <c r="P93" s="228"/>
      <c r="Q93" s="228"/>
      <c r="R93" s="228"/>
      <c r="S93" s="228"/>
      <c r="T93" s="228"/>
      <c r="U93" s="228"/>
      <c r="V93" s="228"/>
      <c r="W93" s="228"/>
      <c r="X93" s="228"/>
      <c r="Y93" s="228"/>
      <c r="Z93" s="228"/>
      <c r="AA93" s="228"/>
      <c r="AB93" s="228"/>
      <c r="AC93" s="228"/>
    </row>
    <row r="94" s="218" customFormat="1" ht="24.9" customHeight="1" spans="1:29">
      <c r="A94" s="257"/>
      <c r="B94" s="258"/>
      <c r="C94" s="259"/>
      <c r="D94" s="96"/>
      <c r="E94" s="271"/>
      <c r="F94" s="228"/>
      <c r="G94" s="228"/>
      <c r="H94" s="228"/>
      <c r="I94" s="228"/>
      <c r="J94" s="228"/>
      <c r="K94" s="228"/>
      <c r="L94" s="228"/>
      <c r="M94" s="228"/>
      <c r="N94" s="228"/>
      <c r="O94" s="228"/>
      <c r="P94" s="228"/>
      <c r="Q94" s="228"/>
      <c r="R94" s="228"/>
      <c r="S94" s="228"/>
      <c r="T94" s="228"/>
      <c r="U94" s="228"/>
      <c r="V94" s="228"/>
      <c r="W94" s="228"/>
      <c r="X94" s="228"/>
      <c r="Y94" s="228"/>
      <c r="Z94" s="228"/>
      <c r="AA94" s="228"/>
      <c r="AB94" s="228"/>
      <c r="AC94" s="228"/>
    </row>
    <row r="95" s="218" customFormat="1" ht="24.9" customHeight="1" spans="1:29">
      <c r="A95" s="257"/>
      <c r="B95" s="258"/>
      <c r="C95" s="259"/>
      <c r="D95" s="96"/>
      <c r="E95" s="271"/>
      <c r="F95" s="228"/>
      <c r="G95" s="228"/>
      <c r="H95" s="228"/>
      <c r="I95" s="228"/>
      <c r="J95" s="228"/>
      <c r="K95" s="228"/>
      <c r="L95" s="228"/>
      <c r="M95" s="228"/>
      <c r="N95" s="228"/>
      <c r="O95" s="228"/>
      <c r="P95" s="228"/>
      <c r="Q95" s="228"/>
      <c r="R95" s="228"/>
      <c r="S95" s="228"/>
      <c r="T95" s="228"/>
      <c r="U95" s="228"/>
      <c r="V95" s="228"/>
      <c r="W95" s="228"/>
      <c r="X95" s="228"/>
      <c r="Y95" s="228"/>
      <c r="Z95" s="228"/>
      <c r="AA95" s="228"/>
      <c r="AB95" s="228"/>
      <c r="AC95" s="228"/>
    </row>
    <row r="96" s="218" customFormat="1" ht="24.9" customHeight="1" spans="1:29">
      <c r="A96" s="257"/>
      <c r="B96" s="258"/>
      <c r="C96" s="259"/>
      <c r="D96" s="96"/>
      <c r="E96" s="271"/>
      <c r="F96" s="228"/>
      <c r="G96" s="228"/>
      <c r="H96" s="228"/>
      <c r="I96" s="228"/>
      <c r="J96" s="228"/>
      <c r="K96" s="228"/>
      <c r="L96" s="228"/>
      <c r="M96" s="228"/>
      <c r="N96" s="228"/>
      <c r="O96" s="228"/>
      <c r="P96" s="228"/>
      <c r="Q96" s="228"/>
      <c r="R96" s="228"/>
      <c r="S96" s="228"/>
      <c r="T96" s="228"/>
      <c r="U96" s="228"/>
      <c r="V96" s="228"/>
      <c r="W96" s="228"/>
      <c r="X96" s="228"/>
      <c r="Y96" s="228"/>
      <c r="Z96" s="228"/>
      <c r="AA96" s="228"/>
      <c r="AB96" s="228"/>
      <c r="AC96" s="228"/>
    </row>
    <row r="97" s="218" customFormat="1" ht="24.9" customHeight="1" spans="1:29">
      <c r="A97" s="257"/>
      <c r="B97" s="258"/>
      <c r="C97" s="259"/>
      <c r="D97" s="96"/>
      <c r="E97" s="271"/>
      <c r="F97" s="228"/>
      <c r="G97" s="228"/>
      <c r="H97" s="228"/>
      <c r="I97" s="228"/>
      <c r="J97" s="228"/>
      <c r="K97" s="228"/>
      <c r="L97" s="228"/>
      <c r="M97" s="228"/>
      <c r="N97" s="228"/>
      <c r="O97" s="228"/>
      <c r="P97" s="228"/>
      <c r="Q97" s="228"/>
      <c r="R97" s="228"/>
      <c r="S97" s="228"/>
      <c r="T97" s="228"/>
      <c r="U97" s="228"/>
      <c r="V97" s="228"/>
      <c r="W97" s="228"/>
      <c r="X97" s="228"/>
      <c r="Y97" s="228"/>
      <c r="Z97" s="228"/>
      <c r="AA97" s="228"/>
      <c r="AB97" s="228"/>
      <c r="AC97" s="228"/>
    </row>
    <row r="98" s="218" customFormat="1" ht="24.9" customHeight="1" spans="1:29">
      <c r="A98" s="257"/>
      <c r="B98" s="258"/>
      <c r="C98" s="259"/>
      <c r="D98" s="96"/>
      <c r="E98" s="271"/>
      <c r="F98" s="228"/>
      <c r="G98" s="228"/>
      <c r="H98" s="228"/>
      <c r="I98" s="228"/>
      <c r="J98" s="228"/>
      <c r="K98" s="228"/>
      <c r="L98" s="228"/>
      <c r="M98" s="228"/>
      <c r="N98" s="228"/>
      <c r="O98" s="228"/>
      <c r="P98" s="228"/>
      <c r="Q98" s="228"/>
      <c r="R98" s="228"/>
      <c r="S98" s="228"/>
      <c r="T98" s="228"/>
      <c r="U98" s="228"/>
      <c r="V98" s="228"/>
      <c r="W98" s="228"/>
      <c r="X98" s="228"/>
      <c r="Y98" s="228"/>
      <c r="Z98" s="228"/>
      <c r="AA98" s="228"/>
      <c r="AB98" s="228"/>
      <c r="AC98" s="228"/>
    </row>
    <row r="99" s="218" customFormat="1" ht="24.9" customHeight="1" spans="1:29">
      <c r="A99" s="257"/>
      <c r="B99" s="258"/>
      <c r="C99" s="259"/>
      <c r="D99" s="96"/>
      <c r="E99" s="271"/>
      <c r="F99" s="228"/>
      <c r="G99" s="228"/>
      <c r="H99" s="228"/>
      <c r="I99" s="228"/>
      <c r="J99" s="228"/>
      <c r="K99" s="228"/>
      <c r="L99" s="228"/>
      <c r="M99" s="228"/>
      <c r="N99" s="228"/>
      <c r="O99" s="228"/>
      <c r="P99" s="228"/>
      <c r="Q99" s="228"/>
      <c r="R99" s="228"/>
      <c r="S99" s="228"/>
      <c r="T99" s="228"/>
      <c r="U99" s="228"/>
      <c r="V99" s="228"/>
      <c r="W99" s="228"/>
      <c r="X99" s="228"/>
      <c r="Y99" s="228"/>
      <c r="Z99" s="228"/>
      <c r="AA99" s="228"/>
      <c r="AB99" s="228"/>
      <c r="AC99" s="228"/>
    </row>
    <row r="100" s="218" customFormat="1" ht="24.9" customHeight="1" spans="1:29">
      <c r="A100" s="257"/>
      <c r="B100" s="258"/>
      <c r="C100" s="259"/>
      <c r="D100" s="96"/>
      <c r="E100" s="271"/>
      <c r="F100" s="228"/>
      <c r="G100" s="228"/>
      <c r="H100" s="228"/>
      <c r="I100" s="228"/>
      <c r="J100" s="228"/>
      <c r="K100" s="228"/>
      <c r="L100" s="228"/>
      <c r="M100" s="228"/>
      <c r="N100" s="228"/>
      <c r="O100" s="228"/>
      <c r="P100" s="228"/>
      <c r="Q100" s="228"/>
      <c r="R100" s="228"/>
      <c r="S100" s="228"/>
      <c r="T100" s="228"/>
      <c r="U100" s="228"/>
      <c r="V100" s="228"/>
      <c r="W100" s="228"/>
      <c r="X100" s="228"/>
      <c r="Y100" s="228"/>
      <c r="Z100" s="228"/>
      <c r="AA100" s="228"/>
      <c r="AB100" s="228"/>
      <c r="AC100" s="228"/>
    </row>
    <row r="101" s="218" customFormat="1" ht="24.9" customHeight="1" spans="1:29">
      <c r="A101" s="257"/>
      <c r="B101" s="258"/>
      <c r="C101" s="259"/>
      <c r="D101" s="96"/>
      <c r="E101" s="271"/>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c r="AB101" s="228"/>
      <c r="AC101" s="228"/>
    </row>
    <row r="102" s="218" customFormat="1" ht="24.9" customHeight="1" spans="1:29">
      <c r="A102" s="257"/>
      <c r="B102" s="258"/>
      <c r="C102" s="259"/>
      <c r="D102" s="96"/>
      <c r="E102" s="271"/>
      <c r="F102" s="228"/>
      <c r="G102" s="228"/>
      <c r="H102" s="228"/>
      <c r="I102" s="228"/>
      <c r="J102" s="228"/>
      <c r="K102" s="228"/>
      <c r="L102" s="228"/>
      <c r="M102" s="228"/>
      <c r="N102" s="228"/>
      <c r="O102" s="228"/>
      <c r="P102" s="228"/>
      <c r="Q102" s="228"/>
      <c r="R102" s="228"/>
      <c r="S102" s="228"/>
      <c r="T102" s="228"/>
      <c r="U102" s="228"/>
      <c r="V102" s="228"/>
      <c r="W102" s="228"/>
      <c r="X102" s="228"/>
      <c r="Y102" s="228"/>
      <c r="Z102" s="228"/>
      <c r="AA102" s="228"/>
      <c r="AB102" s="228"/>
      <c r="AC102" s="228"/>
    </row>
    <row r="103" s="218" customFormat="1" ht="24.9" customHeight="1" spans="1:29">
      <c r="A103" s="264"/>
      <c r="B103" s="265" t="s">
        <v>694</v>
      </c>
      <c r="C103" s="266"/>
      <c r="D103" s="267" t="s">
        <v>695</v>
      </c>
      <c r="E103" s="273"/>
      <c r="F103" s="228"/>
      <c r="G103" s="228"/>
      <c r="H103" s="228"/>
      <c r="I103" s="228"/>
      <c r="J103" s="228"/>
      <c r="K103" s="228"/>
      <c r="L103" s="228"/>
      <c r="M103" s="228"/>
      <c r="N103" s="228"/>
      <c r="O103" s="228"/>
      <c r="P103" s="228"/>
      <c r="Q103" s="228"/>
      <c r="R103" s="228"/>
      <c r="S103" s="228"/>
      <c r="T103" s="228"/>
      <c r="U103" s="228"/>
      <c r="V103" s="228"/>
      <c r="W103" s="228"/>
      <c r="X103" s="228"/>
      <c r="Y103" s="228"/>
      <c r="Z103" s="228"/>
      <c r="AA103" s="228"/>
      <c r="AB103" s="228"/>
      <c r="AC103" s="228"/>
    </row>
    <row r="104" s="218" customFormat="1" ht="24.9" customHeight="1" spans="1:29">
      <c r="A104" s="252">
        <v>8</v>
      </c>
      <c r="B104" s="253"/>
      <c r="C104" s="254"/>
      <c r="D104" s="255"/>
      <c r="E104" s="274"/>
      <c r="F104" s="228"/>
      <c r="G104" s="228"/>
      <c r="H104" s="228"/>
      <c r="I104" s="228"/>
      <c r="J104" s="281"/>
      <c r="K104" s="228"/>
      <c r="L104" s="228"/>
      <c r="M104" s="228"/>
      <c r="N104" s="228"/>
      <c r="O104" s="228"/>
      <c r="P104" s="228"/>
      <c r="Q104" s="228"/>
      <c r="R104" s="228"/>
      <c r="S104" s="228"/>
      <c r="T104" s="228"/>
      <c r="U104" s="228"/>
      <c r="V104" s="228"/>
      <c r="W104" s="228"/>
      <c r="X104" s="228"/>
      <c r="Y104" s="228"/>
      <c r="Z104" s="228"/>
      <c r="AA104" s="228"/>
      <c r="AB104" s="228"/>
      <c r="AC104" s="228"/>
    </row>
    <row r="105" s="218" customFormat="1" ht="24.9" customHeight="1" spans="1:29">
      <c r="A105" s="257"/>
      <c r="B105" s="258"/>
      <c r="C105" s="259"/>
      <c r="D105" s="96"/>
      <c r="E105" s="271"/>
      <c r="F105" s="228"/>
      <c r="G105" s="228"/>
      <c r="H105" s="228"/>
      <c r="I105" s="228"/>
      <c r="J105" s="228"/>
      <c r="K105" s="228"/>
      <c r="L105" s="228"/>
      <c r="M105" s="228"/>
      <c r="N105" s="228"/>
      <c r="O105" s="228"/>
      <c r="P105" s="228"/>
      <c r="Q105" s="228"/>
      <c r="R105" s="228"/>
      <c r="S105" s="228"/>
      <c r="T105" s="228"/>
      <c r="U105" s="228"/>
      <c r="V105" s="228"/>
      <c r="W105" s="228"/>
      <c r="X105" s="228"/>
      <c r="Y105" s="228"/>
      <c r="Z105" s="228"/>
      <c r="AA105" s="228"/>
      <c r="AB105" s="228"/>
      <c r="AC105" s="228"/>
    </row>
    <row r="106" s="218" customFormat="1" ht="24.9" customHeight="1" spans="1:29">
      <c r="A106" s="257"/>
      <c r="B106" s="258"/>
      <c r="C106" s="259"/>
      <c r="D106" s="96"/>
      <c r="E106" s="271"/>
      <c r="F106" s="228"/>
      <c r="G106" s="228"/>
      <c r="H106" s="228"/>
      <c r="I106" s="228"/>
      <c r="J106" s="228"/>
      <c r="K106" s="228"/>
      <c r="L106" s="228"/>
      <c r="M106" s="228"/>
      <c r="N106" s="228"/>
      <c r="O106" s="228"/>
      <c r="P106" s="228"/>
      <c r="Q106" s="228"/>
      <c r="R106" s="228"/>
      <c r="S106" s="228"/>
      <c r="T106" s="228"/>
      <c r="U106" s="228"/>
      <c r="V106" s="228"/>
      <c r="W106" s="228"/>
      <c r="X106" s="228"/>
      <c r="Y106" s="228"/>
      <c r="Z106" s="228"/>
      <c r="AA106" s="228"/>
      <c r="AB106" s="228"/>
      <c r="AC106" s="228"/>
    </row>
    <row r="107" s="218" customFormat="1" ht="24.9" customHeight="1" spans="1:29">
      <c r="A107" s="257"/>
      <c r="B107" s="258"/>
      <c r="C107" s="259"/>
      <c r="D107" s="96"/>
      <c r="E107" s="271"/>
      <c r="F107" s="228"/>
      <c r="G107" s="228"/>
      <c r="H107" s="228"/>
      <c r="I107" s="228"/>
      <c r="J107" s="228"/>
      <c r="K107" s="228"/>
      <c r="L107" s="228"/>
      <c r="M107" s="228"/>
      <c r="N107" s="228"/>
      <c r="O107" s="228"/>
      <c r="P107" s="228"/>
      <c r="Q107" s="228"/>
      <c r="R107" s="228"/>
      <c r="S107" s="228"/>
      <c r="T107" s="228"/>
      <c r="U107" s="228"/>
      <c r="V107" s="228"/>
      <c r="W107" s="228"/>
      <c r="X107" s="228"/>
      <c r="Y107" s="228"/>
      <c r="Z107" s="228"/>
      <c r="AA107" s="228"/>
      <c r="AB107" s="228"/>
      <c r="AC107" s="228"/>
    </row>
    <row r="108" s="218" customFormat="1" ht="24.9" customHeight="1" spans="1:29">
      <c r="A108" s="257"/>
      <c r="B108" s="258"/>
      <c r="C108" s="259"/>
      <c r="D108" s="96"/>
      <c r="E108" s="271"/>
      <c r="F108" s="228"/>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row>
    <row r="109" s="218" customFormat="1" ht="24.9" customHeight="1" spans="1:29">
      <c r="A109" s="257"/>
      <c r="B109" s="258"/>
      <c r="C109" s="259"/>
      <c r="D109" s="96"/>
      <c r="E109" s="271"/>
      <c r="F109" s="228"/>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row>
    <row r="110" s="218" customFormat="1" ht="24.9" customHeight="1" spans="1:29">
      <c r="A110" s="257"/>
      <c r="B110" s="258"/>
      <c r="C110" s="259"/>
      <c r="D110" s="96"/>
      <c r="E110" s="271"/>
      <c r="F110" s="228"/>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row>
    <row r="111" s="218" customFormat="1" ht="24.9" customHeight="1" spans="1:29">
      <c r="A111" s="257"/>
      <c r="B111" s="258"/>
      <c r="C111" s="259"/>
      <c r="D111" s="96"/>
      <c r="E111" s="271"/>
      <c r="F111" s="228"/>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row>
    <row r="112" s="218" customFormat="1" ht="24.9" customHeight="1" spans="1:29">
      <c r="A112" s="257"/>
      <c r="B112" s="258"/>
      <c r="C112" s="259"/>
      <c r="D112" s="96"/>
      <c r="E112" s="271"/>
      <c r="F112" s="228"/>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row>
    <row r="113" s="218" customFormat="1" ht="24.9" customHeight="1" spans="1:29">
      <c r="A113" s="257"/>
      <c r="B113" s="258"/>
      <c r="C113" s="259"/>
      <c r="D113" s="96"/>
      <c r="E113" s="271"/>
      <c r="F113" s="228"/>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row>
    <row r="114" s="218" customFormat="1" ht="24.9" customHeight="1" spans="1:29">
      <c r="A114" s="257"/>
      <c r="B114" s="258"/>
      <c r="C114" s="259"/>
      <c r="D114" s="96"/>
      <c r="E114" s="271"/>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row>
    <row r="115" s="223" customFormat="1" ht="24.9" customHeight="1" spans="1:29">
      <c r="A115" s="257"/>
      <c r="B115" s="258"/>
      <c r="C115" s="259"/>
      <c r="D115" s="96"/>
      <c r="E115" s="271"/>
      <c r="F115" s="284"/>
      <c r="G115" s="284"/>
      <c r="H115" s="284"/>
      <c r="I115" s="284"/>
      <c r="J115" s="284"/>
      <c r="K115" s="284"/>
      <c r="L115" s="284"/>
      <c r="M115" s="284"/>
      <c r="N115" s="284"/>
      <c r="O115" s="284"/>
      <c r="P115" s="284"/>
      <c r="Q115" s="284"/>
      <c r="R115" s="284"/>
      <c r="S115" s="284"/>
      <c r="T115" s="284"/>
      <c r="U115" s="284"/>
      <c r="V115" s="284"/>
      <c r="W115" s="284"/>
      <c r="X115" s="284"/>
      <c r="Y115" s="284"/>
      <c r="Z115" s="284"/>
      <c r="AA115" s="284"/>
      <c r="AB115" s="284"/>
      <c r="AC115" s="284"/>
    </row>
    <row r="116" s="223" customFormat="1" ht="24.9" customHeight="1" spans="1:29">
      <c r="A116" s="257"/>
      <c r="B116" s="258"/>
      <c r="C116" s="259"/>
      <c r="D116" s="96"/>
      <c r="E116" s="271"/>
      <c r="F116" s="284"/>
      <c r="G116" s="284"/>
      <c r="H116" s="284"/>
      <c r="I116" s="284"/>
      <c r="J116" s="285"/>
      <c r="K116" s="285"/>
      <c r="L116" s="285"/>
      <c r="M116" s="285"/>
      <c r="N116" s="285"/>
      <c r="O116" s="285"/>
      <c r="P116" s="285"/>
      <c r="Q116" s="285"/>
      <c r="R116" s="285"/>
      <c r="S116" s="285"/>
      <c r="T116" s="285"/>
      <c r="U116" s="285"/>
      <c r="V116" s="285"/>
      <c r="W116" s="284"/>
      <c r="X116" s="284"/>
      <c r="Y116" s="284"/>
      <c r="Z116" s="284"/>
      <c r="AA116" s="284"/>
      <c r="AB116" s="284"/>
      <c r="AC116" s="284"/>
    </row>
    <row r="117" s="218" customFormat="1" ht="24.9" customHeight="1" spans="1:29">
      <c r="A117" s="264"/>
      <c r="B117" s="265" t="s">
        <v>694</v>
      </c>
      <c r="C117" s="266"/>
      <c r="D117" s="267" t="s">
        <v>695</v>
      </c>
      <c r="E117" s="273"/>
      <c r="F117" s="228"/>
      <c r="G117" s="228"/>
      <c r="H117" s="228"/>
      <c r="I117" s="228"/>
      <c r="J117" s="228"/>
      <c r="K117" s="228"/>
      <c r="L117" s="228"/>
      <c r="M117" s="228"/>
      <c r="N117" s="228"/>
      <c r="O117" s="228"/>
      <c r="P117" s="228"/>
      <c r="Q117" s="228"/>
      <c r="R117" s="228"/>
      <c r="S117" s="228"/>
      <c r="T117" s="228"/>
      <c r="U117" s="228"/>
      <c r="V117" s="228"/>
      <c r="W117" s="228"/>
      <c r="X117" s="228"/>
      <c r="Y117" s="228"/>
      <c r="Z117" s="228"/>
      <c r="AA117" s="228"/>
      <c r="AB117" s="228"/>
      <c r="AC117" s="228"/>
    </row>
    <row r="118" s="218" customFormat="1" ht="24.9" customHeight="1" spans="1:29">
      <c r="A118" s="252">
        <v>9</v>
      </c>
      <c r="B118" s="253"/>
      <c r="C118" s="254"/>
      <c r="D118" s="255"/>
      <c r="E118" s="274"/>
      <c r="F118" s="228"/>
      <c r="G118" s="228"/>
      <c r="H118" s="228"/>
      <c r="I118" s="228"/>
      <c r="J118" s="281"/>
      <c r="K118" s="228"/>
      <c r="L118" s="228"/>
      <c r="M118" s="228"/>
      <c r="N118" s="228"/>
      <c r="O118" s="228"/>
      <c r="P118" s="228"/>
      <c r="Q118" s="228"/>
      <c r="R118" s="228"/>
      <c r="S118" s="228"/>
      <c r="T118" s="228"/>
      <c r="U118" s="228"/>
      <c r="V118" s="228"/>
      <c r="W118" s="228"/>
      <c r="X118" s="228"/>
      <c r="Y118" s="228"/>
      <c r="Z118" s="228"/>
      <c r="AA118" s="228"/>
      <c r="AB118" s="228"/>
      <c r="AC118" s="228"/>
    </row>
    <row r="119" s="218" customFormat="1" ht="24.9" customHeight="1" spans="1:29">
      <c r="A119" s="257"/>
      <c r="B119" s="258"/>
      <c r="C119" s="259"/>
      <c r="D119" s="96"/>
      <c r="E119" s="271"/>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row>
    <row r="120" s="218" customFormat="1" ht="24.9" customHeight="1" spans="1:29">
      <c r="A120" s="257"/>
      <c r="B120" s="258"/>
      <c r="C120" s="259"/>
      <c r="D120" s="96"/>
      <c r="E120" s="271"/>
      <c r="F120" s="228"/>
      <c r="G120" s="228"/>
      <c r="H120" s="228"/>
      <c r="I120" s="228"/>
      <c r="J120" s="228"/>
      <c r="K120" s="228"/>
      <c r="L120" s="228"/>
      <c r="M120" s="228"/>
      <c r="N120" s="228"/>
      <c r="O120" s="228"/>
      <c r="P120" s="228"/>
      <c r="Q120" s="228"/>
      <c r="R120" s="228"/>
      <c r="S120" s="228"/>
      <c r="T120" s="228"/>
      <c r="U120" s="228"/>
      <c r="V120" s="228"/>
      <c r="W120" s="228"/>
      <c r="X120" s="228"/>
      <c r="Y120" s="228"/>
      <c r="Z120" s="228"/>
      <c r="AA120" s="228"/>
      <c r="AB120" s="228"/>
      <c r="AC120" s="228"/>
    </row>
    <row r="121" s="218" customFormat="1" ht="24.9" customHeight="1" spans="1:29">
      <c r="A121" s="257"/>
      <c r="B121" s="258"/>
      <c r="C121" s="259"/>
      <c r="D121" s="96"/>
      <c r="E121" s="271"/>
      <c r="F121" s="228"/>
      <c r="G121" s="228"/>
      <c r="H121" s="228"/>
      <c r="I121" s="228"/>
      <c r="J121" s="228"/>
      <c r="K121" s="228"/>
      <c r="L121" s="228"/>
      <c r="M121" s="228"/>
      <c r="N121" s="228"/>
      <c r="O121" s="228"/>
      <c r="P121" s="228"/>
      <c r="Q121" s="228"/>
      <c r="R121" s="228"/>
      <c r="S121" s="228"/>
      <c r="T121" s="228"/>
      <c r="U121" s="228"/>
      <c r="V121" s="228"/>
      <c r="W121" s="228"/>
      <c r="X121" s="228"/>
      <c r="Y121" s="228"/>
      <c r="Z121" s="228"/>
      <c r="AA121" s="228"/>
      <c r="AB121" s="228"/>
      <c r="AC121" s="228"/>
    </row>
    <row r="122" s="218" customFormat="1" ht="24.9" customHeight="1" spans="1:29">
      <c r="A122" s="257"/>
      <c r="B122" s="258"/>
      <c r="C122" s="259"/>
      <c r="D122" s="96"/>
      <c r="E122" s="271"/>
      <c r="F122" s="228"/>
      <c r="G122" s="228"/>
      <c r="H122" s="228"/>
      <c r="I122" s="228"/>
      <c r="J122" s="228"/>
      <c r="K122" s="228"/>
      <c r="L122" s="228"/>
      <c r="M122" s="228"/>
      <c r="N122" s="228"/>
      <c r="O122" s="228"/>
      <c r="P122" s="228"/>
      <c r="Q122" s="228"/>
      <c r="R122" s="228"/>
      <c r="S122" s="228"/>
      <c r="T122" s="228"/>
      <c r="U122" s="228"/>
      <c r="V122" s="228"/>
      <c r="W122" s="228"/>
      <c r="X122" s="228"/>
      <c r="Y122" s="228"/>
      <c r="Z122" s="228"/>
      <c r="AA122" s="228"/>
      <c r="AB122" s="228"/>
      <c r="AC122" s="228"/>
    </row>
    <row r="123" s="218" customFormat="1" ht="24.9" customHeight="1" spans="1:29">
      <c r="A123" s="257"/>
      <c r="B123" s="258"/>
      <c r="C123" s="259"/>
      <c r="D123" s="96"/>
      <c r="E123" s="271"/>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row>
    <row r="124" s="218" customFormat="1" ht="24.9" customHeight="1" spans="1:29">
      <c r="A124" s="257"/>
      <c r="B124" s="258"/>
      <c r="C124" s="259"/>
      <c r="D124" s="96"/>
      <c r="E124" s="271"/>
      <c r="F124" s="228"/>
      <c r="G124" s="228"/>
      <c r="H124" s="228"/>
      <c r="I124" s="228"/>
      <c r="J124" s="228"/>
      <c r="K124" s="228"/>
      <c r="L124" s="228"/>
      <c r="M124" s="228"/>
      <c r="N124" s="228"/>
      <c r="O124" s="228"/>
      <c r="P124" s="228"/>
      <c r="Q124" s="228"/>
      <c r="R124" s="228"/>
      <c r="S124" s="228"/>
      <c r="T124" s="228"/>
      <c r="U124" s="228"/>
      <c r="V124" s="228"/>
      <c r="W124" s="228"/>
      <c r="X124" s="228"/>
      <c r="Y124" s="228"/>
      <c r="Z124" s="228"/>
      <c r="AA124" s="228"/>
      <c r="AB124" s="228"/>
      <c r="AC124" s="228"/>
    </row>
    <row r="125" s="218" customFormat="1" ht="24.9" customHeight="1" spans="1:29">
      <c r="A125" s="257"/>
      <c r="B125" s="258"/>
      <c r="C125" s="259"/>
      <c r="D125" s="96"/>
      <c r="E125" s="271"/>
      <c r="F125" s="228"/>
      <c r="G125" s="228"/>
      <c r="H125" s="228"/>
      <c r="I125" s="228"/>
      <c r="J125" s="228"/>
      <c r="K125" s="228"/>
      <c r="L125" s="228"/>
      <c r="M125" s="228"/>
      <c r="N125" s="228"/>
      <c r="O125" s="228"/>
      <c r="P125" s="228"/>
      <c r="Q125" s="228"/>
      <c r="R125" s="228"/>
      <c r="S125" s="228"/>
      <c r="T125" s="228"/>
      <c r="U125" s="228"/>
      <c r="V125" s="228"/>
      <c r="W125" s="228"/>
      <c r="X125" s="228"/>
      <c r="Y125" s="228"/>
      <c r="Z125" s="228"/>
      <c r="AA125" s="228"/>
      <c r="AB125" s="228"/>
      <c r="AC125" s="228"/>
    </row>
    <row r="126" s="218" customFormat="1" ht="24.9" customHeight="1" spans="1:29">
      <c r="A126" s="257"/>
      <c r="B126" s="258"/>
      <c r="C126" s="259"/>
      <c r="D126" s="96"/>
      <c r="E126" s="271"/>
      <c r="F126" s="228"/>
      <c r="G126" s="228"/>
      <c r="H126" s="228"/>
      <c r="I126" s="228"/>
      <c r="J126" s="228"/>
      <c r="K126" s="228"/>
      <c r="L126" s="228"/>
      <c r="M126" s="228"/>
      <c r="N126" s="228"/>
      <c r="O126" s="228"/>
      <c r="P126" s="228"/>
      <c r="Q126" s="228"/>
      <c r="R126" s="228"/>
      <c r="S126" s="228"/>
      <c r="T126" s="228"/>
      <c r="U126" s="228"/>
      <c r="V126" s="228"/>
      <c r="W126" s="228"/>
      <c r="X126" s="228"/>
      <c r="Y126" s="228"/>
      <c r="Z126" s="228"/>
      <c r="AA126" s="228"/>
      <c r="AB126" s="228"/>
      <c r="AC126" s="228"/>
    </row>
    <row r="127" s="218" customFormat="1" ht="24.9" customHeight="1" spans="1:29">
      <c r="A127" s="257"/>
      <c r="B127" s="258"/>
      <c r="C127" s="259"/>
      <c r="D127" s="96"/>
      <c r="E127" s="271"/>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row>
    <row r="128" s="218" customFormat="1" ht="24.9" customHeight="1" spans="1:29">
      <c r="A128" s="257"/>
      <c r="B128" s="258"/>
      <c r="C128" s="259"/>
      <c r="D128" s="96"/>
      <c r="E128" s="271"/>
      <c r="F128" s="228"/>
      <c r="G128" s="228"/>
      <c r="H128" s="228"/>
      <c r="I128" s="228"/>
      <c r="J128" s="228"/>
      <c r="K128" s="228"/>
      <c r="L128" s="228"/>
      <c r="M128" s="228"/>
      <c r="N128" s="228"/>
      <c r="O128" s="228"/>
      <c r="P128" s="228"/>
      <c r="Q128" s="228"/>
      <c r="R128" s="228"/>
      <c r="S128" s="228"/>
      <c r="T128" s="228"/>
      <c r="U128" s="228"/>
      <c r="V128" s="228"/>
      <c r="W128" s="228"/>
      <c r="X128" s="228"/>
      <c r="Y128" s="228"/>
      <c r="Z128" s="228"/>
      <c r="AA128" s="228"/>
      <c r="AB128" s="228"/>
      <c r="AC128" s="228"/>
    </row>
    <row r="129" s="218" customFormat="1" ht="24.9" customHeight="1" spans="1:29">
      <c r="A129" s="257"/>
      <c r="B129" s="258"/>
      <c r="C129" s="259"/>
      <c r="D129" s="96"/>
      <c r="E129" s="271"/>
      <c r="F129" s="228"/>
      <c r="G129" s="228"/>
      <c r="H129" s="228"/>
      <c r="I129" s="228"/>
      <c r="J129" s="228"/>
      <c r="K129" s="228"/>
      <c r="L129" s="228"/>
      <c r="M129" s="228"/>
      <c r="N129" s="228"/>
      <c r="O129" s="228"/>
      <c r="P129" s="228"/>
      <c r="Q129" s="228"/>
      <c r="R129" s="228"/>
      <c r="S129" s="228"/>
      <c r="T129" s="228"/>
      <c r="U129" s="228"/>
      <c r="V129" s="228"/>
      <c r="W129" s="228"/>
      <c r="X129" s="228"/>
      <c r="Y129" s="228"/>
      <c r="Z129" s="228"/>
      <c r="AA129" s="228"/>
      <c r="AB129" s="228"/>
      <c r="AC129" s="228"/>
    </row>
    <row r="130" s="218" customFormat="1" ht="24.9" customHeight="1" spans="1:29">
      <c r="A130" s="257"/>
      <c r="B130" s="258"/>
      <c r="C130" s="259"/>
      <c r="D130" s="96"/>
      <c r="E130" s="271"/>
      <c r="F130" s="228"/>
      <c r="G130" s="228"/>
      <c r="H130" s="228"/>
      <c r="I130" s="228"/>
      <c r="J130" s="228"/>
      <c r="K130" s="228"/>
      <c r="L130" s="228"/>
      <c r="M130" s="228"/>
      <c r="N130" s="228"/>
      <c r="O130" s="228"/>
      <c r="P130" s="228"/>
      <c r="Q130" s="228"/>
      <c r="R130" s="228"/>
      <c r="S130" s="228"/>
      <c r="T130" s="228"/>
      <c r="U130" s="228"/>
      <c r="V130" s="228"/>
      <c r="W130" s="228"/>
      <c r="X130" s="228"/>
      <c r="Y130" s="228"/>
      <c r="Z130" s="228"/>
      <c r="AA130" s="228"/>
      <c r="AB130" s="228"/>
      <c r="AC130" s="228"/>
    </row>
    <row r="131" s="218" customFormat="1" ht="24.9" customHeight="1" spans="1:29">
      <c r="A131" s="264"/>
      <c r="B131" s="265" t="s">
        <v>694</v>
      </c>
      <c r="C131" s="266"/>
      <c r="D131" s="267" t="s">
        <v>695</v>
      </c>
      <c r="E131" s="273"/>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row>
    <row r="132" s="218" customFormat="1" ht="24.9" customHeight="1" spans="1:29">
      <c r="A132" s="252">
        <v>10</v>
      </c>
      <c r="B132" s="253"/>
      <c r="C132" s="254"/>
      <c r="D132" s="255"/>
      <c r="E132" s="274"/>
      <c r="F132" s="228"/>
      <c r="G132" s="228"/>
      <c r="H132" s="228"/>
      <c r="I132" s="228"/>
      <c r="J132" s="281"/>
      <c r="K132" s="228"/>
      <c r="L132" s="228"/>
      <c r="M132" s="228"/>
      <c r="N132" s="228"/>
      <c r="O132" s="228"/>
      <c r="P132" s="228"/>
      <c r="Q132" s="228"/>
      <c r="R132" s="228"/>
      <c r="S132" s="228"/>
      <c r="T132" s="228"/>
      <c r="U132" s="228"/>
      <c r="V132" s="228"/>
      <c r="W132" s="228"/>
      <c r="X132" s="228"/>
      <c r="Y132" s="228"/>
      <c r="Z132" s="228"/>
      <c r="AA132" s="228"/>
      <c r="AB132" s="228"/>
      <c r="AC132" s="228"/>
    </row>
    <row r="133" s="218" customFormat="1" ht="24.9" customHeight="1" spans="1:29">
      <c r="A133" s="257"/>
      <c r="B133" s="258"/>
      <c r="C133" s="259"/>
      <c r="D133" s="96"/>
      <c r="E133" s="271"/>
      <c r="F133" s="228"/>
      <c r="G133" s="228"/>
      <c r="H133" s="228"/>
      <c r="I133" s="228"/>
      <c r="J133" s="228"/>
      <c r="K133" s="228"/>
      <c r="L133" s="228"/>
      <c r="M133" s="228"/>
      <c r="N133" s="228"/>
      <c r="O133" s="228"/>
      <c r="P133" s="228"/>
      <c r="Q133" s="228"/>
      <c r="R133" s="228"/>
      <c r="S133" s="228"/>
      <c r="T133" s="228"/>
      <c r="U133" s="228"/>
      <c r="V133" s="228"/>
      <c r="W133" s="228"/>
      <c r="X133" s="228"/>
      <c r="Y133" s="228"/>
      <c r="Z133" s="228"/>
      <c r="AA133" s="228"/>
      <c r="AB133" s="228"/>
      <c r="AC133" s="228"/>
    </row>
    <row r="134" s="218" customFormat="1" ht="24.9" customHeight="1" spans="1:29">
      <c r="A134" s="257"/>
      <c r="B134" s="258"/>
      <c r="C134" s="259"/>
      <c r="D134" s="96"/>
      <c r="E134" s="271"/>
      <c r="F134" s="228"/>
      <c r="G134" s="228"/>
      <c r="H134" s="228"/>
      <c r="I134" s="228"/>
      <c r="J134" s="228"/>
      <c r="K134" s="228"/>
      <c r="L134" s="228"/>
      <c r="M134" s="228"/>
      <c r="N134" s="228"/>
      <c r="O134" s="228"/>
      <c r="P134" s="228"/>
      <c r="Q134" s="228"/>
      <c r="R134" s="228"/>
      <c r="S134" s="228"/>
      <c r="T134" s="228"/>
      <c r="U134" s="228"/>
      <c r="V134" s="228"/>
      <c r="W134" s="228"/>
      <c r="X134" s="228"/>
      <c r="Y134" s="228"/>
      <c r="Z134" s="228"/>
      <c r="AA134" s="228"/>
      <c r="AB134" s="228"/>
      <c r="AC134" s="228"/>
    </row>
    <row r="135" s="218" customFormat="1" ht="24.9" customHeight="1" spans="1:29">
      <c r="A135" s="257"/>
      <c r="B135" s="258"/>
      <c r="C135" s="259"/>
      <c r="D135" s="96"/>
      <c r="E135" s="271"/>
      <c r="F135" s="228"/>
      <c r="G135" s="228"/>
      <c r="H135" s="228"/>
      <c r="I135" s="228"/>
      <c r="J135" s="228"/>
      <c r="K135" s="228"/>
      <c r="L135" s="228"/>
      <c r="M135" s="228"/>
      <c r="N135" s="228"/>
      <c r="O135" s="228"/>
      <c r="P135" s="228"/>
      <c r="Q135" s="228"/>
      <c r="R135" s="228"/>
      <c r="S135" s="228"/>
      <c r="T135" s="228"/>
      <c r="U135" s="228"/>
      <c r="V135" s="228"/>
      <c r="W135" s="228"/>
      <c r="X135" s="228"/>
      <c r="Y135" s="228"/>
      <c r="Z135" s="228"/>
      <c r="AA135" s="228"/>
      <c r="AB135" s="228"/>
      <c r="AC135" s="228"/>
    </row>
    <row r="136" s="218" customFormat="1" ht="24.9" customHeight="1" spans="1:29">
      <c r="A136" s="257"/>
      <c r="B136" s="258"/>
      <c r="C136" s="259"/>
      <c r="D136" s="96"/>
      <c r="E136" s="271"/>
      <c r="F136" s="228"/>
      <c r="G136" s="228"/>
      <c r="H136" s="228"/>
      <c r="I136" s="228"/>
      <c r="J136" s="228"/>
      <c r="K136" s="228"/>
      <c r="L136" s="228"/>
      <c r="M136" s="228"/>
      <c r="N136" s="228"/>
      <c r="O136" s="228"/>
      <c r="P136" s="228"/>
      <c r="Q136" s="228"/>
      <c r="R136" s="228"/>
      <c r="S136" s="228"/>
      <c r="T136" s="228"/>
      <c r="U136" s="228"/>
      <c r="V136" s="228"/>
      <c r="W136" s="228"/>
      <c r="X136" s="228"/>
      <c r="Y136" s="228"/>
      <c r="Z136" s="228"/>
      <c r="AA136" s="228"/>
      <c r="AB136" s="228"/>
      <c r="AC136" s="228"/>
    </row>
    <row r="137" s="218" customFormat="1" ht="24.9" customHeight="1" spans="1:29">
      <c r="A137" s="257"/>
      <c r="B137" s="258"/>
      <c r="C137" s="259"/>
      <c r="D137" s="96"/>
      <c r="E137" s="271"/>
      <c r="F137" s="228"/>
      <c r="G137" s="228"/>
      <c r="H137" s="228"/>
      <c r="I137" s="228"/>
      <c r="J137" s="228"/>
      <c r="K137" s="228"/>
      <c r="L137" s="228"/>
      <c r="M137" s="228"/>
      <c r="N137" s="228"/>
      <c r="O137" s="228"/>
      <c r="P137" s="228"/>
      <c r="Q137" s="228"/>
      <c r="R137" s="228"/>
      <c r="S137" s="228"/>
      <c r="T137" s="228"/>
      <c r="U137" s="228"/>
      <c r="V137" s="228"/>
      <c r="W137" s="228"/>
      <c r="X137" s="228"/>
      <c r="Y137" s="228"/>
      <c r="Z137" s="228"/>
      <c r="AA137" s="228"/>
      <c r="AB137" s="228"/>
      <c r="AC137" s="228"/>
    </row>
    <row r="138" s="218" customFormat="1" ht="24.9" customHeight="1" spans="1:29">
      <c r="A138" s="257"/>
      <c r="B138" s="258"/>
      <c r="C138" s="259"/>
      <c r="D138" s="96"/>
      <c r="E138" s="271"/>
      <c r="F138" s="228"/>
      <c r="G138" s="228"/>
      <c r="H138" s="228"/>
      <c r="I138" s="228"/>
      <c r="J138" s="228"/>
      <c r="K138" s="228"/>
      <c r="L138" s="228"/>
      <c r="M138" s="228"/>
      <c r="N138" s="228"/>
      <c r="O138" s="228"/>
      <c r="P138" s="228"/>
      <c r="Q138" s="228"/>
      <c r="R138" s="228"/>
      <c r="S138" s="228"/>
      <c r="T138" s="228"/>
      <c r="U138" s="228"/>
      <c r="V138" s="228"/>
      <c r="W138" s="228"/>
      <c r="X138" s="228"/>
      <c r="Y138" s="228"/>
      <c r="Z138" s="228"/>
      <c r="AA138" s="228"/>
      <c r="AB138" s="228"/>
      <c r="AC138" s="228"/>
    </row>
    <row r="139" s="218" customFormat="1" ht="24.9" customHeight="1" spans="1:29">
      <c r="A139" s="257"/>
      <c r="B139" s="258"/>
      <c r="C139" s="259"/>
      <c r="D139" s="96"/>
      <c r="E139" s="271"/>
      <c r="F139" s="228"/>
      <c r="G139" s="228"/>
      <c r="H139" s="228"/>
      <c r="I139" s="228"/>
      <c r="J139" s="228"/>
      <c r="K139" s="228"/>
      <c r="L139" s="228"/>
      <c r="M139" s="228"/>
      <c r="N139" s="228"/>
      <c r="O139" s="228"/>
      <c r="P139" s="228"/>
      <c r="Q139" s="228"/>
      <c r="R139" s="228"/>
      <c r="S139" s="228"/>
      <c r="T139" s="228"/>
      <c r="U139" s="228"/>
      <c r="V139" s="228"/>
      <c r="W139" s="228"/>
      <c r="X139" s="228"/>
      <c r="Y139" s="228"/>
      <c r="Z139" s="228"/>
      <c r="AA139" s="228"/>
      <c r="AB139" s="228"/>
      <c r="AC139" s="228"/>
    </row>
    <row r="140" s="218" customFormat="1" ht="24.9" customHeight="1" spans="1:29">
      <c r="A140" s="257"/>
      <c r="B140" s="258"/>
      <c r="C140" s="259"/>
      <c r="D140" s="96"/>
      <c r="E140" s="271"/>
      <c r="F140" s="228"/>
      <c r="G140" s="228"/>
      <c r="H140" s="228"/>
      <c r="I140" s="228"/>
      <c r="J140" s="228"/>
      <c r="K140" s="228"/>
      <c r="L140" s="228"/>
      <c r="M140" s="228"/>
      <c r="N140" s="228"/>
      <c r="O140" s="228"/>
      <c r="P140" s="228"/>
      <c r="Q140" s="228"/>
      <c r="R140" s="228"/>
      <c r="S140" s="228"/>
      <c r="T140" s="228"/>
      <c r="U140" s="228"/>
      <c r="V140" s="228"/>
      <c r="W140" s="228"/>
      <c r="X140" s="228"/>
      <c r="Y140" s="228"/>
      <c r="Z140" s="228"/>
      <c r="AA140" s="228"/>
      <c r="AB140" s="228"/>
      <c r="AC140" s="228"/>
    </row>
    <row r="141" s="218" customFormat="1" ht="24.9" customHeight="1" spans="1:29">
      <c r="A141" s="257"/>
      <c r="B141" s="258"/>
      <c r="C141" s="259"/>
      <c r="D141" s="96"/>
      <c r="E141" s="271"/>
      <c r="F141" s="228"/>
      <c r="G141" s="228"/>
      <c r="H141" s="228"/>
      <c r="I141" s="228"/>
      <c r="J141" s="228"/>
      <c r="K141" s="228"/>
      <c r="L141" s="228"/>
      <c r="M141" s="228"/>
      <c r="N141" s="228"/>
      <c r="O141" s="228"/>
      <c r="P141" s="228"/>
      <c r="Q141" s="228"/>
      <c r="R141" s="228"/>
      <c r="S141" s="228"/>
      <c r="T141" s="228"/>
      <c r="U141" s="228"/>
      <c r="V141" s="228"/>
      <c r="W141" s="228"/>
      <c r="X141" s="228"/>
      <c r="Y141" s="228"/>
      <c r="Z141" s="228"/>
      <c r="AA141" s="228"/>
      <c r="AB141" s="228"/>
      <c r="AC141" s="228"/>
    </row>
    <row r="142" s="218" customFormat="1" ht="24.9" customHeight="1" spans="1:29">
      <c r="A142" s="257"/>
      <c r="B142" s="258"/>
      <c r="C142" s="259"/>
      <c r="D142" s="96"/>
      <c r="E142" s="271"/>
      <c r="F142" s="228"/>
      <c r="G142" s="228"/>
      <c r="H142" s="228"/>
      <c r="I142" s="228"/>
      <c r="J142" s="228"/>
      <c r="K142" s="228"/>
      <c r="L142" s="228"/>
      <c r="M142" s="228"/>
      <c r="N142" s="228"/>
      <c r="O142" s="228"/>
      <c r="P142" s="228"/>
      <c r="Q142" s="228"/>
      <c r="R142" s="228"/>
      <c r="S142" s="228"/>
      <c r="T142" s="228"/>
      <c r="U142" s="228"/>
      <c r="V142" s="228"/>
      <c r="W142" s="228"/>
      <c r="X142" s="228"/>
      <c r="Y142" s="228"/>
      <c r="Z142" s="228"/>
      <c r="AA142" s="228"/>
      <c r="AB142" s="228"/>
      <c r="AC142" s="228"/>
    </row>
    <row r="143" s="218" customFormat="1" ht="24.9" customHeight="1" spans="1:29">
      <c r="A143" s="257"/>
      <c r="B143" s="258"/>
      <c r="C143" s="259"/>
      <c r="D143" s="96"/>
      <c r="E143" s="271"/>
      <c r="F143" s="228"/>
      <c r="G143" s="228"/>
      <c r="H143" s="228"/>
      <c r="I143" s="228"/>
      <c r="J143" s="228"/>
      <c r="K143" s="228"/>
      <c r="L143" s="228"/>
      <c r="M143" s="228"/>
      <c r="N143" s="228"/>
      <c r="O143" s="228"/>
      <c r="P143" s="228"/>
      <c r="Q143" s="228"/>
      <c r="R143" s="228"/>
      <c r="S143" s="228"/>
      <c r="T143" s="228"/>
      <c r="U143" s="228"/>
      <c r="V143" s="228"/>
      <c r="W143" s="228"/>
      <c r="X143" s="228"/>
      <c r="Y143" s="228"/>
      <c r="Z143" s="228"/>
      <c r="AA143" s="228"/>
      <c r="AB143" s="228"/>
      <c r="AC143" s="228"/>
    </row>
    <row r="144" s="218" customFormat="1" ht="24.9" customHeight="1" spans="1:29">
      <c r="A144" s="257"/>
      <c r="B144" s="258"/>
      <c r="C144" s="259"/>
      <c r="D144" s="96"/>
      <c r="E144" s="271"/>
      <c r="F144" s="228"/>
      <c r="G144" s="228"/>
      <c r="H144" s="228"/>
      <c r="I144" s="228"/>
      <c r="J144" s="228"/>
      <c r="K144" s="228"/>
      <c r="L144" s="228"/>
      <c r="M144" s="228"/>
      <c r="N144" s="228"/>
      <c r="O144" s="228"/>
      <c r="P144" s="228"/>
      <c r="Q144" s="228"/>
      <c r="R144" s="228"/>
      <c r="S144" s="228"/>
      <c r="T144" s="228"/>
      <c r="U144" s="228"/>
      <c r="V144" s="228"/>
      <c r="W144" s="228"/>
      <c r="X144" s="228"/>
      <c r="Y144" s="228"/>
      <c r="Z144" s="228"/>
      <c r="AA144" s="228"/>
      <c r="AB144" s="228"/>
      <c r="AC144" s="228"/>
    </row>
    <row r="145" s="218" customFormat="1" ht="24.9" customHeight="1" spans="1:29">
      <c r="A145" s="264"/>
      <c r="B145" s="265" t="s">
        <v>694</v>
      </c>
      <c r="C145" s="266"/>
      <c r="D145" s="267" t="s">
        <v>695</v>
      </c>
      <c r="E145" s="273"/>
      <c r="F145" s="228"/>
      <c r="G145" s="228"/>
      <c r="H145" s="228"/>
      <c r="I145" s="228"/>
      <c r="J145" s="228"/>
      <c r="K145" s="228"/>
      <c r="L145" s="228"/>
      <c r="M145" s="228"/>
      <c r="N145" s="228"/>
      <c r="O145" s="228"/>
      <c r="P145" s="228"/>
      <c r="Q145" s="228"/>
      <c r="R145" s="228"/>
      <c r="S145" s="228"/>
      <c r="T145" s="228"/>
      <c r="U145" s="228"/>
      <c r="V145" s="228"/>
      <c r="W145" s="228"/>
      <c r="X145" s="228"/>
      <c r="Y145" s="228"/>
      <c r="Z145" s="228"/>
      <c r="AA145" s="228"/>
      <c r="AB145" s="228"/>
      <c r="AC145" s="228"/>
    </row>
    <row r="146" s="218" customFormat="1" ht="24.9" customHeight="1" spans="1:29">
      <c r="A146" s="252">
        <v>11</v>
      </c>
      <c r="B146" s="253"/>
      <c r="C146" s="254"/>
      <c r="D146" s="255"/>
      <c r="E146" s="274"/>
      <c r="F146" s="228"/>
      <c r="G146" s="228"/>
      <c r="H146" s="228"/>
      <c r="I146" s="228"/>
      <c r="J146" s="281"/>
      <c r="K146" s="228"/>
      <c r="L146" s="228"/>
      <c r="M146" s="228"/>
      <c r="N146" s="228"/>
      <c r="O146" s="228"/>
      <c r="P146" s="228"/>
      <c r="Q146" s="228"/>
      <c r="R146" s="228"/>
      <c r="S146" s="228"/>
      <c r="T146" s="228"/>
      <c r="U146" s="228"/>
      <c r="V146" s="228"/>
      <c r="W146" s="228"/>
      <c r="X146" s="228"/>
      <c r="Y146" s="228"/>
      <c r="Z146" s="228"/>
      <c r="AA146" s="228"/>
      <c r="AB146" s="228"/>
      <c r="AC146" s="228"/>
    </row>
    <row r="147" s="218" customFormat="1" ht="24.9" customHeight="1" spans="1:29">
      <c r="A147" s="257"/>
      <c r="B147" s="258"/>
      <c r="C147" s="259"/>
      <c r="D147" s="96"/>
      <c r="E147" s="271"/>
      <c r="F147" s="228"/>
      <c r="G147" s="228"/>
      <c r="H147" s="228"/>
      <c r="I147" s="228"/>
      <c r="J147" s="228"/>
      <c r="K147" s="228"/>
      <c r="L147" s="228"/>
      <c r="M147" s="228"/>
      <c r="N147" s="228"/>
      <c r="O147" s="228"/>
      <c r="P147" s="228"/>
      <c r="Q147" s="228"/>
      <c r="R147" s="228"/>
      <c r="S147" s="228"/>
      <c r="T147" s="228"/>
      <c r="U147" s="228"/>
      <c r="V147" s="228"/>
      <c r="W147" s="228"/>
      <c r="X147" s="228"/>
      <c r="Y147" s="228"/>
      <c r="Z147" s="228"/>
      <c r="AA147" s="228"/>
      <c r="AB147" s="228"/>
      <c r="AC147" s="228"/>
    </row>
    <row r="148" s="218" customFormat="1" ht="24.9" customHeight="1" spans="1:29">
      <c r="A148" s="257"/>
      <c r="B148" s="258"/>
      <c r="C148" s="259"/>
      <c r="D148" s="96"/>
      <c r="E148" s="271"/>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row>
    <row r="149" s="218" customFormat="1" ht="24.9" customHeight="1" spans="1:29">
      <c r="A149" s="257"/>
      <c r="B149" s="258"/>
      <c r="C149" s="259"/>
      <c r="D149" s="96"/>
      <c r="E149" s="271"/>
      <c r="F149" s="228"/>
      <c r="G149" s="228"/>
      <c r="H149" s="228"/>
      <c r="I149" s="228"/>
      <c r="J149" s="228"/>
      <c r="K149" s="228"/>
      <c r="L149" s="228"/>
      <c r="M149" s="228"/>
      <c r="N149" s="228"/>
      <c r="O149" s="228"/>
      <c r="P149" s="228"/>
      <c r="Q149" s="228"/>
      <c r="R149" s="228"/>
      <c r="S149" s="228"/>
      <c r="T149" s="228"/>
      <c r="U149" s="228"/>
      <c r="V149" s="228"/>
      <c r="W149" s="228"/>
      <c r="X149" s="228"/>
      <c r="Y149" s="228"/>
      <c r="Z149" s="228"/>
      <c r="AA149" s="228"/>
      <c r="AB149" s="228"/>
      <c r="AC149" s="228"/>
    </row>
    <row r="150" s="218" customFormat="1" ht="24.9" customHeight="1" spans="1:29">
      <c r="A150" s="257"/>
      <c r="B150" s="258"/>
      <c r="C150" s="259"/>
      <c r="D150" s="96"/>
      <c r="E150" s="271"/>
      <c r="F150" s="228"/>
      <c r="G150" s="228"/>
      <c r="H150" s="228"/>
      <c r="I150" s="228"/>
      <c r="J150" s="228"/>
      <c r="K150" s="228"/>
      <c r="L150" s="228"/>
      <c r="M150" s="228"/>
      <c r="N150" s="228"/>
      <c r="O150" s="228"/>
      <c r="P150" s="228"/>
      <c r="Q150" s="228"/>
      <c r="R150" s="228"/>
      <c r="S150" s="228"/>
      <c r="T150" s="228"/>
      <c r="U150" s="228"/>
      <c r="V150" s="228"/>
      <c r="W150" s="228"/>
      <c r="X150" s="228"/>
      <c r="Y150" s="228"/>
      <c r="Z150" s="228"/>
      <c r="AA150" s="228"/>
      <c r="AB150" s="228"/>
      <c r="AC150" s="228"/>
    </row>
    <row r="151" s="218" customFormat="1" ht="24.9" customHeight="1" spans="1:29">
      <c r="A151" s="257"/>
      <c r="B151" s="258"/>
      <c r="C151" s="259"/>
      <c r="D151" s="96"/>
      <c r="E151" s="271"/>
      <c r="F151" s="228"/>
      <c r="G151" s="228"/>
      <c r="H151" s="228"/>
      <c r="I151" s="228"/>
      <c r="J151" s="228"/>
      <c r="K151" s="228"/>
      <c r="L151" s="228"/>
      <c r="M151" s="228"/>
      <c r="N151" s="228"/>
      <c r="O151" s="228"/>
      <c r="P151" s="228"/>
      <c r="Q151" s="228"/>
      <c r="R151" s="228"/>
      <c r="S151" s="228"/>
      <c r="T151" s="228"/>
      <c r="U151" s="228"/>
      <c r="V151" s="228"/>
      <c r="W151" s="228"/>
      <c r="X151" s="228"/>
      <c r="Y151" s="228"/>
      <c r="Z151" s="228"/>
      <c r="AA151" s="228"/>
      <c r="AB151" s="228"/>
      <c r="AC151" s="228"/>
    </row>
    <row r="152" s="218" customFormat="1" ht="24.9" customHeight="1" spans="1:29">
      <c r="A152" s="257"/>
      <c r="B152" s="258"/>
      <c r="C152" s="259"/>
      <c r="D152" s="96"/>
      <c r="E152" s="271"/>
      <c r="F152" s="228"/>
      <c r="G152" s="228"/>
      <c r="H152" s="228"/>
      <c r="I152" s="228"/>
      <c r="J152" s="228"/>
      <c r="K152" s="228"/>
      <c r="L152" s="228"/>
      <c r="M152" s="228"/>
      <c r="N152" s="228"/>
      <c r="O152" s="228"/>
      <c r="P152" s="228"/>
      <c r="Q152" s="228"/>
      <c r="R152" s="228"/>
      <c r="S152" s="228"/>
      <c r="T152" s="228"/>
      <c r="U152" s="228"/>
      <c r="V152" s="228"/>
      <c r="W152" s="228"/>
      <c r="X152" s="228"/>
      <c r="Y152" s="228"/>
      <c r="Z152" s="228"/>
      <c r="AA152" s="228"/>
      <c r="AB152" s="228"/>
      <c r="AC152" s="228"/>
    </row>
    <row r="153" s="218" customFormat="1" ht="24.9" customHeight="1" spans="1:29">
      <c r="A153" s="257"/>
      <c r="B153" s="258"/>
      <c r="C153" s="259"/>
      <c r="D153" s="96"/>
      <c r="E153" s="271"/>
      <c r="F153" s="228"/>
      <c r="G153" s="228"/>
      <c r="H153" s="228"/>
      <c r="I153" s="228"/>
      <c r="J153" s="228"/>
      <c r="K153" s="228"/>
      <c r="L153" s="228"/>
      <c r="M153" s="228"/>
      <c r="N153" s="228"/>
      <c r="O153" s="228"/>
      <c r="P153" s="228"/>
      <c r="Q153" s="228"/>
      <c r="R153" s="228"/>
      <c r="S153" s="228"/>
      <c r="T153" s="228"/>
      <c r="U153" s="228"/>
      <c r="V153" s="228"/>
      <c r="W153" s="228"/>
      <c r="X153" s="228"/>
      <c r="Y153" s="228"/>
      <c r="Z153" s="228"/>
      <c r="AA153" s="228"/>
      <c r="AB153" s="228"/>
      <c r="AC153" s="228"/>
    </row>
    <row r="154" s="218" customFormat="1" ht="24.9" customHeight="1" spans="1:29">
      <c r="A154" s="257"/>
      <c r="B154" s="258"/>
      <c r="C154" s="259"/>
      <c r="D154" s="96"/>
      <c r="E154" s="271"/>
      <c r="F154" s="228"/>
      <c r="G154" s="228"/>
      <c r="H154" s="228"/>
      <c r="I154" s="228"/>
      <c r="J154" s="228"/>
      <c r="K154" s="228"/>
      <c r="L154" s="228"/>
      <c r="M154" s="228"/>
      <c r="N154" s="228"/>
      <c r="O154" s="228"/>
      <c r="P154" s="228"/>
      <c r="Q154" s="228"/>
      <c r="R154" s="228"/>
      <c r="S154" s="228"/>
      <c r="T154" s="228"/>
      <c r="U154" s="228"/>
      <c r="V154" s="228"/>
      <c r="W154" s="228"/>
      <c r="X154" s="228"/>
      <c r="Y154" s="228"/>
      <c r="Z154" s="228"/>
      <c r="AA154" s="228"/>
      <c r="AB154" s="228"/>
      <c r="AC154" s="228"/>
    </row>
    <row r="155" s="218" customFormat="1" ht="24.9" customHeight="1" spans="1:29">
      <c r="A155" s="257"/>
      <c r="B155" s="258"/>
      <c r="C155" s="259"/>
      <c r="D155" s="96"/>
      <c r="E155" s="271"/>
      <c r="F155" s="228"/>
      <c r="G155" s="228"/>
      <c r="H155" s="228"/>
      <c r="I155" s="228"/>
      <c r="J155" s="228"/>
      <c r="K155" s="228"/>
      <c r="L155" s="228"/>
      <c r="M155" s="228"/>
      <c r="N155" s="228"/>
      <c r="O155" s="228"/>
      <c r="P155" s="228"/>
      <c r="Q155" s="228"/>
      <c r="R155" s="228"/>
      <c r="S155" s="228"/>
      <c r="T155" s="228"/>
      <c r="U155" s="228"/>
      <c r="V155" s="228"/>
      <c r="W155" s="228"/>
      <c r="X155" s="228"/>
      <c r="Y155" s="228"/>
      <c r="Z155" s="228"/>
      <c r="AA155" s="228"/>
      <c r="AB155" s="228"/>
      <c r="AC155" s="228"/>
    </row>
    <row r="156" s="218" customFormat="1" ht="24.9" customHeight="1" spans="1:29">
      <c r="A156" s="257"/>
      <c r="B156" s="258"/>
      <c r="C156" s="259"/>
      <c r="D156" s="96"/>
      <c r="E156" s="271"/>
      <c r="F156" s="228"/>
      <c r="G156" s="228"/>
      <c r="H156" s="228"/>
      <c r="I156" s="228"/>
      <c r="J156" s="228"/>
      <c r="K156" s="228"/>
      <c r="L156" s="228"/>
      <c r="M156" s="228"/>
      <c r="N156" s="228"/>
      <c r="O156" s="228"/>
      <c r="P156" s="228"/>
      <c r="Q156" s="228"/>
      <c r="R156" s="228"/>
      <c r="S156" s="228"/>
      <c r="T156" s="228"/>
      <c r="U156" s="228"/>
      <c r="V156" s="228"/>
      <c r="W156" s="228"/>
      <c r="X156" s="228"/>
      <c r="Y156" s="228"/>
      <c r="Z156" s="228"/>
      <c r="AA156" s="228"/>
      <c r="AB156" s="228"/>
      <c r="AC156" s="228"/>
    </row>
    <row r="157" s="218" customFormat="1" ht="24.9" customHeight="1" spans="1:29">
      <c r="A157" s="257"/>
      <c r="B157" s="258"/>
      <c r="C157" s="259"/>
      <c r="D157" s="96"/>
      <c r="E157" s="271"/>
      <c r="F157" s="228"/>
      <c r="G157" s="228"/>
      <c r="H157" s="228"/>
      <c r="I157" s="228"/>
      <c r="J157" s="228"/>
      <c r="K157" s="228"/>
      <c r="L157" s="228"/>
      <c r="M157" s="228"/>
      <c r="N157" s="228"/>
      <c r="O157" s="228"/>
      <c r="P157" s="228"/>
      <c r="Q157" s="228"/>
      <c r="R157" s="228"/>
      <c r="S157" s="228"/>
      <c r="T157" s="228"/>
      <c r="U157" s="228"/>
      <c r="V157" s="228"/>
      <c r="W157" s="228"/>
      <c r="X157" s="228"/>
      <c r="Y157" s="228"/>
      <c r="Z157" s="228"/>
      <c r="AA157" s="228"/>
      <c r="AB157" s="228"/>
      <c r="AC157" s="228"/>
    </row>
    <row r="158" s="218" customFormat="1" ht="24.9" customHeight="1" spans="1:29">
      <c r="A158" s="257"/>
      <c r="B158" s="258"/>
      <c r="C158" s="259"/>
      <c r="D158" s="96"/>
      <c r="E158" s="271"/>
      <c r="F158" s="228"/>
      <c r="G158" s="228"/>
      <c r="H158" s="228"/>
      <c r="I158" s="228"/>
      <c r="J158" s="228"/>
      <c r="K158" s="228"/>
      <c r="L158" s="228"/>
      <c r="M158" s="228"/>
      <c r="N158" s="228"/>
      <c r="O158" s="228"/>
      <c r="P158" s="228"/>
      <c r="Q158" s="228"/>
      <c r="R158" s="228"/>
      <c r="S158" s="228"/>
      <c r="T158" s="228"/>
      <c r="U158" s="228"/>
      <c r="V158" s="228"/>
      <c r="W158" s="228"/>
      <c r="X158" s="228"/>
      <c r="Y158" s="228"/>
      <c r="Z158" s="228"/>
      <c r="AA158" s="228"/>
      <c r="AB158" s="228"/>
      <c r="AC158" s="228"/>
    </row>
    <row r="159" s="218" customFormat="1" ht="24.9" customHeight="1" spans="1:29">
      <c r="A159" s="264"/>
      <c r="B159" s="265" t="s">
        <v>694</v>
      </c>
      <c r="C159" s="266"/>
      <c r="D159" s="267" t="s">
        <v>695</v>
      </c>
      <c r="E159" s="273"/>
      <c r="F159" s="228"/>
      <c r="G159" s="228"/>
      <c r="H159" s="228"/>
      <c r="I159" s="228"/>
      <c r="J159" s="228"/>
      <c r="K159" s="228"/>
      <c r="L159" s="228"/>
      <c r="M159" s="228"/>
      <c r="N159" s="228"/>
      <c r="O159" s="228"/>
      <c r="P159" s="228"/>
      <c r="Q159" s="228"/>
      <c r="R159" s="228"/>
      <c r="S159" s="228"/>
      <c r="T159" s="228"/>
      <c r="U159" s="228"/>
      <c r="V159" s="228"/>
      <c r="W159" s="228"/>
      <c r="X159" s="228"/>
      <c r="Y159" s="228"/>
      <c r="Z159" s="228"/>
      <c r="AA159" s="228"/>
      <c r="AB159" s="228"/>
      <c r="AC159" s="228"/>
    </row>
    <row r="160" s="218" customFormat="1" ht="24.9" customHeight="1" spans="1:29">
      <c r="A160" s="252">
        <v>12</v>
      </c>
      <c r="B160" s="253"/>
      <c r="C160" s="254"/>
      <c r="D160" s="255"/>
      <c r="E160" s="274"/>
      <c r="F160" s="228"/>
      <c r="G160" s="228"/>
      <c r="H160" s="228"/>
      <c r="I160" s="228"/>
      <c r="J160" s="281"/>
      <c r="K160" s="228"/>
      <c r="L160" s="228"/>
      <c r="M160" s="228"/>
      <c r="N160" s="228"/>
      <c r="O160" s="228"/>
      <c r="P160" s="228"/>
      <c r="Q160" s="228"/>
      <c r="R160" s="228"/>
      <c r="S160" s="228"/>
      <c r="T160" s="228"/>
      <c r="U160" s="228"/>
      <c r="V160" s="228"/>
      <c r="W160" s="228"/>
      <c r="X160" s="228"/>
      <c r="Y160" s="228"/>
      <c r="Z160" s="228"/>
      <c r="AA160" s="228"/>
      <c r="AB160" s="228"/>
      <c r="AC160" s="228"/>
    </row>
    <row r="161" s="218" customFormat="1" ht="24.9" customHeight="1" spans="1:29">
      <c r="A161" s="257"/>
      <c r="B161" s="258"/>
      <c r="C161" s="259"/>
      <c r="D161" s="96"/>
      <c r="E161" s="271"/>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c r="AB161" s="228"/>
      <c r="AC161" s="228"/>
    </row>
    <row r="162" s="218" customFormat="1" ht="24.9" customHeight="1" spans="1:29">
      <c r="A162" s="257"/>
      <c r="B162" s="258"/>
      <c r="C162" s="259"/>
      <c r="D162" s="96"/>
      <c r="E162" s="271"/>
      <c r="F162" s="228"/>
      <c r="G162" s="228"/>
      <c r="H162" s="228"/>
      <c r="I162" s="228"/>
      <c r="J162" s="228"/>
      <c r="K162" s="228"/>
      <c r="L162" s="228"/>
      <c r="M162" s="228"/>
      <c r="N162" s="228"/>
      <c r="O162" s="228"/>
      <c r="P162" s="228"/>
      <c r="Q162" s="228"/>
      <c r="R162" s="228"/>
      <c r="S162" s="228"/>
      <c r="T162" s="228"/>
      <c r="U162" s="228"/>
      <c r="V162" s="228"/>
      <c r="W162" s="228"/>
      <c r="X162" s="228"/>
      <c r="Y162" s="228"/>
      <c r="Z162" s="228"/>
      <c r="AA162" s="228"/>
      <c r="AB162" s="228"/>
      <c r="AC162" s="228"/>
    </row>
    <row r="163" s="218" customFormat="1" ht="24.9" customHeight="1" spans="1:29">
      <c r="A163" s="257"/>
      <c r="B163" s="258"/>
      <c r="C163" s="259"/>
      <c r="D163" s="96"/>
      <c r="E163" s="271"/>
      <c r="F163" s="228"/>
      <c r="G163" s="228"/>
      <c r="H163" s="228"/>
      <c r="I163" s="228"/>
      <c r="J163" s="228"/>
      <c r="K163" s="228"/>
      <c r="L163" s="228"/>
      <c r="M163" s="228"/>
      <c r="N163" s="228"/>
      <c r="O163" s="228"/>
      <c r="P163" s="228"/>
      <c r="Q163" s="228"/>
      <c r="R163" s="228"/>
      <c r="S163" s="228"/>
      <c r="T163" s="228"/>
      <c r="U163" s="228"/>
      <c r="V163" s="228"/>
      <c r="W163" s="228"/>
      <c r="X163" s="228"/>
      <c r="Y163" s="228"/>
      <c r="Z163" s="228"/>
      <c r="AA163" s="228"/>
      <c r="AB163" s="228"/>
      <c r="AC163" s="228"/>
    </row>
    <row r="164" s="218" customFormat="1" ht="24.9" customHeight="1" spans="1:29">
      <c r="A164" s="257"/>
      <c r="B164" s="258"/>
      <c r="C164" s="259"/>
      <c r="D164" s="96"/>
      <c r="E164" s="271"/>
      <c r="F164" s="228"/>
      <c r="G164" s="228"/>
      <c r="H164" s="228"/>
      <c r="I164" s="228"/>
      <c r="J164" s="228"/>
      <c r="K164" s="228"/>
      <c r="L164" s="228"/>
      <c r="M164" s="228"/>
      <c r="N164" s="228"/>
      <c r="O164" s="228"/>
      <c r="P164" s="228"/>
      <c r="Q164" s="228"/>
      <c r="R164" s="228"/>
      <c r="S164" s="228"/>
      <c r="T164" s="228"/>
      <c r="U164" s="228"/>
      <c r="V164" s="228"/>
      <c r="W164" s="228"/>
      <c r="X164" s="228"/>
      <c r="Y164" s="228"/>
      <c r="Z164" s="228"/>
      <c r="AA164" s="228"/>
      <c r="AB164" s="228"/>
      <c r="AC164" s="228"/>
    </row>
    <row r="165" s="218" customFormat="1" ht="24.9" customHeight="1" spans="1:29">
      <c r="A165" s="257"/>
      <c r="B165" s="258"/>
      <c r="C165" s="259"/>
      <c r="D165" s="96"/>
      <c r="E165" s="271"/>
      <c r="F165" s="228"/>
      <c r="G165" s="228"/>
      <c r="H165" s="228"/>
      <c r="I165" s="228"/>
      <c r="J165" s="228"/>
      <c r="K165" s="228"/>
      <c r="L165" s="228"/>
      <c r="M165" s="228"/>
      <c r="N165" s="228"/>
      <c r="O165" s="228"/>
      <c r="P165" s="228"/>
      <c r="Q165" s="228"/>
      <c r="R165" s="228"/>
      <c r="S165" s="228"/>
      <c r="T165" s="228"/>
      <c r="U165" s="228"/>
      <c r="V165" s="228"/>
      <c r="W165" s="228"/>
      <c r="X165" s="228"/>
      <c r="Y165" s="228"/>
      <c r="Z165" s="228"/>
      <c r="AA165" s="228"/>
      <c r="AB165" s="228"/>
      <c r="AC165" s="228"/>
    </row>
    <row r="166" s="218" customFormat="1" ht="24.9" customHeight="1" spans="1:29">
      <c r="A166" s="257"/>
      <c r="B166" s="258"/>
      <c r="C166" s="259"/>
      <c r="D166" s="96"/>
      <c r="E166" s="271"/>
      <c r="F166" s="228"/>
      <c r="G166" s="228"/>
      <c r="H166" s="228"/>
      <c r="I166" s="228"/>
      <c r="J166" s="228"/>
      <c r="K166" s="228"/>
      <c r="L166" s="228"/>
      <c r="M166" s="228"/>
      <c r="N166" s="228"/>
      <c r="O166" s="228"/>
      <c r="P166" s="228"/>
      <c r="Q166" s="228"/>
      <c r="R166" s="228"/>
      <c r="S166" s="228"/>
      <c r="T166" s="228"/>
      <c r="U166" s="228"/>
      <c r="V166" s="228"/>
      <c r="W166" s="228"/>
      <c r="X166" s="228"/>
      <c r="Y166" s="228"/>
      <c r="Z166" s="228"/>
      <c r="AA166" s="228"/>
      <c r="AB166" s="228"/>
      <c r="AC166" s="228"/>
    </row>
    <row r="167" s="218" customFormat="1" ht="24.9" customHeight="1" spans="1:29">
      <c r="A167" s="257"/>
      <c r="B167" s="258"/>
      <c r="C167" s="259"/>
      <c r="D167" s="96"/>
      <c r="E167" s="271"/>
      <c r="F167" s="228"/>
      <c r="G167" s="228"/>
      <c r="H167" s="228"/>
      <c r="I167" s="228"/>
      <c r="J167" s="228"/>
      <c r="K167" s="228"/>
      <c r="L167" s="228"/>
      <c r="M167" s="228"/>
      <c r="N167" s="228"/>
      <c r="O167" s="228"/>
      <c r="P167" s="228"/>
      <c r="Q167" s="228"/>
      <c r="R167" s="228"/>
      <c r="S167" s="228"/>
      <c r="T167" s="228"/>
      <c r="U167" s="228"/>
      <c r="V167" s="228"/>
      <c r="W167" s="228"/>
      <c r="X167" s="228"/>
      <c r="Y167" s="228"/>
      <c r="Z167" s="228"/>
      <c r="AA167" s="228"/>
      <c r="AB167" s="228"/>
      <c r="AC167" s="228"/>
    </row>
    <row r="168" s="218" customFormat="1" ht="24.9" customHeight="1" spans="1:29">
      <c r="A168" s="257"/>
      <c r="B168" s="258"/>
      <c r="C168" s="259"/>
      <c r="D168" s="96"/>
      <c r="E168" s="271"/>
      <c r="F168" s="228"/>
      <c r="G168" s="228"/>
      <c r="H168" s="228"/>
      <c r="I168" s="228"/>
      <c r="J168" s="228"/>
      <c r="K168" s="228"/>
      <c r="L168" s="228"/>
      <c r="M168" s="228"/>
      <c r="N168" s="228"/>
      <c r="O168" s="228"/>
      <c r="P168" s="228"/>
      <c r="Q168" s="228"/>
      <c r="R168" s="228"/>
      <c r="S168" s="228"/>
      <c r="T168" s="228"/>
      <c r="U168" s="228"/>
      <c r="V168" s="228"/>
      <c r="W168" s="228"/>
      <c r="X168" s="228"/>
      <c r="Y168" s="228"/>
      <c r="Z168" s="228"/>
      <c r="AA168" s="228"/>
      <c r="AB168" s="228"/>
      <c r="AC168" s="228"/>
    </row>
    <row r="169" s="218" customFormat="1" ht="24.9" customHeight="1" spans="1:29">
      <c r="A169" s="257"/>
      <c r="B169" s="258"/>
      <c r="C169" s="259"/>
      <c r="D169" s="96"/>
      <c r="E169" s="271"/>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c r="AB169" s="228"/>
      <c r="AC169" s="228"/>
    </row>
    <row r="170" s="218" customFormat="1" ht="24.9" customHeight="1" spans="1:29">
      <c r="A170" s="257"/>
      <c r="B170" s="258"/>
      <c r="C170" s="259"/>
      <c r="D170" s="96"/>
      <c r="E170" s="271"/>
      <c r="F170" s="228"/>
      <c r="G170" s="228"/>
      <c r="H170" s="228"/>
      <c r="I170" s="228"/>
      <c r="J170" s="228"/>
      <c r="K170" s="228"/>
      <c r="L170" s="228"/>
      <c r="M170" s="228"/>
      <c r="N170" s="228"/>
      <c r="O170" s="228"/>
      <c r="P170" s="228"/>
      <c r="Q170" s="228"/>
      <c r="R170" s="228"/>
      <c r="S170" s="228"/>
      <c r="T170" s="228"/>
      <c r="U170" s="228"/>
      <c r="V170" s="228"/>
      <c r="W170" s="228"/>
      <c r="X170" s="228"/>
      <c r="Y170" s="228"/>
      <c r="Z170" s="228"/>
      <c r="AA170" s="228"/>
      <c r="AB170" s="228"/>
      <c r="AC170" s="228"/>
    </row>
    <row r="171" s="218" customFormat="1" ht="24.9" customHeight="1" spans="1:29">
      <c r="A171" s="257"/>
      <c r="B171" s="258"/>
      <c r="C171" s="259"/>
      <c r="D171" s="96"/>
      <c r="E171" s="271"/>
      <c r="F171" s="228"/>
      <c r="G171" s="228"/>
      <c r="H171" s="228"/>
      <c r="I171" s="228"/>
      <c r="J171" s="228"/>
      <c r="K171" s="228"/>
      <c r="L171" s="228"/>
      <c r="M171" s="228"/>
      <c r="N171" s="228"/>
      <c r="O171" s="228"/>
      <c r="P171" s="228"/>
      <c r="Q171" s="228"/>
      <c r="R171" s="228"/>
      <c r="S171" s="228"/>
      <c r="T171" s="228"/>
      <c r="U171" s="228"/>
      <c r="V171" s="228"/>
      <c r="W171" s="228"/>
      <c r="X171" s="228"/>
      <c r="Y171" s="228"/>
      <c r="Z171" s="228"/>
      <c r="AA171" s="228"/>
      <c r="AB171" s="228"/>
      <c r="AC171" s="228"/>
    </row>
    <row r="172" s="218" customFormat="1" ht="24.9" customHeight="1" spans="1:29">
      <c r="A172" s="257"/>
      <c r="B172" s="258"/>
      <c r="C172" s="259"/>
      <c r="D172" s="96"/>
      <c r="E172" s="271"/>
      <c r="F172" s="228"/>
      <c r="G172" s="228"/>
      <c r="H172" s="228"/>
      <c r="I172" s="228"/>
      <c r="J172" s="228"/>
      <c r="K172" s="228"/>
      <c r="L172" s="228"/>
      <c r="M172" s="228"/>
      <c r="N172" s="228"/>
      <c r="O172" s="228"/>
      <c r="P172" s="228"/>
      <c r="Q172" s="228"/>
      <c r="R172" s="228"/>
      <c r="S172" s="228"/>
      <c r="T172" s="228"/>
      <c r="U172" s="228"/>
      <c r="V172" s="228"/>
      <c r="W172" s="228"/>
      <c r="X172" s="228"/>
      <c r="Y172" s="228"/>
      <c r="Z172" s="228"/>
      <c r="AA172" s="228"/>
      <c r="AB172" s="228"/>
      <c r="AC172" s="228"/>
    </row>
    <row r="173" s="218" customFormat="1" ht="24.9" customHeight="1" spans="1:29">
      <c r="A173" s="264"/>
      <c r="B173" s="265" t="s">
        <v>694</v>
      </c>
      <c r="C173" s="266"/>
      <c r="D173" s="267" t="s">
        <v>695</v>
      </c>
      <c r="E173" s="273"/>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row>
    <row r="174" s="218" customFormat="1" ht="24.9" customHeight="1" spans="1:29">
      <c r="A174" s="252">
        <v>13</v>
      </c>
      <c r="B174" s="253"/>
      <c r="C174" s="254"/>
      <c r="D174" s="255"/>
      <c r="E174" s="274"/>
      <c r="F174" s="228"/>
      <c r="G174" s="228"/>
      <c r="H174" s="228"/>
      <c r="I174" s="228"/>
      <c r="J174" s="281"/>
      <c r="K174" s="228"/>
      <c r="L174" s="228"/>
      <c r="M174" s="228"/>
      <c r="N174" s="228"/>
      <c r="O174" s="228"/>
      <c r="P174" s="228"/>
      <c r="Q174" s="228"/>
      <c r="R174" s="228"/>
      <c r="S174" s="228"/>
      <c r="T174" s="228"/>
      <c r="U174" s="228"/>
      <c r="V174" s="228"/>
      <c r="W174" s="228"/>
      <c r="X174" s="228"/>
      <c r="Y174" s="228"/>
      <c r="Z174" s="228"/>
      <c r="AA174" s="228"/>
      <c r="AB174" s="228"/>
      <c r="AC174" s="228"/>
    </row>
    <row r="175" s="218" customFormat="1" ht="24.9" customHeight="1" spans="1:29">
      <c r="A175" s="257"/>
      <c r="B175" s="258"/>
      <c r="C175" s="259"/>
      <c r="D175" s="96"/>
      <c r="E175" s="271"/>
      <c r="F175" s="228"/>
      <c r="G175" s="228"/>
      <c r="H175" s="228"/>
      <c r="I175" s="228"/>
      <c r="J175" s="228"/>
      <c r="K175" s="228"/>
      <c r="L175" s="228"/>
      <c r="M175" s="228"/>
      <c r="N175" s="228"/>
      <c r="O175" s="228"/>
      <c r="P175" s="228"/>
      <c r="Q175" s="228"/>
      <c r="R175" s="228"/>
      <c r="S175" s="228"/>
      <c r="T175" s="228"/>
      <c r="U175" s="228"/>
      <c r="V175" s="228"/>
      <c r="W175" s="228"/>
      <c r="X175" s="228"/>
      <c r="Y175" s="228"/>
      <c r="Z175" s="228"/>
      <c r="AA175" s="228"/>
      <c r="AB175" s="228"/>
      <c r="AC175" s="228"/>
    </row>
    <row r="176" s="218" customFormat="1" ht="24.9" customHeight="1" spans="1:29">
      <c r="A176" s="257"/>
      <c r="B176" s="258"/>
      <c r="C176" s="259"/>
      <c r="D176" s="96"/>
      <c r="E176" s="271"/>
      <c r="F176" s="228"/>
      <c r="G176" s="228"/>
      <c r="H176" s="228"/>
      <c r="I176" s="228"/>
      <c r="J176" s="228"/>
      <c r="K176" s="228"/>
      <c r="L176" s="228"/>
      <c r="M176" s="228"/>
      <c r="N176" s="228"/>
      <c r="O176" s="228"/>
      <c r="P176" s="228"/>
      <c r="Q176" s="228"/>
      <c r="R176" s="228"/>
      <c r="S176" s="228"/>
      <c r="T176" s="228"/>
      <c r="U176" s="228"/>
      <c r="V176" s="228"/>
      <c r="W176" s="228"/>
      <c r="X176" s="228"/>
      <c r="Y176" s="228"/>
      <c r="Z176" s="228"/>
      <c r="AA176" s="228"/>
      <c r="AB176" s="228"/>
      <c r="AC176" s="228"/>
    </row>
    <row r="177" s="218" customFormat="1" ht="24.9" customHeight="1" spans="1:29">
      <c r="A177" s="257"/>
      <c r="B177" s="258"/>
      <c r="C177" s="259"/>
      <c r="D177" s="96"/>
      <c r="E177" s="271"/>
      <c r="F177" s="228"/>
      <c r="G177" s="228"/>
      <c r="H177" s="228"/>
      <c r="I177" s="228"/>
      <c r="J177" s="228"/>
      <c r="K177" s="228"/>
      <c r="L177" s="228"/>
      <c r="M177" s="228"/>
      <c r="N177" s="228"/>
      <c r="O177" s="228"/>
      <c r="P177" s="228"/>
      <c r="Q177" s="228"/>
      <c r="R177" s="228"/>
      <c r="S177" s="228"/>
      <c r="T177" s="228"/>
      <c r="U177" s="228"/>
      <c r="V177" s="228"/>
      <c r="W177" s="228"/>
      <c r="X177" s="228"/>
      <c r="Y177" s="228"/>
      <c r="Z177" s="228"/>
      <c r="AA177" s="228"/>
      <c r="AB177" s="228"/>
      <c r="AC177" s="228"/>
    </row>
    <row r="178" s="218" customFormat="1" ht="24.9" customHeight="1" spans="1:29">
      <c r="A178" s="257"/>
      <c r="B178" s="258"/>
      <c r="C178" s="259"/>
      <c r="D178" s="96"/>
      <c r="E178" s="271"/>
      <c r="F178" s="228"/>
      <c r="G178" s="228"/>
      <c r="H178" s="228"/>
      <c r="I178" s="228"/>
      <c r="J178" s="228"/>
      <c r="K178" s="228"/>
      <c r="L178" s="228"/>
      <c r="M178" s="228"/>
      <c r="N178" s="228"/>
      <c r="O178" s="228"/>
      <c r="P178" s="228"/>
      <c r="Q178" s="228"/>
      <c r="R178" s="228"/>
      <c r="S178" s="228"/>
      <c r="T178" s="228"/>
      <c r="U178" s="228"/>
      <c r="V178" s="228"/>
      <c r="W178" s="228"/>
      <c r="X178" s="228"/>
      <c r="Y178" s="228"/>
      <c r="Z178" s="228"/>
      <c r="AA178" s="228"/>
      <c r="AB178" s="228"/>
      <c r="AC178" s="228"/>
    </row>
    <row r="179" s="218" customFormat="1" ht="24.9" customHeight="1" spans="1:29">
      <c r="A179" s="257"/>
      <c r="B179" s="258"/>
      <c r="C179" s="259"/>
      <c r="D179" s="96"/>
      <c r="E179" s="271"/>
      <c r="F179" s="228"/>
      <c r="G179" s="228"/>
      <c r="H179" s="228"/>
      <c r="I179" s="228"/>
      <c r="J179" s="228"/>
      <c r="K179" s="228"/>
      <c r="L179" s="228"/>
      <c r="M179" s="228"/>
      <c r="N179" s="228"/>
      <c r="O179" s="228"/>
      <c r="P179" s="228"/>
      <c r="Q179" s="228"/>
      <c r="R179" s="228"/>
      <c r="S179" s="228"/>
      <c r="T179" s="228"/>
      <c r="U179" s="228"/>
      <c r="V179" s="228"/>
      <c r="W179" s="228"/>
      <c r="X179" s="228"/>
      <c r="Y179" s="228"/>
      <c r="Z179" s="228"/>
      <c r="AA179" s="228"/>
      <c r="AB179" s="228"/>
      <c r="AC179" s="228"/>
    </row>
    <row r="180" s="218" customFormat="1" ht="24.9" customHeight="1" spans="1:29">
      <c r="A180" s="257"/>
      <c r="B180" s="258"/>
      <c r="C180" s="259"/>
      <c r="D180" s="96"/>
      <c r="E180" s="271"/>
      <c r="F180" s="228"/>
      <c r="G180" s="228"/>
      <c r="H180" s="228"/>
      <c r="I180" s="228"/>
      <c r="J180" s="228"/>
      <c r="K180" s="228"/>
      <c r="L180" s="228"/>
      <c r="M180" s="228"/>
      <c r="N180" s="228"/>
      <c r="O180" s="228"/>
      <c r="P180" s="228"/>
      <c r="Q180" s="228"/>
      <c r="R180" s="228"/>
      <c r="S180" s="228"/>
      <c r="T180" s="228"/>
      <c r="U180" s="228"/>
      <c r="V180" s="228"/>
      <c r="W180" s="228"/>
      <c r="X180" s="228"/>
      <c r="Y180" s="228"/>
      <c r="Z180" s="228"/>
      <c r="AA180" s="228"/>
      <c r="AB180" s="228"/>
      <c r="AC180" s="228"/>
    </row>
    <row r="181" s="218" customFormat="1" ht="24.9" customHeight="1" spans="1:29">
      <c r="A181" s="257"/>
      <c r="B181" s="258"/>
      <c r="C181" s="259"/>
      <c r="D181" s="96"/>
      <c r="E181" s="271"/>
      <c r="F181" s="228"/>
      <c r="G181" s="228"/>
      <c r="H181" s="228"/>
      <c r="I181" s="228"/>
      <c r="J181" s="228"/>
      <c r="K181" s="228"/>
      <c r="L181" s="228"/>
      <c r="M181" s="228"/>
      <c r="N181" s="228"/>
      <c r="O181" s="228"/>
      <c r="P181" s="228"/>
      <c r="Q181" s="228"/>
      <c r="R181" s="228"/>
      <c r="S181" s="228"/>
      <c r="T181" s="228"/>
      <c r="U181" s="228"/>
      <c r="V181" s="228"/>
      <c r="W181" s="228"/>
      <c r="X181" s="228"/>
      <c r="Y181" s="228"/>
      <c r="Z181" s="228"/>
      <c r="AA181" s="228"/>
      <c r="AB181" s="228"/>
      <c r="AC181" s="228"/>
    </row>
    <row r="182" s="218" customFormat="1" ht="24.9" customHeight="1" spans="1:29">
      <c r="A182" s="257"/>
      <c r="B182" s="258"/>
      <c r="C182" s="259"/>
      <c r="D182" s="96"/>
      <c r="E182" s="271"/>
      <c r="F182" s="228"/>
      <c r="G182" s="228"/>
      <c r="H182" s="228"/>
      <c r="I182" s="228"/>
      <c r="J182" s="228"/>
      <c r="K182" s="228"/>
      <c r="L182" s="228"/>
      <c r="M182" s="228"/>
      <c r="N182" s="228"/>
      <c r="O182" s="228"/>
      <c r="P182" s="228"/>
      <c r="Q182" s="228"/>
      <c r="R182" s="228"/>
      <c r="S182" s="228"/>
      <c r="T182" s="228"/>
      <c r="U182" s="228"/>
      <c r="V182" s="228"/>
      <c r="W182" s="228"/>
      <c r="X182" s="228"/>
      <c r="Y182" s="228"/>
      <c r="Z182" s="228"/>
      <c r="AA182" s="228"/>
      <c r="AB182" s="228"/>
      <c r="AC182" s="228"/>
    </row>
    <row r="183" s="218" customFormat="1" ht="24.9" customHeight="1" spans="1:29">
      <c r="A183" s="257"/>
      <c r="B183" s="258"/>
      <c r="C183" s="259"/>
      <c r="D183" s="96"/>
      <c r="E183" s="271"/>
      <c r="F183" s="228"/>
      <c r="G183" s="228"/>
      <c r="H183" s="228"/>
      <c r="I183" s="228"/>
      <c r="J183" s="228"/>
      <c r="K183" s="228"/>
      <c r="L183" s="228"/>
      <c r="M183" s="228"/>
      <c r="N183" s="228"/>
      <c r="O183" s="228"/>
      <c r="P183" s="228"/>
      <c r="Q183" s="228"/>
      <c r="R183" s="228"/>
      <c r="S183" s="228"/>
      <c r="T183" s="228"/>
      <c r="U183" s="228"/>
      <c r="V183" s="228"/>
      <c r="W183" s="228"/>
      <c r="X183" s="228"/>
      <c r="Y183" s="228"/>
      <c r="Z183" s="228"/>
      <c r="AA183" s="228"/>
      <c r="AB183" s="228"/>
      <c r="AC183" s="228"/>
    </row>
    <row r="184" s="218" customFormat="1" ht="24.9" customHeight="1" spans="1:29">
      <c r="A184" s="257"/>
      <c r="B184" s="258"/>
      <c r="C184" s="259"/>
      <c r="D184" s="96"/>
      <c r="E184" s="271"/>
      <c r="F184" s="228"/>
      <c r="G184" s="228"/>
      <c r="H184" s="228"/>
      <c r="I184" s="228"/>
      <c r="J184" s="228"/>
      <c r="K184" s="228"/>
      <c r="L184" s="228"/>
      <c r="M184" s="228"/>
      <c r="N184" s="228"/>
      <c r="O184" s="228"/>
      <c r="P184" s="228"/>
      <c r="Q184" s="228"/>
      <c r="R184" s="228"/>
      <c r="S184" s="228"/>
      <c r="T184" s="228"/>
      <c r="U184" s="228"/>
      <c r="V184" s="228"/>
      <c r="W184" s="228"/>
      <c r="X184" s="228"/>
      <c r="Y184" s="228"/>
      <c r="Z184" s="228"/>
      <c r="AA184" s="228"/>
      <c r="AB184" s="228"/>
      <c r="AC184" s="228"/>
    </row>
    <row r="185" s="218" customFormat="1" ht="24.9" customHeight="1" spans="1:29">
      <c r="A185" s="257"/>
      <c r="B185" s="258"/>
      <c r="C185" s="259"/>
      <c r="D185" s="96"/>
      <c r="E185" s="271"/>
      <c r="F185" s="228"/>
      <c r="G185" s="228"/>
      <c r="H185" s="228"/>
      <c r="I185" s="228"/>
      <c r="J185" s="228"/>
      <c r="K185" s="228"/>
      <c r="L185" s="228"/>
      <c r="M185" s="228"/>
      <c r="N185" s="228"/>
      <c r="O185" s="228"/>
      <c r="P185" s="228"/>
      <c r="Q185" s="228"/>
      <c r="R185" s="228"/>
      <c r="S185" s="228"/>
      <c r="T185" s="228"/>
      <c r="U185" s="228"/>
      <c r="V185" s="228"/>
      <c r="W185" s="228"/>
      <c r="X185" s="228"/>
      <c r="Y185" s="228"/>
      <c r="Z185" s="228"/>
      <c r="AA185" s="228"/>
      <c r="AB185" s="228"/>
      <c r="AC185" s="228"/>
    </row>
    <row r="186" s="218" customFormat="1" ht="24.9" customHeight="1" spans="1:29">
      <c r="A186" s="257"/>
      <c r="B186" s="258"/>
      <c r="C186" s="259"/>
      <c r="D186" s="96"/>
      <c r="E186" s="271"/>
      <c r="F186" s="228"/>
      <c r="G186" s="228"/>
      <c r="H186" s="228"/>
      <c r="I186" s="228"/>
      <c r="J186" s="228"/>
      <c r="K186" s="228"/>
      <c r="L186" s="228"/>
      <c r="M186" s="228"/>
      <c r="N186" s="228"/>
      <c r="O186" s="228"/>
      <c r="P186" s="228"/>
      <c r="Q186" s="228"/>
      <c r="R186" s="228"/>
      <c r="S186" s="228"/>
      <c r="T186" s="228"/>
      <c r="U186" s="228"/>
      <c r="V186" s="228"/>
      <c r="W186" s="228"/>
      <c r="X186" s="228"/>
      <c r="Y186" s="228"/>
      <c r="Z186" s="228"/>
      <c r="AA186" s="228"/>
      <c r="AB186" s="228"/>
      <c r="AC186" s="228"/>
    </row>
    <row r="187" s="218" customFormat="1" ht="24.9" customHeight="1" spans="1:29">
      <c r="A187" s="264"/>
      <c r="B187" s="265" t="s">
        <v>694</v>
      </c>
      <c r="C187" s="266"/>
      <c r="D187" s="267" t="s">
        <v>695</v>
      </c>
      <c r="E187" s="273"/>
      <c r="F187" s="228"/>
      <c r="G187" s="228"/>
      <c r="H187" s="228"/>
      <c r="I187" s="228"/>
      <c r="J187" s="228"/>
      <c r="K187" s="228"/>
      <c r="L187" s="228"/>
      <c r="M187" s="228"/>
      <c r="N187" s="228"/>
      <c r="O187" s="228"/>
      <c r="P187" s="228"/>
      <c r="Q187" s="228"/>
      <c r="R187" s="228"/>
      <c r="S187" s="228"/>
      <c r="T187" s="228"/>
      <c r="U187" s="228"/>
      <c r="V187" s="228"/>
      <c r="W187" s="228"/>
      <c r="X187" s="228"/>
      <c r="Y187" s="228"/>
      <c r="Z187" s="228"/>
      <c r="AA187" s="228"/>
      <c r="AB187" s="228"/>
      <c r="AC187" s="228"/>
    </row>
    <row r="188" s="218" customFormat="1" ht="24.9" customHeight="1" spans="1:29">
      <c r="A188" s="252">
        <v>14</v>
      </c>
      <c r="B188" s="253"/>
      <c r="C188" s="254"/>
      <c r="D188" s="255"/>
      <c r="E188" s="274"/>
      <c r="F188" s="228"/>
      <c r="G188" s="228"/>
      <c r="H188" s="228"/>
      <c r="I188" s="228"/>
      <c r="J188" s="281"/>
      <c r="K188" s="228"/>
      <c r="L188" s="228"/>
      <c r="M188" s="228"/>
      <c r="N188" s="228"/>
      <c r="O188" s="228"/>
      <c r="P188" s="228"/>
      <c r="Q188" s="228"/>
      <c r="R188" s="228"/>
      <c r="S188" s="228"/>
      <c r="T188" s="228"/>
      <c r="U188" s="228"/>
      <c r="V188" s="228"/>
      <c r="W188" s="228"/>
      <c r="X188" s="228"/>
      <c r="Y188" s="228"/>
      <c r="Z188" s="228"/>
      <c r="AA188" s="228"/>
      <c r="AB188" s="228"/>
      <c r="AC188" s="228"/>
    </row>
    <row r="189" s="218" customFormat="1" ht="24.9" customHeight="1" spans="1:29">
      <c r="A189" s="257"/>
      <c r="B189" s="258"/>
      <c r="C189" s="259"/>
      <c r="D189" s="96"/>
      <c r="E189" s="271"/>
      <c r="F189" s="228"/>
      <c r="G189" s="228"/>
      <c r="H189" s="228"/>
      <c r="I189" s="228"/>
      <c r="J189" s="228"/>
      <c r="K189" s="228"/>
      <c r="L189" s="228"/>
      <c r="M189" s="228"/>
      <c r="N189" s="228"/>
      <c r="O189" s="228"/>
      <c r="P189" s="228"/>
      <c r="Q189" s="228"/>
      <c r="R189" s="228"/>
      <c r="S189" s="228"/>
      <c r="T189" s="228"/>
      <c r="U189" s="228"/>
      <c r="V189" s="228"/>
      <c r="W189" s="228"/>
      <c r="X189" s="228"/>
      <c r="Y189" s="228"/>
      <c r="Z189" s="228"/>
      <c r="AA189" s="228"/>
      <c r="AB189" s="228"/>
      <c r="AC189" s="228"/>
    </row>
    <row r="190" s="218" customFormat="1" ht="24.9" customHeight="1" spans="1:29">
      <c r="A190" s="257"/>
      <c r="B190" s="258"/>
      <c r="C190" s="259"/>
      <c r="D190" s="96"/>
      <c r="E190" s="271"/>
      <c r="F190" s="228"/>
      <c r="G190" s="228"/>
      <c r="H190" s="228"/>
      <c r="I190" s="228"/>
      <c r="J190" s="228"/>
      <c r="K190" s="228"/>
      <c r="L190" s="228"/>
      <c r="M190" s="228"/>
      <c r="N190" s="228"/>
      <c r="O190" s="228"/>
      <c r="P190" s="228"/>
      <c r="Q190" s="228"/>
      <c r="R190" s="228"/>
      <c r="S190" s="228"/>
      <c r="T190" s="228"/>
      <c r="U190" s="228"/>
      <c r="V190" s="228"/>
      <c r="W190" s="228"/>
      <c r="X190" s="228"/>
      <c r="Y190" s="228"/>
      <c r="Z190" s="228"/>
      <c r="AA190" s="228"/>
      <c r="AB190" s="228"/>
      <c r="AC190" s="228"/>
    </row>
    <row r="191" s="218" customFormat="1" ht="24.9" customHeight="1" spans="1:29">
      <c r="A191" s="257"/>
      <c r="B191" s="258"/>
      <c r="C191" s="259"/>
      <c r="D191" s="96"/>
      <c r="E191" s="271"/>
      <c r="F191" s="228"/>
      <c r="G191" s="228"/>
      <c r="H191" s="228"/>
      <c r="I191" s="228"/>
      <c r="J191" s="228"/>
      <c r="K191" s="228"/>
      <c r="L191" s="228"/>
      <c r="M191" s="228"/>
      <c r="N191" s="228"/>
      <c r="O191" s="228"/>
      <c r="P191" s="228"/>
      <c r="Q191" s="228"/>
      <c r="R191" s="228"/>
      <c r="S191" s="228"/>
      <c r="T191" s="228"/>
      <c r="U191" s="228"/>
      <c r="V191" s="228"/>
      <c r="W191" s="228"/>
      <c r="X191" s="228"/>
      <c r="Y191" s="228"/>
      <c r="Z191" s="228"/>
      <c r="AA191" s="228"/>
      <c r="AB191" s="228"/>
      <c r="AC191" s="228"/>
    </row>
    <row r="192" s="218" customFormat="1" ht="24.9" customHeight="1" spans="1:29">
      <c r="A192" s="257"/>
      <c r="B192" s="258"/>
      <c r="C192" s="259"/>
      <c r="D192" s="96"/>
      <c r="E192" s="271"/>
      <c r="F192" s="228"/>
      <c r="G192" s="228"/>
      <c r="H192" s="228"/>
      <c r="I192" s="228"/>
      <c r="J192" s="228"/>
      <c r="K192" s="228"/>
      <c r="L192" s="228"/>
      <c r="M192" s="228"/>
      <c r="N192" s="228"/>
      <c r="O192" s="228"/>
      <c r="P192" s="228"/>
      <c r="Q192" s="228"/>
      <c r="R192" s="228"/>
      <c r="S192" s="228"/>
      <c r="T192" s="228"/>
      <c r="U192" s="228"/>
      <c r="V192" s="228"/>
      <c r="W192" s="228"/>
      <c r="X192" s="228"/>
      <c r="Y192" s="228"/>
      <c r="Z192" s="228"/>
      <c r="AA192" s="228"/>
      <c r="AB192" s="228"/>
      <c r="AC192" s="228"/>
    </row>
    <row r="193" s="218" customFormat="1" ht="24.9" customHeight="1" spans="1:29">
      <c r="A193" s="257"/>
      <c r="B193" s="258"/>
      <c r="C193" s="259"/>
      <c r="D193" s="96"/>
      <c r="E193" s="271"/>
      <c r="F193" s="228"/>
      <c r="G193" s="228"/>
      <c r="H193" s="228"/>
      <c r="I193" s="228"/>
      <c r="J193" s="228"/>
      <c r="K193" s="228"/>
      <c r="L193" s="228"/>
      <c r="M193" s="228"/>
      <c r="N193" s="228"/>
      <c r="O193" s="228"/>
      <c r="P193" s="228"/>
      <c r="Q193" s="228"/>
      <c r="R193" s="228"/>
      <c r="S193" s="228"/>
      <c r="T193" s="228"/>
      <c r="U193" s="228"/>
      <c r="V193" s="228"/>
      <c r="W193" s="228"/>
      <c r="X193" s="228"/>
      <c r="Y193" s="228"/>
      <c r="Z193" s="228"/>
      <c r="AA193" s="228"/>
      <c r="AB193" s="228"/>
      <c r="AC193" s="228"/>
    </row>
    <row r="194" s="218" customFormat="1" ht="24.9" customHeight="1" spans="1:29">
      <c r="A194" s="257"/>
      <c r="B194" s="258"/>
      <c r="C194" s="259"/>
      <c r="D194" s="96"/>
      <c r="E194" s="271"/>
      <c r="F194" s="228"/>
      <c r="G194" s="228"/>
      <c r="H194" s="228"/>
      <c r="I194" s="228"/>
      <c r="J194" s="228"/>
      <c r="K194" s="228"/>
      <c r="L194" s="228"/>
      <c r="M194" s="228"/>
      <c r="N194" s="228"/>
      <c r="O194" s="228"/>
      <c r="P194" s="228"/>
      <c r="Q194" s="228"/>
      <c r="R194" s="228"/>
      <c r="S194" s="228"/>
      <c r="T194" s="228"/>
      <c r="U194" s="228"/>
      <c r="V194" s="228"/>
      <c r="W194" s="228"/>
      <c r="X194" s="228"/>
      <c r="Y194" s="228"/>
      <c r="Z194" s="228"/>
      <c r="AA194" s="228"/>
      <c r="AB194" s="228"/>
      <c r="AC194" s="228"/>
    </row>
    <row r="195" s="218" customFormat="1" ht="24.9" customHeight="1" spans="1:29">
      <c r="A195" s="257"/>
      <c r="B195" s="258"/>
      <c r="C195" s="259"/>
      <c r="D195" s="96"/>
      <c r="E195" s="271"/>
      <c r="F195" s="228"/>
      <c r="G195" s="228"/>
      <c r="H195" s="228"/>
      <c r="I195" s="228"/>
      <c r="J195" s="228"/>
      <c r="K195" s="228"/>
      <c r="L195" s="228"/>
      <c r="M195" s="228"/>
      <c r="N195" s="228"/>
      <c r="O195" s="228"/>
      <c r="P195" s="228"/>
      <c r="Q195" s="228"/>
      <c r="R195" s="228"/>
      <c r="S195" s="228"/>
      <c r="T195" s="228"/>
      <c r="U195" s="228"/>
      <c r="V195" s="228"/>
      <c r="W195" s="228"/>
      <c r="X195" s="228"/>
      <c r="Y195" s="228"/>
      <c r="Z195" s="228"/>
      <c r="AA195" s="228"/>
      <c r="AB195" s="228"/>
      <c r="AC195" s="228"/>
    </row>
    <row r="196" s="218" customFormat="1" ht="24.9" customHeight="1" spans="1:29">
      <c r="A196" s="257"/>
      <c r="B196" s="258"/>
      <c r="C196" s="259"/>
      <c r="D196" s="96"/>
      <c r="E196" s="271"/>
      <c r="F196" s="228"/>
      <c r="G196" s="228"/>
      <c r="H196" s="228"/>
      <c r="I196" s="228"/>
      <c r="J196" s="228"/>
      <c r="K196" s="228"/>
      <c r="L196" s="228"/>
      <c r="M196" s="228"/>
      <c r="N196" s="228"/>
      <c r="O196" s="228"/>
      <c r="P196" s="228"/>
      <c r="Q196" s="228"/>
      <c r="R196" s="228"/>
      <c r="S196" s="228"/>
      <c r="T196" s="228"/>
      <c r="U196" s="228"/>
      <c r="V196" s="228"/>
      <c r="W196" s="228"/>
      <c r="X196" s="228"/>
      <c r="Y196" s="228"/>
      <c r="Z196" s="228"/>
      <c r="AA196" s="228"/>
      <c r="AB196" s="228"/>
      <c r="AC196" s="228"/>
    </row>
    <row r="197" s="218" customFormat="1" ht="24.9" customHeight="1" spans="1:29">
      <c r="A197" s="257"/>
      <c r="B197" s="258"/>
      <c r="C197" s="259"/>
      <c r="D197" s="96"/>
      <c r="E197" s="271"/>
      <c r="F197" s="228"/>
      <c r="G197" s="228"/>
      <c r="H197" s="228"/>
      <c r="I197" s="228"/>
      <c r="J197" s="228"/>
      <c r="K197" s="228"/>
      <c r="L197" s="228"/>
      <c r="M197" s="228"/>
      <c r="N197" s="228"/>
      <c r="O197" s="228"/>
      <c r="P197" s="228"/>
      <c r="Q197" s="228"/>
      <c r="R197" s="228"/>
      <c r="S197" s="228"/>
      <c r="T197" s="228"/>
      <c r="U197" s="228"/>
      <c r="V197" s="228"/>
      <c r="W197" s="228"/>
      <c r="X197" s="228"/>
      <c r="Y197" s="228"/>
      <c r="Z197" s="228"/>
      <c r="AA197" s="228"/>
      <c r="AB197" s="228"/>
      <c r="AC197" s="228"/>
    </row>
    <row r="198" s="218" customFormat="1" ht="24.9" customHeight="1" spans="1:29">
      <c r="A198" s="257"/>
      <c r="B198" s="258"/>
      <c r="C198" s="259"/>
      <c r="D198" s="96"/>
      <c r="E198" s="271"/>
      <c r="F198" s="228"/>
      <c r="G198" s="228"/>
      <c r="H198" s="228"/>
      <c r="I198" s="228"/>
      <c r="J198" s="228"/>
      <c r="K198" s="228"/>
      <c r="L198" s="228"/>
      <c r="M198" s="228"/>
      <c r="N198" s="228"/>
      <c r="O198" s="228"/>
      <c r="P198" s="228"/>
      <c r="Q198" s="228"/>
      <c r="R198" s="228"/>
      <c r="S198" s="228"/>
      <c r="T198" s="228"/>
      <c r="U198" s="228"/>
      <c r="V198" s="228"/>
      <c r="W198" s="228"/>
      <c r="X198" s="228"/>
      <c r="Y198" s="228"/>
      <c r="Z198" s="228"/>
      <c r="AA198" s="228"/>
      <c r="AB198" s="228"/>
      <c r="AC198" s="228"/>
    </row>
    <row r="199" s="218" customFormat="1" ht="24.9" customHeight="1" spans="1:29">
      <c r="A199" s="257"/>
      <c r="B199" s="258"/>
      <c r="C199" s="259"/>
      <c r="D199" s="96"/>
      <c r="E199" s="271"/>
      <c r="F199" s="228"/>
      <c r="G199" s="228"/>
      <c r="H199" s="228"/>
      <c r="I199" s="228"/>
      <c r="J199" s="228"/>
      <c r="K199" s="228"/>
      <c r="L199" s="228"/>
      <c r="M199" s="228"/>
      <c r="N199" s="228"/>
      <c r="O199" s="228"/>
      <c r="P199" s="228"/>
      <c r="Q199" s="228"/>
      <c r="R199" s="228"/>
      <c r="S199" s="228"/>
      <c r="T199" s="228"/>
      <c r="U199" s="228"/>
      <c r="V199" s="228"/>
      <c r="W199" s="228"/>
      <c r="X199" s="228"/>
      <c r="Y199" s="228"/>
      <c r="Z199" s="228"/>
      <c r="AA199" s="228"/>
      <c r="AB199" s="228"/>
      <c r="AC199" s="228"/>
    </row>
    <row r="200" s="218" customFormat="1" ht="24.9" customHeight="1" spans="1:29">
      <c r="A200" s="257"/>
      <c r="B200" s="258"/>
      <c r="C200" s="259"/>
      <c r="D200" s="96"/>
      <c r="E200" s="271"/>
      <c r="F200" s="228"/>
      <c r="G200" s="228"/>
      <c r="H200" s="228"/>
      <c r="I200" s="228"/>
      <c r="J200" s="228"/>
      <c r="K200" s="228"/>
      <c r="L200" s="228"/>
      <c r="M200" s="228"/>
      <c r="N200" s="228"/>
      <c r="O200" s="228"/>
      <c r="P200" s="228"/>
      <c r="Q200" s="228"/>
      <c r="R200" s="228"/>
      <c r="S200" s="228"/>
      <c r="T200" s="228"/>
      <c r="U200" s="228"/>
      <c r="V200" s="228"/>
      <c r="W200" s="228"/>
      <c r="X200" s="228"/>
      <c r="Y200" s="228"/>
      <c r="Z200" s="228"/>
      <c r="AA200" s="228"/>
      <c r="AB200" s="228"/>
      <c r="AC200" s="228"/>
    </row>
    <row r="201" s="218" customFormat="1" ht="24.9" customHeight="1" spans="1:29">
      <c r="A201" s="264"/>
      <c r="B201" s="265" t="s">
        <v>694</v>
      </c>
      <c r="C201" s="266"/>
      <c r="D201" s="267" t="s">
        <v>695</v>
      </c>
      <c r="E201" s="273"/>
      <c r="F201" s="228"/>
      <c r="G201" s="228"/>
      <c r="H201" s="228"/>
      <c r="I201" s="228"/>
      <c r="J201" s="228"/>
      <c r="K201" s="228"/>
      <c r="L201" s="228"/>
      <c r="M201" s="228"/>
      <c r="N201" s="228"/>
      <c r="O201" s="228"/>
      <c r="P201" s="228"/>
      <c r="Q201" s="228"/>
      <c r="R201" s="228"/>
      <c r="S201" s="228"/>
      <c r="T201" s="228"/>
      <c r="U201" s="228"/>
      <c r="V201" s="228"/>
      <c r="W201" s="228"/>
      <c r="X201" s="228"/>
      <c r="Y201" s="228"/>
      <c r="Z201" s="228"/>
      <c r="AA201" s="228"/>
      <c r="AB201" s="228"/>
      <c r="AC201" s="228"/>
    </row>
    <row r="202" s="218" customFormat="1" ht="24.9" customHeight="1" spans="1:29">
      <c r="A202" s="252">
        <v>15</v>
      </c>
      <c r="B202" s="253"/>
      <c r="C202" s="254"/>
      <c r="D202" s="255"/>
      <c r="E202" s="274"/>
      <c r="F202" s="228"/>
      <c r="G202" s="228"/>
      <c r="H202" s="228"/>
      <c r="I202" s="228"/>
      <c r="J202" s="281"/>
      <c r="K202" s="228"/>
      <c r="L202" s="228"/>
      <c r="M202" s="228"/>
      <c r="N202" s="228"/>
      <c r="O202" s="228"/>
      <c r="P202" s="228"/>
      <c r="Q202" s="228"/>
      <c r="R202" s="228"/>
      <c r="S202" s="228"/>
      <c r="T202" s="228"/>
      <c r="U202" s="228"/>
      <c r="V202" s="228"/>
      <c r="W202" s="228"/>
      <c r="X202" s="228"/>
      <c r="Y202" s="228"/>
      <c r="Z202" s="228"/>
      <c r="AA202" s="228"/>
      <c r="AB202" s="228"/>
      <c r="AC202" s="228"/>
    </row>
    <row r="203" s="218" customFormat="1" ht="24.9" customHeight="1" spans="1:29">
      <c r="A203" s="257"/>
      <c r="B203" s="258"/>
      <c r="C203" s="259"/>
      <c r="D203" s="96"/>
      <c r="E203" s="271"/>
      <c r="F203" s="228"/>
      <c r="G203" s="228"/>
      <c r="H203" s="228"/>
      <c r="I203" s="228"/>
      <c r="J203" s="228"/>
      <c r="K203" s="228"/>
      <c r="L203" s="228"/>
      <c r="M203" s="228"/>
      <c r="N203" s="228"/>
      <c r="O203" s="228"/>
      <c r="P203" s="228"/>
      <c r="Q203" s="228"/>
      <c r="R203" s="228"/>
      <c r="S203" s="228"/>
      <c r="T203" s="228"/>
      <c r="U203" s="228"/>
      <c r="V203" s="228"/>
      <c r="W203" s="228"/>
      <c r="X203" s="228"/>
      <c r="Y203" s="228"/>
      <c r="Z203" s="228"/>
      <c r="AA203" s="228"/>
      <c r="AB203" s="228"/>
      <c r="AC203" s="228"/>
    </row>
    <row r="204" s="218" customFormat="1" ht="24.9" customHeight="1" spans="1:29">
      <c r="A204" s="257"/>
      <c r="B204" s="258"/>
      <c r="C204" s="259"/>
      <c r="D204" s="96"/>
      <c r="E204" s="271"/>
      <c r="F204" s="228"/>
      <c r="G204" s="228"/>
      <c r="H204" s="228"/>
      <c r="I204" s="228"/>
      <c r="J204" s="228"/>
      <c r="K204" s="228"/>
      <c r="L204" s="228"/>
      <c r="M204" s="228"/>
      <c r="N204" s="228"/>
      <c r="O204" s="228"/>
      <c r="P204" s="228"/>
      <c r="Q204" s="228"/>
      <c r="R204" s="228"/>
      <c r="S204" s="228"/>
      <c r="T204" s="228"/>
      <c r="U204" s="228"/>
      <c r="V204" s="228"/>
      <c r="W204" s="228"/>
      <c r="X204" s="228"/>
      <c r="Y204" s="228"/>
      <c r="Z204" s="228"/>
      <c r="AA204" s="228"/>
      <c r="AB204" s="228"/>
      <c r="AC204" s="228"/>
    </row>
    <row r="205" s="218" customFormat="1" ht="24.9" customHeight="1" spans="1:29">
      <c r="A205" s="257"/>
      <c r="B205" s="258"/>
      <c r="C205" s="259"/>
      <c r="D205" s="96"/>
      <c r="E205" s="271"/>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c r="AB205" s="228"/>
      <c r="AC205" s="228"/>
    </row>
    <row r="206" s="218" customFormat="1" ht="24.9" customHeight="1" spans="1:29">
      <c r="A206" s="257"/>
      <c r="B206" s="258"/>
      <c r="C206" s="259"/>
      <c r="D206" s="96"/>
      <c r="E206" s="271"/>
      <c r="F206" s="228"/>
      <c r="G206" s="228"/>
      <c r="H206" s="228"/>
      <c r="I206" s="228"/>
      <c r="J206" s="228"/>
      <c r="K206" s="228"/>
      <c r="L206" s="228"/>
      <c r="M206" s="228"/>
      <c r="N206" s="228"/>
      <c r="O206" s="228"/>
      <c r="P206" s="228"/>
      <c r="Q206" s="228"/>
      <c r="R206" s="228"/>
      <c r="S206" s="228"/>
      <c r="T206" s="228"/>
      <c r="U206" s="228"/>
      <c r="V206" s="228"/>
      <c r="W206" s="228"/>
      <c r="X206" s="228"/>
      <c r="Y206" s="228"/>
      <c r="Z206" s="228"/>
      <c r="AA206" s="228"/>
      <c r="AB206" s="228"/>
      <c r="AC206" s="228"/>
    </row>
    <row r="207" s="218" customFormat="1" ht="24.9" customHeight="1" spans="1:29">
      <c r="A207" s="257"/>
      <c r="B207" s="258"/>
      <c r="C207" s="259"/>
      <c r="D207" s="96"/>
      <c r="E207" s="271"/>
      <c r="F207" s="228"/>
      <c r="G207" s="228"/>
      <c r="H207" s="228"/>
      <c r="I207" s="228"/>
      <c r="J207" s="228"/>
      <c r="K207" s="228"/>
      <c r="L207" s="228"/>
      <c r="M207" s="228"/>
      <c r="N207" s="228"/>
      <c r="O207" s="228"/>
      <c r="P207" s="228"/>
      <c r="Q207" s="228"/>
      <c r="R207" s="228"/>
      <c r="S207" s="228"/>
      <c r="T207" s="228"/>
      <c r="U207" s="228"/>
      <c r="V207" s="228"/>
      <c r="W207" s="228"/>
      <c r="X207" s="228"/>
      <c r="Y207" s="228"/>
      <c r="Z207" s="228"/>
      <c r="AA207" s="228"/>
      <c r="AB207" s="228"/>
      <c r="AC207" s="228"/>
    </row>
    <row r="208" s="218" customFormat="1" ht="24.9" customHeight="1" spans="1:29">
      <c r="A208" s="257"/>
      <c r="B208" s="258"/>
      <c r="C208" s="259"/>
      <c r="D208" s="96"/>
      <c r="E208" s="271"/>
      <c r="F208" s="228"/>
      <c r="G208" s="228"/>
      <c r="H208" s="228"/>
      <c r="I208" s="228"/>
      <c r="J208" s="228"/>
      <c r="K208" s="228"/>
      <c r="L208" s="228"/>
      <c r="M208" s="228"/>
      <c r="N208" s="228"/>
      <c r="O208" s="228"/>
      <c r="P208" s="228"/>
      <c r="Q208" s="228"/>
      <c r="R208" s="228"/>
      <c r="S208" s="228"/>
      <c r="T208" s="228"/>
      <c r="U208" s="228"/>
      <c r="V208" s="228"/>
      <c r="W208" s="228"/>
      <c r="X208" s="228"/>
      <c r="Y208" s="228"/>
      <c r="Z208" s="228"/>
      <c r="AA208" s="228"/>
      <c r="AB208" s="228"/>
      <c r="AC208" s="228"/>
    </row>
    <row r="209" s="218" customFormat="1" ht="24.9" customHeight="1" spans="1:29">
      <c r="A209" s="257"/>
      <c r="B209" s="258"/>
      <c r="C209" s="259"/>
      <c r="D209" s="96"/>
      <c r="E209" s="271"/>
      <c r="F209" s="228"/>
      <c r="G209" s="228"/>
      <c r="H209" s="228"/>
      <c r="I209" s="228"/>
      <c r="J209" s="228"/>
      <c r="K209" s="228"/>
      <c r="L209" s="228"/>
      <c r="M209" s="228"/>
      <c r="N209" s="228"/>
      <c r="O209" s="228"/>
      <c r="P209" s="228"/>
      <c r="Q209" s="228"/>
      <c r="R209" s="228"/>
      <c r="S209" s="228"/>
      <c r="T209" s="228"/>
      <c r="U209" s="228"/>
      <c r="V209" s="228"/>
      <c r="W209" s="228"/>
      <c r="X209" s="228"/>
      <c r="Y209" s="228"/>
      <c r="Z209" s="228"/>
      <c r="AA209" s="228"/>
      <c r="AB209" s="228"/>
      <c r="AC209" s="228"/>
    </row>
    <row r="210" s="218" customFormat="1" ht="24.9" customHeight="1" spans="1:29">
      <c r="A210" s="257"/>
      <c r="B210" s="258"/>
      <c r="C210" s="259"/>
      <c r="D210" s="96"/>
      <c r="E210" s="271"/>
      <c r="F210" s="228"/>
      <c r="G210" s="228"/>
      <c r="H210" s="228"/>
      <c r="I210" s="228"/>
      <c r="J210" s="228"/>
      <c r="K210" s="228"/>
      <c r="L210" s="228"/>
      <c r="M210" s="228"/>
      <c r="N210" s="228"/>
      <c r="O210" s="228"/>
      <c r="P210" s="228"/>
      <c r="Q210" s="228"/>
      <c r="R210" s="228"/>
      <c r="S210" s="228"/>
      <c r="T210" s="228"/>
      <c r="U210" s="228"/>
      <c r="V210" s="228"/>
      <c r="W210" s="228"/>
      <c r="X210" s="228"/>
      <c r="Y210" s="228"/>
      <c r="Z210" s="228"/>
      <c r="AA210" s="228"/>
      <c r="AB210" s="228"/>
      <c r="AC210" s="228"/>
    </row>
    <row r="211" s="218" customFormat="1" ht="24.9" customHeight="1" spans="1:29">
      <c r="A211" s="257"/>
      <c r="B211" s="258"/>
      <c r="C211" s="259"/>
      <c r="D211" s="96"/>
      <c r="E211" s="271"/>
      <c r="F211" s="228"/>
      <c r="G211" s="228"/>
      <c r="H211" s="228"/>
      <c r="I211" s="228"/>
      <c r="J211" s="228"/>
      <c r="K211" s="228"/>
      <c r="L211" s="228"/>
      <c r="M211" s="228"/>
      <c r="N211" s="228"/>
      <c r="O211" s="228"/>
      <c r="P211" s="228"/>
      <c r="Q211" s="228"/>
      <c r="R211" s="228"/>
      <c r="S211" s="228"/>
      <c r="T211" s="228"/>
      <c r="U211" s="228"/>
      <c r="V211" s="228"/>
      <c r="W211" s="228"/>
      <c r="X211" s="228"/>
      <c r="Y211" s="228"/>
      <c r="Z211" s="228"/>
      <c r="AA211" s="228"/>
      <c r="AB211" s="228"/>
      <c r="AC211" s="228"/>
    </row>
    <row r="212" s="218" customFormat="1" ht="24.9" customHeight="1" spans="1:29">
      <c r="A212" s="257"/>
      <c r="B212" s="258"/>
      <c r="C212" s="259"/>
      <c r="D212" s="96"/>
      <c r="E212" s="271"/>
      <c r="F212" s="228"/>
      <c r="G212" s="228"/>
      <c r="H212" s="228"/>
      <c r="I212" s="228"/>
      <c r="J212" s="228"/>
      <c r="K212" s="228"/>
      <c r="L212" s="228"/>
      <c r="M212" s="228"/>
      <c r="N212" s="228"/>
      <c r="O212" s="228"/>
      <c r="P212" s="228"/>
      <c r="Q212" s="228"/>
      <c r="R212" s="228"/>
      <c r="S212" s="228"/>
      <c r="T212" s="228"/>
      <c r="U212" s="228"/>
      <c r="V212" s="228"/>
      <c r="W212" s="228"/>
      <c r="X212" s="228"/>
      <c r="Y212" s="228"/>
      <c r="Z212" s="228"/>
      <c r="AA212" s="228"/>
      <c r="AB212" s="228"/>
      <c r="AC212" s="228"/>
    </row>
    <row r="213" s="218" customFormat="1" ht="24.9" customHeight="1" spans="1:29">
      <c r="A213" s="257"/>
      <c r="B213" s="258"/>
      <c r="C213" s="259"/>
      <c r="D213" s="96"/>
      <c r="E213" s="271"/>
      <c r="F213" s="228"/>
      <c r="G213" s="228"/>
      <c r="H213" s="228"/>
      <c r="I213" s="228"/>
      <c r="J213" s="228"/>
      <c r="K213" s="228"/>
      <c r="L213" s="228"/>
      <c r="M213" s="228"/>
      <c r="N213" s="228"/>
      <c r="O213" s="228"/>
      <c r="P213" s="228"/>
      <c r="Q213" s="228"/>
      <c r="R213" s="228"/>
      <c r="S213" s="228"/>
      <c r="T213" s="228"/>
      <c r="U213" s="228"/>
      <c r="V213" s="228"/>
      <c r="W213" s="228"/>
      <c r="X213" s="228"/>
      <c r="Y213" s="228"/>
      <c r="Z213" s="228"/>
      <c r="AA213" s="228"/>
      <c r="AB213" s="228"/>
      <c r="AC213" s="228"/>
    </row>
    <row r="214" s="218" customFormat="1" ht="24.9" customHeight="1" spans="1:29">
      <c r="A214" s="257"/>
      <c r="B214" s="258"/>
      <c r="C214" s="259"/>
      <c r="D214" s="96"/>
      <c r="E214" s="271"/>
      <c r="F214" s="228"/>
      <c r="G214" s="228"/>
      <c r="H214" s="228"/>
      <c r="I214" s="228"/>
      <c r="J214" s="228"/>
      <c r="K214" s="228"/>
      <c r="L214" s="228"/>
      <c r="M214" s="228"/>
      <c r="N214" s="228"/>
      <c r="O214" s="228"/>
      <c r="P214" s="228"/>
      <c r="Q214" s="228"/>
      <c r="R214" s="228"/>
      <c r="S214" s="228"/>
      <c r="T214" s="228"/>
      <c r="U214" s="228"/>
      <c r="V214" s="228"/>
      <c r="W214" s="228"/>
      <c r="X214" s="228"/>
      <c r="Y214" s="228"/>
      <c r="Z214" s="228"/>
      <c r="AA214" s="228"/>
      <c r="AB214" s="228"/>
      <c r="AC214" s="228"/>
    </row>
    <row r="215" s="218" customFormat="1" ht="24.9" customHeight="1" spans="1:29">
      <c r="A215" s="264"/>
      <c r="B215" s="265" t="s">
        <v>694</v>
      </c>
      <c r="C215" s="266"/>
      <c r="D215" s="267" t="s">
        <v>695</v>
      </c>
      <c r="E215" s="273"/>
      <c r="F215" s="228"/>
      <c r="G215" s="228"/>
      <c r="H215" s="228"/>
      <c r="I215" s="228"/>
      <c r="J215" s="228"/>
      <c r="K215" s="228"/>
      <c r="L215" s="228"/>
      <c r="M215" s="228"/>
      <c r="N215" s="228"/>
      <c r="O215" s="228"/>
      <c r="P215" s="228"/>
      <c r="Q215" s="228"/>
      <c r="R215" s="228"/>
      <c r="S215" s="228"/>
      <c r="T215" s="228"/>
      <c r="U215" s="228"/>
      <c r="V215" s="228"/>
      <c r="W215" s="228"/>
      <c r="X215" s="228"/>
      <c r="Y215" s="228"/>
      <c r="Z215" s="228"/>
      <c r="AA215" s="228"/>
      <c r="AB215" s="228"/>
      <c r="AC215" s="228"/>
    </row>
    <row r="216" s="218" customFormat="1" ht="24.9" customHeight="1" spans="1:29">
      <c r="A216" s="252">
        <v>16</v>
      </c>
      <c r="B216" s="253"/>
      <c r="C216" s="254"/>
      <c r="D216" s="255"/>
      <c r="E216" s="274"/>
      <c r="F216" s="228"/>
      <c r="G216" s="228"/>
      <c r="H216" s="228"/>
      <c r="I216" s="228"/>
      <c r="J216" s="281"/>
      <c r="K216" s="228"/>
      <c r="L216" s="228"/>
      <c r="M216" s="228"/>
      <c r="N216" s="228"/>
      <c r="O216" s="228"/>
      <c r="P216" s="228"/>
      <c r="Q216" s="228"/>
      <c r="R216" s="228"/>
      <c r="S216" s="228"/>
      <c r="T216" s="228"/>
      <c r="U216" s="228"/>
      <c r="V216" s="228"/>
      <c r="W216" s="228"/>
      <c r="X216" s="228"/>
      <c r="Y216" s="228"/>
      <c r="Z216" s="228"/>
      <c r="AA216" s="228"/>
      <c r="AB216" s="228"/>
      <c r="AC216" s="228"/>
    </row>
    <row r="217" s="218" customFormat="1" ht="24.9" customHeight="1" spans="1:29">
      <c r="A217" s="257"/>
      <c r="B217" s="258"/>
      <c r="C217" s="259"/>
      <c r="D217" s="96"/>
      <c r="E217" s="271"/>
      <c r="F217" s="228"/>
      <c r="G217" s="228"/>
      <c r="H217" s="228"/>
      <c r="I217" s="228"/>
      <c r="J217" s="228"/>
      <c r="K217" s="228"/>
      <c r="L217" s="228"/>
      <c r="M217" s="228"/>
      <c r="N217" s="228"/>
      <c r="O217" s="228"/>
      <c r="P217" s="228"/>
      <c r="Q217" s="228"/>
      <c r="R217" s="228"/>
      <c r="S217" s="228"/>
      <c r="T217" s="228"/>
      <c r="U217" s="228"/>
      <c r="V217" s="228"/>
      <c r="W217" s="228"/>
      <c r="X217" s="228"/>
      <c r="Y217" s="228"/>
      <c r="Z217" s="228"/>
      <c r="AA217" s="228"/>
      <c r="AB217" s="228"/>
      <c r="AC217" s="228"/>
    </row>
    <row r="218" s="218" customFormat="1" ht="24.9" customHeight="1" spans="1:29">
      <c r="A218" s="257"/>
      <c r="B218" s="258"/>
      <c r="C218" s="259"/>
      <c r="D218" s="96"/>
      <c r="E218" s="271"/>
      <c r="F218" s="228"/>
      <c r="G218" s="228"/>
      <c r="H218" s="228"/>
      <c r="I218" s="228"/>
      <c r="J218" s="228"/>
      <c r="K218" s="228"/>
      <c r="L218" s="228"/>
      <c r="M218" s="228"/>
      <c r="N218" s="228"/>
      <c r="O218" s="228"/>
      <c r="P218" s="228"/>
      <c r="Q218" s="228"/>
      <c r="R218" s="228"/>
      <c r="S218" s="228"/>
      <c r="T218" s="228"/>
      <c r="U218" s="228"/>
      <c r="V218" s="228"/>
      <c r="W218" s="228"/>
      <c r="X218" s="228"/>
      <c r="Y218" s="228"/>
      <c r="Z218" s="228"/>
      <c r="AA218" s="228"/>
      <c r="AB218" s="228"/>
      <c r="AC218" s="228"/>
    </row>
    <row r="219" s="218" customFormat="1" ht="24.9" customHeight="1" spans="1:29">
      <c r="A219" s="257"/>
      <c r="B219" s="258"/>
      <c r="C219" s="259"/>
      <c r="D219" s="96"/>
      <c r="E219" s="271"/>
      <c r="F219" s="228"/>
      <c r="G219" s="228"/>
      <c r="H219" s="228"/>
      <c r="I219" s="228"/>
      <c r="J219" s="228"/>
      <c r="K219" s="228"/>
      <c r="L219" s="228"/>
      <c r="M219" s="228"/>
      <c r="N219" s="228"/>
      <c r="O219" s="228"/>
      <c r="P219" s="228"/>
      <c r="Q219" s="228"/>
      <c r="R219" s="228"/>
      <c r="S219" s="228"/>
      <c r="T219" s="228"/>
      <c r="U219" s="228"/>
      <c r="V219" s="228"/>
      <c r="W219" s="228"/>
      <c r="X219" s="228"/>
      <c r="Y219" s="228"/>
      <c r="Z219" s="228"/>
      <c r="AA219" s="228"/>
      <c r="AB219" s="228"/>
      <c r="AC219" s="228"/>
    </row>
    <row r="220" s="218" customFormat="1" ht="24.9" customHeight="1" spans="1:29">
      <c r="A220" s="257"/>
      <c r="B220" s="258"/>
      <c r="C220" s="259"/>
      <c r="D220" s="96"/>
      <c r="E220" s="271"/>
      <c r="F220" s="228"/>
      <c r="G220" s="228"/>
      <c r="H220" s="228"/>
      <c r="I220" s="228"/>
      <c r="J220" s="228"/>
      <c r="K220" s="228"/>
      <c r="L220" s="228"/>
      <c r="M220" s="228"/>
      <c r="N220" s="228"/>
      <c r="O220" s="228"/>
      <c r="P220" s="228"/>
      <c r="Q220" s="228"/>
      <c r="R220" s="228"/>
      <c r="S220" s="228"/>
      <c r="T220" s="228"/>
      <c r="U220" s="228"/>
      <c r="V220" s="228"/>
      <c r="W220" s="228"/>
      <c r="X220" s="228"/>
      <c r="Y220" s="228"/>
      <c r="Z220" s="228"/>
      <c r="AA220" s="228"/>
      <c r="AB220" s="228"/>
      <c r="AC220" s="228"/>
    </row>
    <row r="221" s="218" customFormat="1" ht="24.9" customHeight="1" spans="1:29">
      <c r="A221" s="257"/>
      <c r="B221" s="258"/>
      <c r="C221" s="259"/>
      <c r="D221" s="96"/>
      <c r="E221" s="271"/>
      <c r="F221" s="228"/>
      <c r="G221" s="228"/>
      <c r="H221" s="228"/>
      <c r="I221" s="228"/>
      <c r="J221" s="228"/>
      <c r="K221" s="228"/>
      <c r="L221" s="228"/>
      <c r="M221" s="228"/>
      <c r="N221" s="228"/>
      <c r="O221" s="228"/>
      <c r="P221" s="228"/>
      <c r="Q221" s="228"/>
      <c r="R221" s="228"/>
      <c r="S221" s="228"/>
      <c r="T221" s="228"/>
      <c r="U221" s="228"/>
      <c r="V221" s="228"/>
      <c r="W221" s="228"/>
      <c r="X221" s="228"/>
      <c r="Y221" s="228"/>
      <c r="Z221" s="228"/>
      <c r="AA221" s="228"/>
      <c r="AB221" s="228"/>
      <c r="AC221" s="228"/>
    </row>
    <row r="222" s="218" customFormat="1" ht="24.9" customHeight="1" spans="1:29">
      <c r="A222" s="257"/>
      <c r="B222" s="258"/>
      <c r="C222" s="259"/>
      <c r="D222" s="96"/>
      <c r="E222" s="271"/>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row>
    <row r="223" s="218" customFormat="1" ht="24.9" customHeight="1" spans="1:29">
      <c r="A223" s="257"/>
      <c r="B223" s="258"/>
      <c r="C223" s="259"/>
      <c r="D223" s="96"/>
      <c r="E223" s="271"/>
      <c r="F223" s="228"/>
      <c r="G223" s="228"/>
      <c r="H223" s="228"/>
      <c r="I223" s="228"/>
      <c r="J223" s="228"/>
      <c r="K223" s="228"/>
      <c r="L223" s="228"/>
      <c r="M223" s="228"/>
      <c r="N223" s="228"/>
      <c r="O223" s="228"/>
      <c r="P223" s="228"/>
      <c r="Q223" s="228"/>
      <c r="R223" s="228"/>
      <c r="S223" s="228"/>
      <c r="T223" s="228"/>
      <c r="U223" s="228"/>
      <c r="V223" s="228"/>
      <c r="W223" s="228"/>
      <c r="X223" s="228"/>
      <c r="Y223" s="228"/>
      <c r="Z223" s="228"/>
      <c r="AA223" s="228"/>
      <c r="AB223" s="228"/>
      <c r="AC223" s="228"/>
    </row>
    <row r="224" s="218" customFormat="1" ht="24.9" customHeight="1" spans="1:29">
      <c r="A224" s="257"/>
      <c r="B224" s="258"/>
      <c r="C224" s="259"/>
      <c r="D224" s="96"/>
      <c r="E224" s="271"/>
      <c r="F224" s="228"/>
      <c r="G224" s="228"/>
      <c r="H224" s="228"/>
      <c r="I224" s="228"/>
      <c r="J224" s="228"/>
      <c r="K224" s="228"/>
      <c r="L224" s="228"/>
      <c r="M224" s="228"/>
      <c r="N224" s="228"/>
      <c r="O224" s="228"/>
      <c r="P224" s="228"/>
      <c r="Q224" s="228"/>
      <c r="R224" s="228"/>
      <c r="S224" s="228"/>
      <c r="T224" s="228"/>
      <c r="U224" s="228"/>
      <c r="V224" s="228"/>
      <c r="W224" s="228"/>
      <c r="X224" s="228"/>
      <c r="Y224" s="228"/>
      <c r="Z224" s="228"/>
      <c r="AA224" s="228"/>
      <c r="AB224" s="228"/>
      <c r="AC224" s="228"/>
    </row>
    <row r="225" s="218" customFormat="1" ht="24.9" customHeight="1" spans="1:29">
      <c r="A225" s="257"/>
      <c r="B225" s="258"/>
      <c r="C225" s="259"/>
      <c r="D225" s="96"/>
      <c r="E225" s="271"/>
      <c r="F225" s="228"/>
      <c r="G225" s="228"/>
      <c r="H225" s="228"/>
      <c r="I225" s="228"/>
      <c r="J225" s="228"/>
      <c r="K225" s="228"/>
      <c r="L225" s="228"/>
      <c r="M225" s="228"/>
      <c r="N225" s="228"/>
      <c r="O225" s="228"/>
      <c r="P225" s="228"/>
      <c r="Q225" s="228"/>
      <c r="R225" s="228"/>
      <c r="S225" s="228"/>
      <c r="T225" s="228"/>
      <c r="U225" s="228"/>
      <c r="V225" s="228"/>
      <c r="W225" s="228"/>
      <c r="X225" s="228"/>
      <c r="Y225" s="228"/>
      <c r="Z225" s="228"/>
      <c r="AA225" s="228"/>
      <c r="AB225" s="228"/>
      <c r="AC225" s="228"/>
    </row>
    <row r="226" s="218" customFormat="1" ht="24.9" customHeight="1" spans="1:29">
      <c r="A226" s="257"/>
      <c r="B226" s="258"/>
      <c r="C226" s="259"/>
      <c r="D226" s="96"/>
      <c r="E226" s="271"/>
      <c r="F226" s="228"/>
      <c r="G226" s="228"/>
      <c r="H226" s="228"/>
      <c r="I226" s="228"/>
      <c r="J226" s="228"/>
      <c r="K226" s="228"/>
      <c r="L226" s="228"/>
      <c r="M226" s="228"/>
      <c r="N226" s="228"/>
      <c r="O226" s="228"/>
      <c r="P226" s="228"/>
      <c r="Q226" s="228"/>
      <c r="R226" s="228"/>
      <c r="S226" s="228"/>
      <c r="T226" s="228"/>
      <c r="U226" s="228"/>
      <c r="V226" s="228"/>
      <c r="W226" s="228"/>
      <c r="X226" s="228"/>
      <c r="Y226" s="228"/>
      <c r="Z226" s="228"/>
      <c r="AA226" s="228"/>
      <c r="AB226" s="228"/>
      <c r="AC226" s="228"/>
    </row>
    <row r="227" s="218" customFormat="1" ht="24.9" customHeight="1" spans="1:29">
      <c r="A227" s="257"/>
      <c r="B227" s="258"/>
      <c r="C227" s="259"/>
      <c r="D227" s="96"/>
      <c r="E227" s="271"/>
      <c r="F227" s="228"/>
      <c r="G227" s="228"/>
      <c r="H227" s="228"/>
      <c r="I227" s="228"/>
      <c r="J227" s="228"/>
      <c r="K227" s="228"/>
      <c r="L227" s="228"/>
      <c r="M227" s="228"/>
      <c r="N227" s="228"/>
      <c r="O227" s="228"/>
      <c r="P227" s="228"/>
      <c r="Q227" s="228"/>
      <c r="R227" s="228"/>
      <c r="S227" s="228"/>
      <c r="T227" s="228"/>
      <c r="U227" s="228"/>
      <c r="V227" s="228"/>
      <c r="W227" s="228"/>
      <c r="X227" s="228"/>
      <c r="Y227" s="228"/>
      <c r="Z227" s="228"/>
      <c r="AA227" s="228"/>
      <c r="AB227" s="228"/>
      <c r="AC227" s="228"/>
    </row>
    <row r="228" s="218" customFormat="1" ht="24.9" customHeight="1" spans="1:29">
      <c r="A228" s="257"/>
      <c r="B228" s="258"/>
      <c r="C228" s="259"/>
      <c r="D228" s="96"/>
      <c r="E228" s="271"/>
      <c r="F228" s="228"/>
      <c r="G228" s="228"/>
      <c r="H228" s="228"/>
      <c r="I228" s="228"/>
      <c r="J228" s="228"/>
      <c r="K228" s="228"/>
      <c r="L228" s="228"/>
      <c r="M228" s="228"/>
      <c r="N228" s="228"/>
      <c r="O228" s="228"/>
      <c r="P228" s="228"/>
      <c r="Q228" s="228"/>
      <c r="R228" s="228"/>
      <c r="S228" s="228"/>
      <c r="T228" s="228"/>
      <c r="U228" s="228"/>
      <c r="V228" s="228"/>
      <c r="W228" s="228"/>
      <c r="X228" s="228"/>
      <c r="Y228" s="228"/>
      <c r="Z228" s="228"/>
      <c r="AA228" s="228"/>
      <c r="AB228" s="228"/>
      <c r="AC228" s="228"/>
    </row>
    <row r="229" s="218" customFormat="1" ht="24.9" customHeight="1" spans="1:29">
      <c r="A229" s="264"/>
      <c r="B229" s="265" t="s">
        <v>694</v>
      </c>
      <c r="C229" s="266"/>
      <c r="D229" s="267" t="s">
        <v>695</v>
      </c>
      <c r="E229" s="273"/>
      <c r="F229" s="228"/>
      <c r="G229" s="228"/>
      <c r="H229" s="228"/>
      <c r="I229" s="228"/>
      <c r="J229" s="228"/>
      <c r="K229" s="228"/>
      <c r="L229" s="228"/>
      <c r="M229" s="228"/>
      <c r="N229" s="228"/>
      <c r="O229" s="228"/>
      <c r="P229" s="228"/>
      <c r="Q229" s="228"/>
      <c r="R229" s="228"/>
      <c r="S229" s="228"/>
      <c r="T229" s="228"/>
      <c r="U229" s="228"/>
      <c r="V229" s="228"/>
      <c r="W229" s="228"/>
      <c r="X229" s="228"/>
      <c r="Y229" s="228"/>
      <c r="Z229" s="228"/>
      <c r="AA229" s="228"/>
      <c r="AB229" s="228"/>
      <c r="AC229" s="228"/>
    </row>
    <row r="230" s="218" customFormat="1" ht="24.9" customHeight="1" spans="1:29">
      <c r="A230" s="252">
        <v>17</v>
      </c>
      <c r="B230" s="253"/>
      <c r="C230" s="254"/>
      <c r="D230" s="255"/>
      <c r="E230" s="274"/>
      <c r="F230" s="228"/>
      <c r="G230" s="228"/>
      <c r="H230" s="228"/>
      <c r="I230" s="228"/>
      <c r="J230" s="281"/>
      <c r="K230" s="228"/>
      <c r="L230" s="228"/>
      <c r="M230" s="228"/>
      <c r="N230" s="228"/>
      <c r="O230" s="228"/>
      <c r="P230" s="228"/>
      <c r="Q230" s="228"/>
      <c r="R230" s="228"/>
      <c r="S230" s="228"/>
      <c r="T230" s="228"/>
      <c r="U230" s="228"/>
      <c r="V230" s="228"/>
      <c r="W230" s="228"/>
      <c r="X230" s="228"/>
      <c r="Y230" s="228"/>
      <c r="Z230" s="228"/>
      <c r="AA230" s="228"/>
      <c r="AB230" s="228"/>
      <c r="AC230" s="228"/>
    </row>
    <row r="231" s="218" customFormat="1" ht="24.9" customHeight="1" spans="1:29">
      <c r="A231" s="257"/>
      <c r="B231" s="258"/>
      <c r="C231" s="259"/>
      <c r="D231" s="96"/>
      <c r="E231" s="271"/>
      <c r="F231" s="228"/>
      <c r="G231" s="228"/>
      <c r="H231" s="228"/>
      <c r="I231" s="228"/>
      <c r="J231" s="228"/>
      <c r="K231" s="228"/>
      <c r="L231" s="228"/>
      <c r="M231" s="228"/>
      <c r="N231" s="228"/>
      <c r="O231" s="228"/>
      <c r="P231" s="228"/>
      <c r="Q231" s="228"/>
      <c r="R231" s="228"/>
      <c r="S231" s="228"/>
      <c r="T231" s="228"/>
      <c r="U231" s="228"/>
      <c r="V231" s="228"/>
      <c r="W231" s="228"/>
      <c r="X231" s="228"/>
      <c r="Y231" s="228"/>
      <c r="Z231" s="228"/>
      <c r="AA231" s="228"/>
      <c r="AB231" s="228"/>
      <c r="AC231" s="228"/>
    </row>
    <row r="232" s="218" customFormat="1" ht="24.9" customHeight="1" spans="1:29">
      <c r="A232" s="257"/>
      <c r="B232" s="258"/>
      <c r="C232" s="259"/>
      <c r="D232" s="96"/>
      <c r="E232" s="271"/>
      <c r="F232" s="228"/>
      <c r="G232" s="228"/>
      <c r="H232" s="228"/>
      <c r="I232" s="228"/>
      <c r="J232" s="228"/>
      <c r="K232" s="228"/>
      <c r="L232" s="228"/>
      <c r="M232" s="228"/>
      <c r="N232" s="228"/>
      <c r="O232" s="228"/>
      <c r="P232" s="228"/>
      <c r="Q232" s="228"/>
      <c r="R232" s="228"/>
      <c r="S232" s="228"/>
      <c r="T232" s="228"/>
      <c r="U232" s="228"/>
      <c r="V232" s="228"/>
      <c r="W232" s="228"/>
      <c r="X232" s="228"/>
      <c r="Y232" s="228"/>
      <c r="Z232" s="228"/>
      <c r="AA232" s="228"/>
      <c r="AB232" s="228"/>
      <c r="AC232" s="228"/>
    </row>
    <row r="233" s="218" customFormat="1" ht="24.9" customHeight="1" spans="1:29">
      <c r="A233" s="257"/>
      <c r="B233" s="258"/>
      <c r="C233" s="259"/>
      <c r="D233" s="96"/>
      <c r="E233" s="271"/>
      <c r="F233" s="228"/>
      <c r="G233" s="228"/>
      <c r="H233" s="228"/>
      <c r="I233" s="228"/>
      <c r="J233" s="228"/>
      <c r="K233" s="228"/>
      <c r="L233" s="228"/>
      <c r="M233" s="228"/>
      <c r="N233" s="228"/>
      <c r="O233" s="228"/>
      <c r="P233" s="228"/>
      <c r="Q233" s="228"/>
      <c r="R233" s="228"/>
      <c r="S233" s="228"/>
      <c r="T233" s="228"/>
      <c r="U233" s="228"/>
      <c r="V233" s="228"/>
      <c r="W233" s="228"/>
      <c r="X233" s="228"/>
      <c r="Y233" s="228"/>
      <c r="Z233" s="228"/>
      <c r="AA233" s="228"/>
      <c r="AB233" s="228"/>
      <c r="AC233" s="228"/>
    </row>
    <row r="234" s="218" customFormat="1" ht="24.9" customHeight="1" spans="1:29">
      <c r="A234" s="257"/>
      <c r="B234" s="258"/>
      <c r="C234" s="259"/>
      <c r="D234" s="96"/>
      <c r="E234" s="271"/>
      <c r="F234" s="228"/>
      <c r="G234" s="228"/>
      <c r="H234" s="228"/>
      <c r="I234" s="228"/>
      <c r="J234" s="228"/>
      <c r="K234" s="228"/>
      <c r="L234" s="228"/>
      <c r="M234" s="228"/>
      <c r="N234" s="228"/>
      <c r="O234" s="228"/>
      <c r="P234" s="228"/>
      <c r="Q234" s="228"/>
      <c r="R234" s="228"/>
      <c r="S234" s="228"/>
      <c r="T234" s="228"/>
      <c r="U234" s="228"/>
      <c r="V234" s="228"/>
      <c r="W234" s="228"/>
      <c r="X234" s="228"/>
      <c r="Y234" s="228"/>
      <c r="Z234" s="228"/>
      <c r="AA234" s="228"/>
      <c r="AB234" s="228"/>
      <c r="AC234" s="228"/>
    </row>
    <row r="235" s="218" customFormat="1" ht="24.9" customHeight="1" spans="1:29">
      <c r="A235" s="257"/>
      <c r="B235" s="258"/>
      <c r="C235" s="259"/>
      <c r="D235" s="96"/>
      <c r="E235" s="271"/>
      <c r="F235" s="228"/>
      <c r="G235" s="228"/>
      <c r="H235" s="228"/>
      <c r="I235" s="228"/>
      <c r="J235" s="228"/>
      <c r="K235" s="228"/>
      <c r="L235" s="228"/>
      <c r="M235" s="228"/>
      <c r="N235" s="228"/>
      <c r="O235" s="228"/>
      <c r="P235" s="228"/>
      <c r="Q235" s="228"/>
      <c r="R235" s="228"/>
      <c r="S235" s="228"/>
      <c r="T235" s="228"/>
      <c r="U235" s="228"/>
      <c r="V235" s="228"/>
      <c r="W235" s="228"/>
      <c r="X235" s="228"/>
      <c r="Y235" s="228"/>
      <c r="Z235" s="228"/>
      <c r="AA235" s="228"/>
      <c r="AB235" s="228"/>
      <c r="AC235" s="228"/>
    </row>
    <row r="236" s="218" customFormat="1" ht="24.9" customHeight="1" spans="1:29">
      <c r="A236" s="257"/>
      <c r="B236" s="258"/>
      <c r="C236" s="259"/>
      <c r="D236" s="96"/>
      <c r="E236" s="271"/>
      <c r="F236" s="228"/>
      <c r="G236" s="228"/>
      <c r="H236" s="228"/>
      <c r="I236" s="228"/>
      <c r="J236" s="228"/>
      <c r="K236" s="228"/>
      <c r="L236" s="228"/>
      <c r="M236" s="228"/>
      <c r="N236" s="228"/>
      <c r="O236" s="228"/>
      <c r="P236" s="228"/>
      <c r="Q236" s="228"/>
      <c r="R236" s="228"/>
      <c r="S236" s="228"/>
      <c r="T236" s="228"/>
      <c r="U236" s="228"/>
      <c r="V236" s="228"/>
      <c r="W236" s="228"/>
      <c r="X236" s="228"/>
      <c r="Y236" s="228"/>
      <c r="Z236" s="228"/>
      <c r="AA236" s="228"/>
      <c r="AB236" s="228"/>
      <c r="AC236" s="228"/>
    </row>
    <row r="237" s="218" customFormat="1" ht="24.9" customHeight="1" spans="1:29">
      <c r="A237" s="257"/>
      <c r="B237" s="258"/>
      <c r="C237" s="259"/>
      <c r="D237" s="96"/>
      <c r="E237" s="271"/>
      <c r="F237" s="228"/>
      <c r="G237" s="228"/>
      <c r="H237" s="228"/>
      <c r="I237" s="228"/>
      <c r="J237" s="228"/>
      <c r="K237" s="228"/>
      <c r="L237" s="228"/>
      <c r="M237" s="228"/>
      <c r="N237" s="228"/>
      <c r="O237" s="228"/>
      <c r="P237" s="228"/>
      <c r="Q237" s="228"/>
      <c r="R237" s="228"/>
      <c r="S237" s="228"/>
      <c r="T237" s="228"/>
      <c r="U237" s="228"/>
      <c r="V237" s="228"/>
      <c r="W237" s="228"/>
      <c r="X237" s="228"/>
      <c r="Y237" s="228"/>
      <c r="Z237" s="228"/>
      <c r="AA237" s="228"/>
      <c r="AB237" s="228"/>
      <c r="AC237" s="228"/>
    </row>
    <row r="238" s="218" customFormat="1" ht="24.9" customHeight="1" spans="1:29">
      <c r="A238" s="257"/>
      <c r="B238" s="258"/>
      <c r="C238" s="259"/>
      <c r="D238" s="96"/>
      <c r="E238" s="271"/>
      <c r="F238" s="228"/>
      <c r="G238" s="228"/>
      <c r="H238" s="228"/>
      <c r="I238" s="228"/>
      <c r="J238" s="228"/>
      <c r="K238" s="228"/>
      <c r="L238" s="228"/>
      <c r="M238" s="228"/>
      <c r="N238" s="228"/>
      <c r="O238" s="228"/>
      <c r="P238" s="228"/>
      <c r="Q238" s="228"/>
      <c r="R238" s="228"/>
      <c r="S238" s="228"/>
      <c r="T238" s="228"/>
      <c r="U238" s="228"/>
      <c r="V238" s="228"/>
      <c r="W238" s="228"/>
      <c r="X238" s="228"/>
      <c r="Y238" s="228"/>
      <c r="Z238" s="228"/>
      <c r="AA238" s="228"/>
      <c r="AB238" s="228"/>
      <c r="AC238" s="228"/>
    </row>
    <row r="239" s="218" customFormat="1" ht="24.9" customHeight="1" spans="1:29">
      <c r="A239" s="257"/>
      <c r="B239" s="258"/>
      <c r="C239" s="259"/>
      <c r="D239" s="96"/>
      <c r="E239" s="271"/>
      <c r="F239" s="228"/>
      <c r="G239" s="228"/>
      <c r="H239" s="228"/>
      <c r="I239" s="228"/>
      <c r="J239" s="228"/>
      <c r="K239" s="228"/>
      <c r="L239" s="228"/>
      <c r="M239" s="228"/>
      <c r="N239" s="228"/>
      <c r="O239" s="228"/>
      <c r="P239" s="228"/>
      <c r="Q239" s="228"/>
      <c r="R239" s="228"/>
      <c r="S239" s="228"/>
      <c r="T239" s="228"/>
      <c r="U239" s="228"/>
      <c r="V239" s="228"/>
      <c r="W239" s="228"/>
      <c r="X239" s="228"/>
      <c r="Y239" s="228"/>
      <c r="Z239" s="228"/>
      <c r="AA239" s="228"/>
      <c r="AB239" s="228"/>
      <c r="AC239" s="228"/>
    </row>
    <row r="240" s="218" customFormat="1" ht="24.9" customHeight="1" spans="1:29">
      <c r="A240" s="257"/>
      <c r="B240" s="258"/>
      <c r="C240" s="259"/>
      <c r="D240" s="96"/>
      <c r="E240" s="271"/>
      <c r="F240" s="228"/>
      <c r="G240" s="228"/>
      <c r="H240" s="228"/>
      <c r="I240" s="228"/>
      <c r="J240" s="228"/>
      <c r="K240" s="228"/>
      <c r="L240" s="228"/>
      <c r="M240" s="228"/>
      <c r="N240" s="228"/>
      <c r="O240" s="228"/>
      <c r="P240" s="228"/>
      <c r="Q240" s="228"/>
      <c r="R240" s="228"/>
      <c r="S240" s="228"/>
      <c r="T240" s="228"/>
      <c r="U240" s="228"/>
      <c r="V240" s="228"/>
      <c r="W240" s="228"/>
      <c r="X240" s="228"/>
      <c r="Y240" s="228"/>
      <c r="Z240" s="228"/>
      <c r="AA240" s="228"/>
      <c r="AB240" s="228"/>
      <c r="AC240" s="228"/>
    </row>
    <row r="241" s="218" customFormat="1" ht="24.9" customHeight="1" spans="1:29">
      <c r="A241" s="257"/>
      <c r="B241" s="258"/>
      <c r="C241" s="259"/>
      <c r="D241" s="96"/>
      <c r="E241" s="271"/>
      <c r="F241" s="228"/>
      <c r="G241" s="228"/>
      <c r="H241" s="228"/>
      <c r="I241" s="228"/>
      <c r="J241" s="228"/>
      <c r="K241" s="228"/>
      <c r="L241" s="228"/>
      <c r="M241" s="228"/>
      <c r="N241" s="228"/>
      <c r="O241" s="228"/>
      <c r="P241" s="228"/>
      <c r="Q241" s="228"/>
      <c r="R241" s="228"/>
      <c r="S241" s="228"/>
      <c r="T241" s="228"/>
      <c r="U241" s="228"/>
      <c r="V241" s="228"/>
      <c r="W241" s="228"/>
      <c r="X241" s="228"/>
      <c r="Y241" s="228"/>
      <c r="Z241" s="228"/>
      <c r="AA241" s="228"/>
      <c r="AB241" s="228"/>
      <c r="AC241" s="228"/>
    </row>
    <row r="242" s="218" customFormat="1" ht="24.9" customHeight="1" spans="1:29">
      <c r="A242" s="257"/>
      <c r="B242" s="258"/>
      <c r="C242" s="259"/>
      <c r="D242" s="96"/>
      <c r="E242" s="271"/>
      <c r="F242" s="228"/>
      <c r="G242" s="228"/>
      <c r="H242" s="228"/>
      <c r="I242" s="228"/>
      <c r="J242" s="228"/>
      <c r="K242" s="228"/>
      <c r="L242" s="228"/>
      <c r="M242" s="228"/>
      <c r="N242" s="228"/>
      <c r="O242" s="228"/>
      <c r="P242" s="228"/>
      <c r="Q242" s="228"/>
      <c r="R242" s="228"/>
      <c r="S242" s="228"/>
      <c r="T242" s="228"/>
      <c r="U242" s="228"/>
      <c r="V242" s="228"/>
      <c r="W242" s="228"/>
      <c r="X242" s="228"/>
      <c r="Y242" s="228"/>
      <c r="Z242" s="228"/>
      <c r="AA242" s="228"/>
      <c r="AB242" s="228"/>
      <c r="AC242" s="228"/>
    </row>
    <row r="243" s="218" customFormat="1" ht="24.9" customHeight="1" spans="1:29">
      <c r="A243" s="264"/>
      <c r="B243" s="265" t="s">
        <v>694</v>
      </c>
      <c r="C243" s="266"/>
      <c r="D243" s="267" t="s">
        <v>695</v>
      </c>
      <c r="E243" s="273"/>
      <c r="F243" s="228"/>
      <c r="G243" s="228"/>
      <c r="H243" s="228"/>
      <c r="I243" s="228"/>
      <c r="J243" s="228"/>
      <c r="K243" s="228"/>
      <c r="L243" s="228"/>
      <c r="M243" s="228"/>
      <c r="N243" s="228"/>
      <c r="O243" s="228"/>
      <c r="P243" s="228"/>
      <c r="Q243" s="228"/>
      <c r="R243" s="228"/>
      <c r="S243" s="228"/>
      <c r="T243" s="228"/>
      <c r="U243" s="228"/>
      <c r="V243" s="228"/>
      <c r="W243" s="228"/>
      <c r="X243" s="228"/>
      <c r="Y243" s="228"/>
      <c r="Z243" s="228"/>
      <c r="AA243" s="228"/>
      <c r="AB243" s="228"/>
      <c r="AC243" s="228"/>
    </row>
    <row r="244" s="218" customFormat="1" ht="24.9" customHeight="1" spans="1:29">
      <c r="A244" s="252">
        <v>18</v>
      </c>
      <c r="B244" s="253"/>
      <c r="C244" s="254"/>
      <c r="D244" s="255"/>
      <c r="E244" s="274"/>
      <c r="F244" s="228"/>
      <c r="G244" s="228"/>
      <c r="H244" s="228"/>
      <c r="I244" s="228"/>
      <c r="J244" s="281"/>
      <c r="K244" s="228"/>
      <c r="L244" s="228"/>
      <c r="M244" s="228"/>
      <c r="N244" s="228"/>
      <c r="O244" s="228"/>
      <c r="P244" s="228"/>
      <c r="Q244" s="228"/>
      <c r="R244" s="228"/>
      <c r="S244" s="228"/>
      <c r="T244" s="228"/>
      <c r="U244" s="228"/>
      <c r="V244" s="228"/>
      <c r="W244" s="228"/>
      <c r="X244" s="228"/>
      <c r="Y244" s="228"/>
      <c r="Z244" s="228"/>
      <c r="AA244" s="228"/>
      <c r="AB244" s="228"/>
      <c r="AC244" s="228"/>
    </row>
    <row r="245" s="218" customFormat="1" ht="24.9" customHeight="1" spans="1:29">
      <c r="A245" s="257"/>
      <c r="B245" s="258"/>
      <c r="C245" s="259"/>
      <c r="D245" s="96"/>
      <c r="E245" s="271"/>
      <c r="F245" s="228"/>
      <c r="G245" s="228"/>
      <c r="H245" s="228"/>
      <c r="I245" s="228"/>
      <c r="J245" s="228"/>
      <c r="K245" s="228"/>
      <c r="L245" s="228"/>
      <c r="M245" s="228"/>
      <c r="N245" s="228"/>
      <c r="O245" s="228"/>
      <c r="P245" s="228"/>
      <c r="Q245" s="228"/>
      <c r="R245" s="228"/>
      <c r="S245" s="228"/>
      <c r="T245" s="228"/>
      <c r="U245" s="228"/>
      <c r="V245" s="228"/>
      <c r="W245" s="228"/>
      <c r="X245" s="228"/>
      <c r="Y245" s="228"/>
      <c r="Z245" s="228"/>
      <c r="AA245" s="228"/>
      <c r="AB245" s="228"/>
      <c r="AC245" s="228"/>
    </row>
    <row r="246" s="218" customFormat="1" ht="24.9" customHeight="1" spans="1:29">
      <c r="A246" s="257"/>
      <c r="B246" s="258"/>
      <c r="C246" s="259"/>
      <c r="D246" s="96"/>
      <c r="E246" s="271"/>
      <c r="F246" s="228"/>
      <c r="G246" s="228"/>
      <c r="H246" s="228"/>
      <c r="I246" s="228"/>
      <c r="J246" s="228"/>
      <c r="K246" s="228"/>
      <c r="L246" s="228"/>
      <c r="M246" s="228"/>
      <c r="N246" s="228"/>
      <c r="O246" s="228"/>
      <c r="P246" s="228"/>
      <c r="Q246" s="228"/>
      <c r="R246" s="228"/>
      <c r="S246" s="228"/>
      <c r="T246" s="228"/>
      <c r="U246" s="228"/>
      <c r="V246" s="228"/>
      <c r="W246" s="228"/>
      <c r="X246" s="228"/>
      <c r="Y246" s="228"/>
      <c r="Z246" s="228"/>
      <c r="AA246" s="228"/>
      <c r="AB246" s="228"/>
      <c r="AC246" s="228"/>
    </row>
    <row r="247" s="218" customFormat="1" ht="24.9" customHeight="1" spans="1:29">
      <c r="A247" s="257"/>
      <c r="B247" s="258"/>
      <c r="C247" s="259"/>
      <c r="D247" s="96"/>
      <c r="E247" s="271"/>
      <c r="F247" s="228"/>
      <c r="G247" s="228"/>
      <c r="H247" s="228"/>
      <c r="I247" s="228"/>
      <c r="J247" s="228"/>
      <c r="K247" s="228"/>
      <c r="L247" s="228"/>
      <c r="M247" s="228"/>
      <c r="N247" s="228"/>
      <c r="O247" s="228"/>
      <c r="P247" s="228"/>
      <c r="Q247" s="228"/>
      <c r="R247" s="228"/>
      <c r="S247" s="228"/>
      <c r="T247" s="228"/>
      <c r="U247" s="228"/>
      <c r="V247" s="228"/>
      <c r="W247" s="228"/>
      <c r="X247" s="228"/>
      <c r="Y247" s="228"/>
      <c r="Z247" s="228"/>
      <c r="AA247" s="228"/>
      <c r="AB247" s="228"/>
      <c r="AC247" s="228"/>
    </row>
    <row r="248" s="218" customFormat="1" ht="24.9" customHeight="1" spans="1:29">
      <c r="A248" s="257"/>
      <c r="B248" s="258"/>
      <c r="C248" s="259"/>
      <c r="D248" s="96"/>
      <c r="E248" s="271"/>
      <c r="F248" s="228"/>
      <c r="G248" s="228"/>
      <c r="H248" s="228"/>
      <c r="I248" s="228"/>
      <c r="J248" s="228"/>
      <c r="K248" s="228"/>
      <c r="L248" s="228"/>
      <c r="M248" s="228"/>
      <c r="N248" s="228"/>
      <c r="O248" s="228"/>
      <c r="P248" s="228"/>
      <c r="Q248" s="228"/>
      <c r="R248" s="228"/>
      <c r="S248" s="228"/>
      <c r="T248" s="228"/>
      <c r="U248" s="228"/>
      <c r="V248" s="228"/>
      <c r="W248" s="228"/>
      <c r="X248" s="228"/>
      <c r="Y248" s="228"/>
      <c r="Z248" s="228"/>
      <c r="AA248" s="228"/>
      <c r="AB248" s="228"/>
      <c r="AC248" s="228"/>
    </row>
    <row r="249" s="218" customFormat="1" ht="24.9" customHeight="1" spans="1:29">
      <c r="A249" s="257"/>
      <c r="B249" s="258"/>
      <c r="C249" s="259"/>
      <c r="D249" s="96"/>
      <c r="E249" s="271"/>
      <c r="F249" s="228"/>
      <c r="G249" s="228"/>
      <c r="H249" s="228"/>
      <c r="I249" s="228"/>
      <c r="J249" s="228"/>
      <c r="K249" s="228"/>
      <c r="L249" s="228"/>
      <c r="M249" s="228"/>
      <c r="N249" s="228"/>
      <c r="O249" s="228"/>
      <c r="P249" s="228"/>
      <c r="Q249" s="228"/>
      <c r="R249" s="228"/>
      <c r="S249" s="228"/>
      <c r="T249" s="228"/>
      <c r="U249" s="228"/>
      <c r="V249" s="228"/>
      <c r="W249" s="228"/>
      <c r="X249" s="228"/>
      <c r="Y249" s="228"/>
      <c r="Z249" s="228"/>
      <c r="AA249" s="228"/>
      <c r="AB249" s="228"/>
      <c r="AC249" s="228"/>
    </row>
    <row r="250" s="218" customFormat="1" ht="24.9" customHeight="1" spans="1:29">
      <c r="A250" s="257"/>
      <c r="B250" s="258"/>
      <c r="C250" s="259"/>
      <c r="D250" s="96"/>
      <c r="E250" s="271"/>
      <c r="F250" s="228"/>
      <c r="G250" s="228"/>
      <c r="H250" s="228"/>
      <c r="I250" s="228"/>
      <c r="J250" s="228"/>
      <c r="K250" s="228"/>
      <c r="L250" s="228"/>
      <c r="M250" s="228"/>
      <c r="N250" s="228"/>
      <c r="O250" s="228"/>
      <c r="P250" s="228"/>
      <c r="Q250" s="228"/>
      <c r="R250" s="228"/>
      <c r="S250" s="228"/>
      <c r="T250" s="228"/>
      <c r="U250" s="228"/>
      <c r="V250" s="228"/>
      <c r="W250" s="228"/>
      <c r="X250" s="228"/>
      <c r="Y250" s="228"/>
      <c r="Z250" s="228"/>
      <c r="AA250" s="228"/>
      <c r="AB250" s="228"/>
      <c r="AC250" s="228"/>
    </row>
    <row r="251" s="218" customFormat="1" ht="24.9" customHeight="1" spans="1:29">
      <c r="A251" s="257"/>
      <c r="B251" s="258"/>
      <c r="C251" s="259"/>
      <c r="D251" s="96"/>
      <c r="E251" s="271"/>
      <c r="F251" s="228"/>
      <c r="G251" s="228"/>
      <c r="H251" s="228"/>
      <c r="I251" s="228"/>
      <c r="J251" s="228"/>
      <c r="K251" s="228"/>
      <c r="L251" s="228"/>
      <c r="M251" s="228"/>
      <c r="N251" s="228"/>
      <c r="O251" s="228"/>
      <c r="P251" s="228"/>
      <c r="Q251" s="228"/>
      <c r="R251" s="228"/>
      <c r="S251" s="228"/>
      <c r="T251" s="228"/>
      <c r="U251" s="228"/>
      <c r="V251" s="228"/>
      <c r="W251" s="228"/>
      <c r="X251" s="228"/>
      <c r="Y251" s="228"/>
      <c r="Z251" s="228"/>
      <c r="AA251" s="228"/>
      <c r="AB251" s="228"/>
      <c r="AC251" s="228"/>
    </row>
    <row r="252" s="218" customFormat="1" ht="24.9" customHeight="1" spans="1:29">
      <c r="A252" s="257"/>
      <c r="B252" s="258"/>
      <c r="C252" s="259"/>
      <c r="D252" s="96"/>
      <c r="E252" s="271"/>
      <c r="F252" s="228"/>
      <c r="G252" s="228"/>
      <c r="H252" s="228"/>
      <c r="I252" s="228"/>
      <c r="J252" s="228"/>
      <c r="K252" s="228"/>
      <c r="L252" s="228"/>
      <c r="M252" s="228"/>
      <c r="N252" s="228"/>
      <c r="O252" s="228"/>
      <c r="P252" s="228"/>
      <c r="Q252" s="228"/>
      <c r="R252" s="228"/>
      <c r="S252" s="228"/>
      <c r="T252" s="228"/>
      <c r="U252" s="228"/>
      <c r="V252" s="228"/>
      <c r="W252" s="228"/>
      <c r="X252" s="228"/>
      <c r="Y252" s="228"/>
      <c r="Z252" s="228"/>
      <c r="AA252" s="228"/>
      <c r="AB252" s="228"/>
      <c r="AC252" s="228"/>
    </row>
    <row r="253" s="218" customFormat="1" ht="24.9" customHeight="1" spans="1:29">
      <c r="A253" s="257"/>
      <c r="B253" s="258"/>
      <c r="C253" s="259"/>
      <c r="D253" s="96"/>
      <c r="E253" s="271"/>
      <c r="F253" s="228"/>
      <c r="G253" s="228"/>
      <c r="H253" s="228"/>
      <c r="I253" s="228"/>
      <c r="J253" s="228"/>
      <c r="K253" s="228"/>
      <c r="L253" s="228"/>
      <c r="M253" s="228"/>
      <c r="N253" s="228"/>
      <c r="O253" s="228"/>
      <c r="P253" s="228"/>
      <c r="Q253" s="228"/>
      <c r="R253" s="228"/>
      <c r="S253" s="228"/>
      <c r="T253" s="228"/>
      <c r="U253" s="228"/>
      <c r="V253" s="228"/>
      <c r="W253" s="228"/>
      <c r="X253" s="228"/>
      <c r="Y253" s="228"/>
      <c r="Z253" s="228"/>
      <c r="AA253" s="228"/>
      <c r="AB253" s="228"/>
      <c r="AC253" s="228"/>
    </row>
    <row r="254" s="218" customFormat="1" ht="24.9" customHeight="1" spans="1:29">
      <c r="A254" s="257"/>
      <c r="B254" s="258"/>
      <c r="C254" s="259"/>
      <c r="D254" s="96"/>
      <c r="E254" s="271"/>
      <c r="F254" s="228"/>
      <c r="G254" s="228"/>
      <c r="H254" s="228"/>
      <c r="I254" s="228"/>
      <c r="J254" s="228"/>
      <c r="K254" s="228"/>
      <c r="L254" s="228"/>
      <c r="M254" s="228"/>
      <c r="N254" s="228"/>
      <c r="O254" s="228"/>
      <c r="P254" s="228"/>
      <c r="Q254" s="228"/>
      <c r="R254" s="228"/>
      <c r="S254" s="228"/>
      <c r="T254" s="228"/>
      <c r="U254" s="228"/>
      <c r="V254" s="228"/>
      <c r="W254" s="228"/>
      <c r="X254" s="228"/>
      <c r="Y254" s="228"/>
      <c r="Z254" s="228"/>
      <c r="AA254" s="228"/>
      <c r="AB254" s="228"/>
      <c r="AC254" s="228"/>
    </row>
    <row r="255" s="218" customFormat="1" ht="24.9" customHeight="1" spans="1:29">
      <c r="A255" s="257"/>
      <c r="B255" s="258"/>
      <c r="C255" s="259"/>
      <c r="D255" s="96"/>
      <c r="E255" s="271"/>
      <c r="F255" s="228"/>
      <c r="G255" s="228"/>
      <c r="H255" s="228"/>
      <c r="I255" s="228"/>
      <c r="J255" s="228"/>
      <c r="K255" s="228"/>
      <c r="L255" s="228"/>
      <c r="M255" s="228"/>
      <c r="N255" s="228"/>
      <c r="O255" s="228"/>
      <c r="P255" s="228"/>
      <c r="Q255" s="228"/>
      <c r="R255" s="228"/>
      <c r="S255" s="228"/>
      <c r="T255" s="228"/>
      <c r="U255" s="228"/>
      <c r="V255" s="228"/>
      <c r="W255" s="228"/>
      <c r="X255" s="228"/>
      <c r="Y255" s="228"/>
      <c r="Z255" s="228"/>
      <c r="AA255" s="228"/>
      <c r="AB255" s="228"/>
      <c r="AC255" s="228"/>
    </row>
    <row r="256" s="218" customFormat="1" ht="24.9" customHeight="1" spans="1:29">
      <c r="A256" s="257"/>
      <c r="B256" s="258"/>
      <c r="C256" s="259"/>
      <c r="D256" s="96"/>
      <c r="E256" s="271"/>
      <c r="F256" s="228"/>
      <c r="G256" s="228"/>
      <c r="H256" s="228"/>
      <c r="I256" s="228"/>
      <c r="J256" s="228"/>
      <c r="K256" s="228"/>
      <c r="L256" s="228"/>
      <c r="M256" s="228"/>
      <c r="N256" s="228"/>
      <c r="O256" s="228"/>
      <c r="P256" s="228"/>
      <c r="Q256" s="228"/>
      <c r="R256" s="228"/>
      <c r="S256" s="228"/>
      <c r="T256" s="228"/>
      <c r="U256" s="228"/>
      <c r="V256" s="228"/>
      <c r="W256" s="228"/>
      <c r="X256" s="228"/>
      <c r="Y256" s="228"/>
      <c r="Z256" s="228"/>
      <c r="AA256" s="228"/>
      <c r="AB256" s="228"/>
      <c r="AC256" s="228"/>
    </row>
    <row r="257" s="218" customFormat="1" ht="24.9" customHeight="1" spans="1:29">
      <c r="A257" s="264"/>
      <c r="B257" s="265" t="s">
        <v>694</v>
      </c>
      <c r="C257" s="266"/>
      <c r="D257" s="267" t="s">
        <v>695</v>
      </c>
      <c r="E257" s="273"/>
      <c r="F257" s="228"/>
      <c r="G257" s="228"/>
      <c r="H257" s="228"/>
      <c r="I257" s="228"/>
      <c r="J257" s="228"/>
      <c r="K257" s="228"/>
      <c r="L257" s="228"/>
      <c r="M257" s="228"/>
      <c r="N257" s="228"/>
      <c r="O257" s="228"/>
      <c r="P257" s="228"/>
      <c r="Q257" s="228"/>
      <c r="R257" s="228"/>
      <c r="S257" s="228"/>
      <c r="T257" s="228"/>
      <c r="U257" s="228"/>
      <c r="V257" s="228"/>
      <c r="W257" s="228"/>
      <c r="X257" s="228"/>
      <c r="Y257" s="228"/>
      <c r="Z257" s="228"/>
      <c r="AA257" s="228"/>
      <c r="AB257" s="228"/>
      <c r="AC257" s="228"/>
    </row>
    <row r="258" s="218" customFormat="1" ht="24.9" customHeight="1" spans="1:29">
      <c r="A258" s="252">
        <v>19</v>
      </c>
      <c r="B258" s="253"/>
      <c r="C258" s="254"/>
      <c r="D258" s="255"/>
      <c r="E258" s="274"/>
      <c r="F258" s="228"/>
      <c r="G258" s="228"/>
      <c r="H258" s="228"/>
      <c r="I258" s="228"/>
      <c r="J258" s="281"/>
      <c r="K258" s="228"/>
      <c r="L258" s="228"/>
      <c r="M258" s="228"/>
      <c r="N258" s="228"/>
      <c r="O258" s="228"/>
      <c r="P258" s="228"/>
      <c r="Q258" s="228"/>
      <c r="R258" s="228"/>
      <c r="S258" s="228"/>
      <c r="T258" s="228"/>
      <c r="U258" s="228"/>
      <c r="V258" s="228"/>
      <c r="W258" s="228"/>
      <c r="X258" s="228"/>
      <c r="Y258" s="228"/>
      <c r="Z258" s="228"/>
      <c r="AA258" s="228"/>
      <c r="AB258" s="228"/>
      <c r="AC258" s="228"/>
    </row>
    <row r="259" s="218" customFormat="1" ht="24.9" customHeight="1" spans="1:29">
      <c r="A259" s="257"/>
      <c r="B259" s="258"/>
      <c r="C259" s="259"/>
      <c r="D259" s="96"/>
      <c r="E259" s="271"/>
      <c r="F259" s="228"/>
      <c r="G259" s="228"/>
      <c r="H259" s="228"/>
      <c r="I259" s="228"/>
      <c r="J259" s="228"/>
      <c r="K259" s="228"/>
      <c r="L259" s="228"/>
      <c r="M259" s="228"/>
      <c r="N259" s="228"/>
      <c r="O259" s="228"/>
      <c r="P259" s="228"/>
      <c r="Q259" s="228"/>
      <c r="R259" s="228"/>
      <c r="S259" s="228"/>
      <c r="T259" s="228"/>
      <c r="U259" s="228"/>
      <c r="V259" s="228"/>
      <c r="W259" s="228"/>
      <c r="X259" s="228"/>
      <c r="Y259" s="228"/>
      <c r="Z259" s="228"/>
      <c r="AA259" s="228"/>
      <c r="AB259" s="228"/>
      <c r="AC259" s="228"/>
    </row>
    <row r="260" s="218" customFormat="1" ht="24.9" customHeight="1" spans="1:29">
      <c r="A260" s="257"/>
      <c r="B260" s="258"/>
      <c r="C260" s="259"/>
      <c r="D260" s="96"/>
      <c r="E260" s="271"/>
      <c r="F260" s="228"/>
      <c r="G260" s="228"/>
      <c r="H260" s="228"/>
      <c r="I260" s="228"/>
      <c r="J260" s="228"/>
      <c r="K260" s="228"/>
      <c r="L260" s="228"/>
      <c r="M260" s="228"/>
      <c r="N260" s="228"/>
      <c r="O260" s="228"/>
      <c r="P260" s="228"/>
      <c r="Q260" s="228"/>
      <c r="R260" s="228"/>
      <c r="S260" s="228"/>
      <c r="T260" s="228"/>
      <c r="U260" s="228"/>
      <c r="V260" s="228"/>
      <c r="W260" s="228"/>
      <c r="X260" s="228"/>
      <c r="Y260" s="228"/>
      <c r="Z260" s="228"/>
      <c r="AA260" s="228"/>
      <c r="AB260" s="228"/>
      <c r="AC260" s="228"/>
    </row>
    <row r="261" s="218" customFormat="1" ht="24.9" customHeight="1" spans="1:29">
      <c r="A261" s="257"/>
      <c r="B261" s="258"/>
      <c r="C261" s="259"/>
      <c r="D261" s="96"/>
      <c r="E261" s="271"/>
      <c r="F261" s="228"/>
      <c r="G261" s="228"/>
      <c r="H261" s="228"/>
      <c r="I261" s="228"/>
      <c r="J261" s="228"/>
      <c r="K261" s="228"/>
      <c r="L261" s="228"/>
      <c r="M261" s="228"/>
      <c r="N261" s="228"/>
      <c r="O261" s="228"/>
      <c r="P261" s="228"/>
      <c r="Q261" s="228"/>
      <c r="R261" s="228"/>
      <c r="S261" s="228"/>
      <c r="T261" s="228"/>
      <c r="U261" s="228"/>
      <c r="V261" s="228"/>
      <c r="W261" s="228"/>
      <c r="X261" s="228"/>
      <c r="Y261" s="228"/>
      <c r="Z261" s="228"/>
      <c r="AA261" s="228"/>
      <c r="AB261" s="228"/>
      <c r="AC261" s="228"/>
    </row>
    <row r="262" s="218" customFormat="1" ht="24.9" customHeight="1" spans="1:29">
      <c r="A262" s="257"/>
      <c r="B262" s="258"/>
      <c r="C262" s="259"/>
      <c r="D262" s="96"/>
      <c r="E262" s="271"/>
      <c r="F262" s="228"/>
      <c r="G262" s="228"/>
      <c r="H262" s="228"/>
      <c r="I262" s="228"/>
      <c r="J262" s="228"/>
      <c r="K262" s="228"/>
      <c r="L262" s="228"/>
      <c r="M262" s="228"/>
      <c r="N262" s="228"/>
      <c r="O262" s="228"/>
      <c r="P262" s="228"/>
      <c r="Q262" s="228"/>
      <c r="R262" s="228"/>
      <c r="S262" s="228"/>
      <c r="T262" s="228"/>
      <c r="U262" s="228"/>
      <c r="V262" s="228"/>
      <c r="W262" s="228"/>
      <c r="X262" s="228"/>
      <c r="Y262" s="228"/>
      <c r="Z262" s="228"/>
      <c r="AA262" s="228"/>
      <c r="AB262" s="228"/>
      <c r="AC262" s="228"/>
    </row>
    <row r="263" s="218" customFormat="1" ht="24.9" customHeight="1" spans="1:29">
      <c r="A263" s="257"/>
      <c r="B263" s="258"/>
      <c r="C263" s="259"/>
      <c r="D263" s="96"/>
      <c r="E263" s="271"/>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row>
    <row r="264" s="218" customFormat="1" ht="24.9" customHeight="1" spans="1:29">
      <c r="A264" s="257"/>
      <c r="B264" s="258"/>
      <c r="C264" s="259"/>
      <c r="D264" s="96"/>
      <c r="E264" s="271"/>
      <c r="F264" s="228"/>
      <c r="G264" s="228"/>
      <c r="H264" s="228"/>
      <c r="I264" s="228"/>
      <c r="J264" s="228"/>
      <c r="K264" s="228"/>
      <c r="L264" s="228"/>
      <c r="M264" s="228"/>
      <c r="N264" s="228"/>
      <c r="O264" s="228"/>
      <c r="P264" s="228"/>
      <c r="Q264" s="228"/>
      <c r="R264" s="228"/>
      <c r="S264" s="228"/>
      <c r="T264" s="228"/>
      <c r="U264" s="228"/>
      <c r="V264" s="228"/>
      <c r="W264" s="228"/>
      <c r="X264" s="228"/>
      <c r="Y264" s="228"/>
      <c r="Z264" s="228"/>
      <c r="AA264" s="228"/>
      <c r="AB264" s="228"/>
      <c r="AC264" s="228"/>
    </row>
    <row r="265" s="218" customFormat="1" ht="24.9" customHeight="1" spans="1:29">
      <c r="A265" s="257"/>
      <c r="B265" s="258"/>
      <c r="C265" s="259"/>
      <c r="D265" s="96"/>
      <c r="E265" s="271"/>
      <c r="F265" s="228"/>
      <c r="G265" s="228"/>
      <c r="H265" s="228"/>
      <c r="I265" s="228"/>
      <c r="J265" s="228"/>
      <c r="K265" s="228"/>
      <c r="L265" s="228"/>
      <c r="M265" s="228"/>
      <c r="N265" s="228"/>
      <c r="O265" s="228"/>
      <c r="P265" s="228"/>
      <c r="Q265" s="228"/>
      <c r="R265" s="228"/>
      <c r="S265" s="228"/>
      <c r="T265" s="228"/>
      <c r="U265" s="228"/>
      <c r="V265" s="228"/>
      <c r="W265" s="228"/>
      <c r="X265" s="228"/>
      <c r="Y265" s="228"/>
      <c r="Z265" s="228"/>
      <c r="AA265" s="228"/>
      <c r="AB265" s="228"/>
      <c r="AC265" s="228"/>
    </row>
    <row r="266" s="218" customFormat="1" ht="24.9" customHeight="1" spans="1:29">
      <c r="A266" s="257"/>
      <c r="B266" s="258"/>
      <c r="C266" s="259"/>
      <c r="D266" s="96"/>
      <c r="E266" s="271"/>
      <c r="F266" s="228"/>
      <c r="G266" s="228"/>
      <c r="H266" s="228"/>
      <c r="I266" s="228"/>
      <c r="J266" s="228"/>
      <c r="K266" s="228"/>
      <c r="L266" s="228"/>
      <c r="M266" s="228"/>
      <c r="N266" s="228"/>
      <c r="O266" s="228"/>
      <c r="P266" s="228"/>
      <c r="Q266" s="228"/>
      <c r="R266" s="228"/>
      <c r="S266" s="228"/>
      <c r="T266" s="228"/>
      <c r="U266" s="228"/>
      <c r="V266" s="228"/>
      <c r="W266" s="228"/>
      <c r="X266" s="228"/>
      <c r="Y266" s="228"/>
      <c r="Z266" s="228"/>
      <c r="AA266" s="228"/>
      <c r="AB266" s="228"/>
      <c r="AC266" s="228"/>
    </row>
    <row r="267" s="218" customFormat="1" ht="24.9" customHeight="1" spans="1:29">
      <c r="A267" s="257"/>
      <c r="B267" s="258"/>
      <c r="C267" s="259"/>
      <c r="D267" s="96"/>
      <c r="E267" s="271"/>
      <c r="F267" s="228"/>
      <c r="G267" s="228"/>
      <c r="H267" s="228"/>
      <c r="I267" s="228"/>
      <c r="J267" s="228"/>
      <c r="K267" s="228"/>
      <c r="L267" s="228"/>
      <c r="M267" s="228"/>
      <c r="N267" s="228"/>
      <c r="O267" s="228"/>
      <c r="P267" s="228"/>
      <c r="Q267" s="228"/>
      <c r="R267" s="228"/>
      <c r="S267" s="228"/>
      <c r="T267" s="228"/>
      <c r="U267" s="228"/>
      <c r="V267" s="228"/>
      <c r="W267" s="228"/>
      <c r="X267" s="228"/>
      <c r="Y267" s="228"/>
      <c r="Z267" s="228"/>
      <c r="AA267" s="228"/>
      <c r="AB267" s="228"/>
      <c r="AC267" s="228"/>
    </row>
    <row r="268" s="218" customFormat="1" ht="24.9" customHeight="1" spans="1:29">
      <c r="A268" s="257"/>
      <c r="B268" s="258"/>
      <c r="C268" s="259"/>
      <c r="D268" s="96"/>
      <c r="E268" s="271"/>
      <c r="F268" s="228"/>
      <c r="G268" s="228"/>
      <c r="H268" s="228"/>
      <c r="I268" s="228"/>
      <c r="J268" s="228"/>
      <c r="K268" s="228"/>
      <c r="L268" s="228"/>
      <c r="M268" s="228"/>
      <c r="N268" s="228"/>
      <c r="O268" s="228"/>
      <c r="P268" s="228"/>
      <c r="Q268" s="228"/>
      <c r="R268" s="228"/>
      <c r="S268" s="228"/>
      <c r="T268" s="228"/>
      <c r="U268" s="228"/>
      <c r="V268" s="228"/>
      <c r="W268" s="228"/>
      <c r="X268" s="228"/>
      <c r="Y268" s="228"/>
      <c r="Z268" s="228"/>
      <c r="AA268" s="228"/>
      <c r="AB268" s="228"/>
      <c r="AC268" s="228"/>
    </row>
    <row r="269" s="218" customFormat="1" ht="24.9" customHeight="1" spans="1:29">
      <c r="A269" s="257"/>
      <c r="B269" s="258"/>
      <c r="C269" s="259"/>
      <c r="D269" s="96"/>
      <c r="E269" s="271"/>
      <c r="F269" s="228"/>
      <c r="G269" s="228"/>
      <c r="H269" s="228"/>
      <c r="I269" s="228"/>
      <c r="J269" s="228"/>
      <c r="K269" s="228"/>
      <c r="L269" s="228"/>
      <c r="M269" s="228"/>
      <c r="N269" s="228"/>
      <c r="O269" s="228"/>
      <c r="P269" s="228"/>
      <c r="Q269" s="228"/>
      <c r="R269" s="228"/>
      <c r="S269" s="228"/>
      <c r="T269" s="228"/>
      <c r="U269" s="228"/>
      <c r="V269" s="228"/>
      <c r="W269" s="228"/>
      <c r="X269" s="228"/>
      <c r="Y269" s="228"/>
      <c r="Z269" s="228"/>
      <c r="AA269" s="228"/>
      <c r="AB269" s="228"/>
      <c r="AC269" s="228"/>
    </row>
    <row r="270" s="218" customFormat="1" ht="24.9" customHeight="1" spans="1:29">
      <c r="A270" s="257"/>
      <c r="B270" s="258"/>
      <c r="C270" s="259"/>
      <c r="D270" s="96"/>
      <c r="E270" s="271"/>
      <c r="F270" s="228"/>
      <c r="G270" s="228"/>
      <c r="H270" s="228"/>
      <c r="I270" s="228"/>
      <c r="J270" s="228"/>
      <c r="K270" s="228"/>
      <c r="L270" s="228"/>
      <c r="M270" s="228"/>
      <c r="N270" s="228"/>
      <c r="O270" s="228"/>
      <c r="P270" s="228"/>
      <c r="Q270" s="228"/>
      <c r="R270" s="228"/>
      <c r="S270" s="228"/>
      <c r="T270" s="228"/>
      <c r="U270" s="228"/>
      <c r="V270" s="228"/>
      <c r="W270" s="228"/>
      <c r="X270" s="228"/>
      <c r="Y270" s="228"/>
      <c r="Z270" s="228"/>
      <c r="AA270" s="228"/>
      <c r="AB270" s="228"/>
      <c r="AC270" s="228"/>
    </row>
    <row r="271" s="218" customFormat="1" ht="24.9" customHeight="1" spans="1:29">
      <c r="A271" s="264"/>
      <c r="B271" s="265" t="s">
        <v>694</v>
      </c>
      <c r="C271" s="266"/>
      <c r="D271" s="267" t="s">
        <v>695</v>
      </c>
      <c r="E271" s="273"/>
      <c r="F271" s="228"/>
      <c r="G271" s="228"/>
      <c r="H271" s="228"/>
      <c r="I271" s="228"/>
      <c r="J271" s="228"/>
      <c r="K271" s="228"/>
      <c r="L271" s="228"/>
      <c r="M271" s="228"/>
      <c r="N271" s="228"/>
      <c r="O271" s="228"/>
      <c r="P271" s="228"/>
      <c r="Q271" s="228"/>
      <c r="R271" s="228"/>
      <c r="S271" s="228"/>
      <c r="T271" s="228"/>
      <c r="U271" s="228"/>
      <c r="V271" s="228"/>
      <c r="W271" s="228"/>
      <c r="X271" s="228"/>
      <c r="Y271" s="228"/>
      <c r="Z271" s="228"/>
      <c r="AA271" s="228"/>
      <c r="AB271" s="228"/>
      <c r="AC271" s="228"/>
    </row>
    <row r="272" s="218" customFormat="1" ht="24.9" customHeight="1" spans="1:29">
      <c r="A272" s="252">
        <v>20</v>
      </c>
      <c r="B272" s="253"/>
      <c r="C272" s="254"/>
      <c r="D272" s="255"/>
      <c r="E272" s="274"/>
      <c r="F272" s="228"/>
      <c r="G272" s="228"/>
      <c r="H272" s="228"/>
      <c r="I272" s="228"/>
      <c r="J272" s="281"/>
      <c r="K272" s="228"/>
      <c r="L272" s="228"/>
      <c r="M272" s="228"/>
      <c r="N272" s="228"/>
      <c r="O272" s="228"/>
      <c r="P272" s="228"/>
      <c r="Q272" s="228"/>
      <c r="R272" s="228"/>
      <c r="S272" s="228"/>
      <c r="T272" s="228"/>
      <c r="U272" s="228"/>
      <c r="V272" s="228"/>
      <c r="W272" s="228"/>
      <c r="X272" s="228"/>
      <c r="Y272" s="228"/>
      <c r="Z272" s="228"/>
      <c r="AA272" s="228"/>
      <c r="AB272" s="228"/>
      <c r="AC272" s="228"/>
    </row>
    <row r="273" s="218" customFormat="1" ht="24.9" customHeight="1" spans="1:29">
      <c r="A273" s="257"/>
      <c r="B273" s="258"/>
      <c r="C273" s="259"/>
      <c r="D273" s="96"/>
      <c r="E273" s="271"/>
      <c r="F273" s="228"/>
      <c r="G273" s="228"/>
      <c r="H273" s="228"/>
      <c r="I273" s="228"/>
      <c r="J273" s="228"/>
      <c r="K273" s="228"/>
      <c r="L273" s="228"/>
      <c r="M273" s="228"/>
      <c r="N273" s="228"/>
      <c r="O273" s="228"/>
      <c r="P273" s="228"/>
      <c r="Q273" s="228"/>
      <c r="R273" s="228"/>
      <c r="S273" s="228"/>
      <c r="T273" s="228"/>
      <c r="U273" s="228"/>
      <c r="V273" s="228"/>
      <c r="W273" s="228"/>
      <c r="X273" s="228"/>
      <c r="Y273" s="228"/>
      <c r="Z273" s="228"/>
      <c r="AA273" s="228"/>
      <c r="AB273" s="228"/>
      <c r="AC273" s="228"/>
    </row>
    <row r="274" s="218" customFormat="1" ht="24.9" customHeight="1" spans="1:29">
      <c r="A274" s="257"/>
      <c r="B274" s="258"/>
      <c r="C274" s="259"/>
      <c r="D274" s="96"/>
      <c r="E274" s="271"/>
      <c r="F274" s="228"/>
      <c r="G274" s="228"/>
      <c r="H274" s="228"/>
      <c r="I274" s="228"/>
      <c r="J274" s="228"/>
      <c r="K274" s="228"/>
      <c r="L274" s="228"/>
      <c r="M274" s="228"/>
      <c r="N274" s="228"/>
      <c r="O274" s="228"/>
      <c r="P274" s="228"/>
      <c r="Q274" s="228"/>
      <c r="R274" s="228"/>
      <c r="S274" s="228"/>
      <c r="T274" s="228"/>
      <c r="U274" s="228"/>
      <c r="V274" s="228"/>
      <c r="W274" s="228"/>
      <c r="X274" s="228"/>
      <c r="Y274" s="228"/>
      <c r="Z274" s="228"/>
      <c r="AA274" s="228"/>
      <c r="AB274" s="228"/>
      <c r="AC274" s="228"/>
    </row>
    <row r="275" s="218" customFormat="1" ht="24.9" customHeight="1" spans="1:29">
      <c r="A275" s="257"/>
      <c r="B275" s="258"/>
      <c r="C275" s="259"/>
      <c r="D275" s="96"/>
      <c r="E275" s="271"/>
      <c r="F275" s="228"/>
      <c r="G275" s="228"/>
      <c r="H275" s="228"/>
      <c r="I275" s="228"/>
      <c r="J275" s="228"/>
      <c r="K275" s="228"/>
      <c r="L275" s="228"/>
      <c r="M275" s="228"/>
      <c r="N275" s="228"/>
      <c r="O275" s="228"/>
      <c r="P275" s="228"/>
      <c r="Q275" s="228"/>
      <c r="R275" s="228"/>
      <c r="S275" s="228"/>
      <c r="T275" s="228"/>
      <c r="U275" s="228"/>
      <c r="V275" s="228"/>
      <c r="W275" s="228"/>
      <c r="X275" s="228"/>
      <c r="Y275" s="228"/>
      <c r="Z275" s="228"/>
      <c r="AA275" s="228"/>
      <c r="AB275" s="228"/>
      <c r="AC275" s="228"/>
    </row>
    <row r="276" s="218" customFormat="1" ht="24.9" customHeight="1" spans="1:29">
      <c r="A276" s="257"/>
      <c r="B276" s="258"/>
      <c r="C276" s="259"/>
      <c r="D276" s="96"/>
      <c r="E276" s="271"/>
      <c r="F276" s="228"/>
      <c r="G276" s="228"/>
      <c r="H276" s="228"/>
      <c r="I276" s="228"/>
      <c r="J276" s="228"/>
      <c r="K276" s="228"/>
      <c r="L276" s="228"/>
      <c r="M276" s="228"/>
      <c r="N276" s="228"/>
      <c r="O276" s="228"/>
      <c r="P276" s="228"/>
      <c r="Q276" s="228"/>
      <c r="R276" s="228"/>
      <c r="S276" s="228"/>
      <c r="T276" s="228"/>
      <c r="U276" s="228"/>
      <c r="V276" s="228"/>
      <c r="W276" s="228"/>
      <c r="X276" s="228"/>
      <c r="Y276" s="228"/>
      <c r="Z276" s="228"/>
      <c r="AA276" s="228"/>
      <c r="AB276" s="228"/>
      <c r="AC276" s="228"/>
    </row>
    <row r="277" s="218" customFormat="1" ht="24.9" customHeight="1" spans="1:29">
      <c r="A277" s="257"/>
      <c r="B277" s="258"/>
      <c r="C277" s="259"/>
      <c r="D277" s="96"/>
      <c r="E277" s="271"/>
      <c r="F277" s="228"/>
      <c r="G277" s="228"/>
      <c r="H277" s="228"/>
      <c r="I277" s="228"/>
      <c r="J277" s="228"/>
      <c r="K277" s="228"/>
      <c r="L277" s="228"/>
      <c r="M277" s="228"/>
      <c r="N277" s="228"/>
      <c r="O277" s="228"/>
      <c r="P277" s="228"/>
      <c r="Q277" s="228"/>
      <c r="R277" s="228"/>
      <c r="S277" s="228"/>
      <c r="T277" s="228"/>
      <c r="U277" s="228"/>
      <c r="V277" s="228"/>
      <c r="W277" s="228"/>
      <c r="X277" s="228"/>
      <c r="Y277" s="228"/>
      <c r="Z277" s="228"/>
      <c r="AA277" s="228"/>
      <c r="AB277" s="228"/>
      <c r="AC277" s="228"/>
    </row>
    <row r="278" s="218" customFormat="1" ht="24.9" customHeight="1" spans="1:29">
      <c r="A278" s="257"/>
      <c r="B278" s="258"/>
      <c r="C278" s="259"/>
      <c r="D278" s="96"/>
      <c r="E278" s="271"/>
      <c r="F278" s="228"/>
      <c r="G278" s="228"/>
      <c r="H278" s="228"/>
      <c r="I278" s="228"/>
      <c r="J278" s="228"/>
      <c r="K278" s="228"/>
      <c r="L278" s="228"/>
      <c r="M278" s="228"/>
      <c r="N278" s="228"/>
      <c r="O278" s="228"/>
      <c r="P278" s="228"/>
      <c r="Q278" s="228"/>
      <c r="R278" s="228"/>
      <c r="S278" s="228"/>
      <c r="T278" s="228"/>
      <c r="U278" s="228"/>
      <c r="V278" s="228"/>
      <c r="W278" s="228"/>
      <c r="X278" s="228"/>
      <c r="Y278" s="228"/>
      <c r="Z278" s="228"/>
      <c r="AA278" s="228"/>
      <c r="AB278" s="228"/>
      <c r="AC278" s="228"/>
    </row>
    <row r="279" s="218" customFormat="1" ht="24.9" customHeight="1" spans="1:29">
      <c r="A279" s="257"/>
      <c r="B279" s="258"/>
      <c r="C279" s="259"/>
      <c r="D279" s="96"/>
      <c r="E279" s="271"/>
      <c r="F279" s="228"/>
      <c r="G279" s="228"/>
      <c r="H279" s="228"/>
      <c r="I279" s="228"/>
      <c r="J279" s="228"/>
      <c r="K279" s="228"/>
      <c r="L279" s="228"/>
      <c r="M279" s="228"/>
      <c r="N279" s="228"/>
      <c r="O279" s="228"/>
      <c r="P279" s="228"/>
      <c r="Q279" s="228"/>
      <c r="R279" s="228"/>
      <c r="S279" s="228"/>
      <c r="T279" s="228"/>
      <c r="U279" s="228"/>
      <c r="V279" s="228"/>
      <c r="W279" s="228"/>
      <c r="X279" s="228"/>
      <c r="Y279" s="228"/>
      <c r="Z279" s="228"/>
      <c r="AA279" s="228"/>
      <c r="AB279" s="228"/>
      <c r="AC279" s="228"/>
    </row>
    <row r="280" s="218" customFormat="1" ht="24.9" customHeight="1" spans="1:29">
      <c r="A280" s="257"/>
      <c r="B280" s="258"/>
      <c r="C280" s="259"/>
      <c r="D280" s="96"/>
      <c r="E280" s="271"/>
      <c r="F280" s="228"/>
      <c r="G280" s="228"/>
      <c r="H280" s="228"/>
      <c r="I280" s="228"/>
      <c r="J280" s="228"/>
      <c r="K280" s="228"/>
      <c r="L280" s="228"/>
      <c r="M280" s="228"/>
      <c r="N280" s="228"/>
      <c r="O280" s="228"/>
      <c r="P280" s="228"/>
      <c r="Q280" s="228"/>
      <c r="R280" s="228"/>
      <c r="S280" s="228"/>
      <c r="T280" s="228"/>
      <c r="U280" s="228"/>
      <c r="V280" s="228"/>
      <c r="W280" s="228"/>
      <c r="X280" s="228"/>
      <c r="Y280" s="228"/>
      <c r="Z280" s="228"/>
      <c r="AA280" s="228"/>
      <c r="AB280" s="228"/>
      <c r="AC280" s="228"/>
    </row>
    <row r="281" s="218" customFormat="1" ht="24.9" customHeight="1" spans="1:29">
      <c r="A281" s="257"/>
      <c r="B281" s="258"/>
      <c r="C281" s="259"/>
      <c r="D281" s="96"/>
      <c r="E281" s="271"/>
      <c r="F281" s="228"/>
      <c r="G281" s="228"/>
      <c r="H281" s="228"/>
      <c r="I281" s="228"/>
      <c r="J281" s="228"/>
      <c r="K281" s="228"/>
      <c r="L281" s="228"/>
      <c r="M281" s="228"/>
      <c r="N281" s="228"/>
      <c r="O281" s="228"/>
      <c r="P281" s="228"/>
      <c r="Q281" s="228"/>
      <c r="R281" s="228"/>
      <c r="S281" s="228"/>
      <c r="T281" s="228"/>
      <c r="U281" s="228"/>
      <c r="V281" s="228"/>
      <c r="W281" s="228"/>
      <c r="X281" s="228"/>
      <c r="Y281" s="228"/>
      <c r="Z281" s="228"/>
      <c r="AA281" s="228"/>
      <c r="AB281" s="228"/>
      <c r="AC281" s="228"/>
    </row>
    <row r="282" s="218" customFormat="1" ht="24.9" customHeight="1" spans="1:29">
      <c r="A282" s="257"/>
      <c r="B282" s="258"/>
      <c r="C282" s="259"/>
      <c r="D282" s="96"/>
      <c r="E282" s="271"/>
      <c r="F282" s="228"/>
      <c r="G282" s="228"/>
      <c r="H282" s="228"/>
      <c r="I282" s="228"/>
      <c r="J282" s="228"/>
      <c r="K282" s="228"/>
      <c r="L282" s="228"/>
      <c r="M282" s="228"/>
      <c r="N282" s="228"/>
      <c r="O282" s="228"/>
      <c r="P282" s="228"/>
      <c r="Q282" s="228"/>
      <c r="R282" s="228"/>
      <c r="S282" s="228"/>
      <c r="T282" s="228"/>
      <c r="U282" s="228"/>
      <c r="V282" s="228"/>
      <c r="W282" s="228"/>
      <c r="X282" s="228"/>
      <c r="Y282" s="228"/>
      <c r="Z282" s="228"/>
      <c r="AA282" s="228"/>
      <c r="AB282" s="228"/>
      <c r="AC282" s="228"/>
    </row>
    <row r="283" s="218" customFormat="1" ht="24.9" customHeight="1" spans="1:29">
      <c r="A283" s="257"/>
      <c r="B283" s="258"/>
      <c r="C283" s="259"/>
      <c r="D283" s="96"/>
      <c r="E283" s="271"/>
      <c r="F283" s="228"/>
      <c r="G283" s="228"/>
      <c r="H283" s="228"/>
      <c r="I283" s="228"/>
      <c r="J283" s="228"/>
      <c r="K283" s="228"/>
      <c r="L283" s="228"/>
      <c r="M283" s="228"/>
      <c r="N283" s="228"/>
      <c r="O283" s="228"/>
      <c r="P283" s="228"/>
      <c r="Q283" s="228"/>
      <c r="R283" s="228"/>
      <c r="S283" s="228"/>
      <c r="T283" s="228"/>
      <c r="U283" s="228"/>
      <c r="V283" s="228"/>
      <c r="W283" s="228"/>
      <c r="X283" s="228"/>
      <c r="Y283" s="228"/>
      <c r="Z283" s="228"/>
      <c r="AA283" s="228"/>
      <c r="AB283" s="228"/>
      <c r="AC283" s="228"/>
    </row>
    <row r="284" s="218" customFormat="1" ht="24.9" customHeight="1" spans="1:29">
      <c r="A284" s="257"/>
      <c r="B284" s="258"/>
      <c r="C284" s="259"/>
      <c r="D284" s="96"/>
      <c r="E284" s="271"/>
      <c r="F284" s="228"/>
      <c r="G284" s="228"/>
      <c r="H284" s="228"/>
      <c r="I284" s="228"/>
      <c r="J284" s="228"/>
      <c r="K284" s="228"/>
      <c r="L284" s="228"/>
      <c r="M284" s="228"/>
      <c r="N284" s="228"/>
      <c r="O284" s="228"/>
      <c r="P284" s="228"/>
      <c r="Q284" s="228"/>
      <c r="R284" s="228"/>
      <c r="S284" s="228"/>
      <c r="T284" s="228"/>
      <c r="U284" s="228"/>
      <c r="V284" s="228"/>
      <c r="W284" s="228"/>
      <c r="X284" s="228"/>
      <c r="Y284" s="228"/>
      <c r="Z284" s="228"/>
      <c r="AA284" s="228"/>
      <c r="AB284" s="228"/>
      <c r="AC284" s="228"/>
    </row>
    <row r="285" s="218" customFormat="1" ht="24.9" customHeight="1" spans="1:29">
      <c r="A285" s="264"/>
      <c r="B285" s="265" t="s">
        <v>694</v>
      </c>
      <c r="C285" s="266"/>
      <c r="D285" s="267" t="s">
        <v>695</v>
      </c>
      <c r="E285" s="273"/>
      <c r="F285" s="228"/>
      <c r="G285" s="228"/>
      <c r="H285" s="228"/>
      <c r="I285" s="228"/>
      <c r="J285" s="228"/>
      <c r="K285" s="228"/>
      <c r="L285" s="228"/>
      <c r="M285" s="228"/>
      <c r="N285" s="228"/>
      <c r="O285" s="228"/>
      <c r="P285" s="228"/>
      <c r="Q285" s="228"/>
      <c r="R285" s="228"/>
      <c r="S285" s="228"/>
      <c r="T285" s="228"/>
      <c r="U285" s="228"/>
      <c r="V285" s="228"/>
      <c r="W285" s="228"/>
      <c r="X285" s="228"/>
      <c r="Y285" s="228"/>
      <c r="Z285" s="228"/>
      <c r="AA285" s="228"/>
      <c r="AB285" s="228"/>
      <c r="AC285" s="228"/>
    </row>
    <row r="286" s="218" customFormat="1" ht="24.9" customHeight="1" spans="1:29">
      <c r="A286" s="252">
        <v>21</v>
      </c>
      <c r="B286" s="253"/>
      <c r="C286" s="254"/>
      <c r="D286" s="255"/>
      <c r="E286" s="274"/>
      <c r="F286" s="228"/>
      <c r="G286" s="228"/>
      <c r="H286" s="228"/>
      <c r="I286" s="228"/>
      <c r="J286" s="281"/>
      <c r="K286" s="228"/>
      <c r="L286" s="228"/>
      <c r="M286" s="228"/>
      <c r="N286" s="228"/>
      <c r="O286" s="228"/>
      <c r="P286" s="228"/>
      <c r="Q286" s="228"/>
      <c r="R286" s="228"/>
      <c r="S286" s="228"/>
      <c r="T286" s="228"/>
      <c r="U286" s="228"/>
      <c r="V286" s="228"/>
      <c r="W286" s="228"/>
      <c r="X286" s="228"/>
      <c r="Y286" s="228"/>
      <c r="Z286" s="228"/>
      <c r="AA286" s="228"/>
      <c r="AB286" s="228"/>
      <c r="AC286" s="228"/>
    </row>
    <row r="287" s="218" customFormat="1" ht="24.9" customHeight="1" spans="1:29">
      <c r="A287" s="257"/>
      <c r="B287" s="258"/>
      <c r="C287" s="259"/>
      <c r="D287" s="96"/>
      <c r="E287" s="271"/>
      <c r="F287" s="228"/>
      <c r="G287" s="228"/>
      <c r="H287" s="228"/>
      <c r="I287" s="228"/>
      <c r="J287" s="228"/>
      <c r="K287" s="228"/>
      <c r="L287" s="228"/>
      <c r="M287" s="228"/>
      <c r="N287" s="228"/>
      <c r="O287" s="228"/>
      <c r="P287" s="228"/>
      <c r="Q287" s="228"/>
      <c r="R287" s="228"/>
      <c r="S287" s="228"/>
      <c r="T287" s="228"/>
      <c r="U287" s="228"/>
      <c r="V287" s="228"/>
      <c r="W287" s="228"/>
      <c r="X287" s="228"/>
      <c r="Y287" s="228"/>
      <c r="Z287" s="228"/>
      <c r="AA287" s="228"/>
      <c r="AB287" s="228"/>
      <c r="AC287" s="228"/>
    </row>
    <row r="288" s="218" customFormat="1" ht="24.9" customHeight="1" spans="1:29">
      <c r="A288" s="257"/>
      <c r="B288" s="258"/>
      <c r="C288" s="259"/>
      <c r="D288" s="96"/>
      <c r="E288" s="271"/>
      <c r="F288" s="228"/>
      <c r="G288" s="228"/>
      <c r="H288" s="228"/>
      <c r="I288" s="228"/>
      <c r="J288" s="228"/>
      <c r="K288" s="228"/>
      <c r="L288" s="228"/>
      <c r="M288" s="228"/>
      <c r="N288" s="228"/>
      <c r="O288" s="228"/>
      <c r="P288" s="228"/>
      <c r="Q288" s="228"/>
      <c r="R288" s="228"/>
      <c r="S288" s="228"/>
      <c r="T288" s="228"/>
      <c r="U288" s="228"/>
      <c r="V288" s="228"/>
      <c r="W288" s="228"/>
      <c r="X288" s="228"/>
      <c r="Y288" s="228"/>
      <c r="Z288" s="228"/>
      <c r="AA288" s="228"/>
      <c r="AB288" s="228"/>
      <c r="AC288" s="228"/>
    </row>
    <row r="289" s="218" customFormat="1" ht="24.9" customHeight="1" spans="1:29">
      <c r="A289" s="257"/>
      <c r="B289" s="258"/>
      <c r="C289" s="259"/>
      <c r="D289" s="96"/>
      <c r="E289" s="271"/>
      <c r="F289" s="228"/>
      <c r="G289" s="228"/>
      <c r="H289" s="228"/>
      <c r="I289" s="228"/>
      <c r="J289" s="228"/>
      <c r="K289" s="228"/>
      <c r="L289" s="228"/>
      <c r="M289" s="228"/>
      <c r="N289" s="228"/>
      <c r="O289" s="228"/>
      <c r="P289" s="228"/>
      <c r="Q289" s="228"/>
      <c r="R289" s="228"/>
      <c r="S289" s="228"/>
      <c r="T289" s="228"/>
      <c r="U289" s="228"/>
      <c r="V289" s="228"/>
      <c r="W289" s="228"/>
      <c r="X289" s="228"/>
      <c r="Y289" s="228"/>
      <c r="Z289" s="228"/>
      <c r="AA289" s="228"/>
      <c r="AB289" s="228"/>
      <c r="AC289" s="228"/>
    </row>
    <row r="290" s="218" customFormat="1" ht="24.9" customHeight="1" spans="1:29">
      <c r="A290" s="257"/>
      <c r="B290" s="258"/>
      <c r="C290" s="259"/>
      <c r="D290" s="96"/>
      <c r="E290" s="271"/>
      <c r="F290" s="228"/>
      <c r="G290" s="228"/>
      <c r="H290" s="228"/>
      <c r="I290" s="228"/>
      <c r="J290" s="228"/>
      <c r="K290" s="228"/>
      <c r="L290" s="228"/>
      <c r="M290" s="228"/>
      <c r="N290" s="228"/>
      <c r="O290" s="228"/>
      <c r="P290" s="228"/>
      <c r="Q290" s="228"/>
      <c r="R290" s="228"/>
      <c r="S290" s="228"/>
      <c r="T290" s="228"/>
      <c r="U290" s="228"/>
      <c r="V290" s="228"/>
      <c r="W290" s="228"/>
      <c r="X290" s="228"/>
      <c r="Y290" s="228"/>
      <c r="Z290" s="228"/>
      <c r="AA290" s="228"/>
      <c r="AB290" s="228"/>
      <c r="AC290" s="228"/>
    </row>
    <row r="291" s="218" customFormat="1" ht="24.9" customHeight="1" spans="1:29">
      <c r="A291" s="257"/>
      <c r="B291" s="258"/>
      <c r="C291" s="259"/>
      <c r="D291" s="96"/>
      <c r="E291" s="271"/>
      <c r="F291" s="228"/>
      <c r="G291" s="228"/>
      <c r="H291" s="228"/>
      <c r="I291" s="228"/>
      <c r="J291" s="228"/>
      <c r="K291" s="228"/>
      <c r="L291" s="228"/>
      <c r="M291" s="228"/>
      <c r="N291" s="228"/>
      <c r="O291" s="228"/>
      <c r="P291" s="228"/>
      <c r="Q291" s="228"/>
      <c r="R291" s="228"/>
      <c r="S291" s="228"/>
      <c r="T291" s="228"/>
      <c r="U291" s="228"/>
      <c r="V291" s="228"/>
      <c r="W291" s="228"/>
      <c r="X291" s="228"/>
      <c r="Y291" s="228"/>
      <c r="Z291" s="228"/>
      <c r="AA291" s="228"/>
      <c r="AB291" s="228"/>
      <c r="AC291" s="228"/>
    </row>
    <row r="292" s="218" customFormat="1" ht="24.9" customHeight="1" spans="1:29">
      <c r="A292" s="257"/>
      <c r="B292" s="258"/>
      <c r="C292" s="259"/>
      <c r="D292" s="96"/>
      <c r="E292" s="271"/>
      <c r="F292" s="228"/>
      <c r="G292" s="228"/>
      <c r="H292" s="228"/>
      <c r="I292" s="228"/>
      <c r="J292" s="228"/>
      <c r="K292" s="228"/>
      <c r="L292" s="228"/>
      <c r="M292" s="228"/>
      <c r="N292" s="228"/>
      <c r="O292" s="228"/>
      <c r="P292" s="228"/>
      <c r="Q292" s="228"/>
      <c r="R292" s="228"/>
      <c r="S292" s="228"/>
      <c r="T292" s="228"/>
      <c r="U292" s="228"/>
      <c r="V292" s="228"/>
      <c r="W292" s="228"/>
      <c r="X292" s="228"/>
      <c r="Y292" s="228"/>
      <c r="Z292" s="228"/>
      <c r="AA292" s="228"/>
      <c r="AB292" s="228"/>
      <c r="AC292" s="228"/>
    </row>
    <row r="293" s="218" customFormat="1" ht="24.9" customHeight="1" spans="1:29">
      <c r="A293" s="257"/>
      <c r="B293" s="258"/>
      <c r="C293" s="259"/>
      <c r="D293" s="96"/>
      <c r="E293" s="271"/>
      <c r="F293" s="228"/>
      <c r="G293" s="228"/>
      <c r="H293" s="228"/>
      <c r="I293" s="228"/>
      <c r="J293" s="228"/>
      <c r="K293" s="228"/>
      <c r="L293" s="228"/>
      <c r="M293" s="228"/>
      <c r="N293" s="228"/>
      <c r="O293" s="228"/>
      <c r="P293" s="228"/>
      <c r="Q293" s="228"/>
      <c r="R293" s="228"/>
      <c r="S293" s="228"/>
      <c r="T293" s="228"/>
      <c r="U293" s="228"/>
      <c r="V293" s="228"/>
      <c r="W293" s="228"/>
      <c r="X293" s="228"/>
      <c r="Y293" s="228"/>
      <c r="Z293" s="228"/>
      <c r="AA293" s="228"/>
      <c r="AB293" s="228"/>
      <c r="AC293" s="228"/>
    </row>
    <row r="294" s="218" customFormat="1" ht="24.9" customHeight="1" spans="1:29">
      <c r="A294" s="257"/>
      <c r="B294" s="258"/>
      <c r="C294" s="259"/>
      <c r="D294" s="96"/>
      <c r="E294" s="271"/>
      <c r="F294" s="228"/>
      <c r="G294" s="228"/>
      <c r="H294" s="228"/>
      <c r="I294" s="228"/>
      <c r="J294" s="228"/>
      <c r="K294" s="228"/>
      <c r="L294" s="228"/>
      <c r="M294" s="228"/>
      <c r="N294" s="228"/>
      <c r="O294" s="228"/>
      <c r="P294" s="228"/>
      <c r="Q294" s="228"/>
      <c r="R294" s="228"/>
      <c r="S294" s="228"/>
      <c r="T294" s="228"/>
      <c r="U294" s="228"/>
      <c r="V294" s="228"/>
      <c r="W294" s="228"/>
      <c r="X294" s="228"/>
      <c r="Y294" s="228"/>
      <c r="Z294" s="228"/>
      <c r="AA294" s="228"/>
      <c r="AB294" s="228"/>
      <c r="AC294" s="228"/>
    </row>
    <row r="295" s="218" customFormat="1" ht="24.9" customHeight="1" spans="1:29">
      <c r="A295" s="257"/>
      <c r="B295" s="258"/>
      <c r="C295" s="259"/>
      <c r="D295" s="96"/>
      <c r="E295" s="271"/>
      <c r="F295" s="228"/>
      <c r="G295" s="228"/>
      <c r="H295" s="228"/>
      <c r="I295" s="228"/>
      <c r="J295" s="228"/>
      <c r="K295" s="228"/>
      <c r="L295" s="228"/>
      <c r="M295" s="228"/>
      <c r="N295" s="228"/>
      <c r="O295" s="228"/>
      <c r="P295" s="228"/>
      <c r="Q295" s="228"/>
      <c r="R295" s="228"/>
      <c r="S295" s="228"/>
      <c r="T295" s="228"/>
      <c r="U295" s="228"/>
      <c r="V295" s="228"/>
      <c r="W295" s="228"/>
      <c r="X295" s="228"/>
      <c r="Y295" s="228"/>
      <c r="Z295" s="228"/>
      <c r="AA295" s="228"/>
      <c r="AB295" s="228"/>
      <c r="AC295" s="228"/>
    </row>
    <row r="296" s="218" customFormat="1" ht="24.9" customHeight="1" spans="1:29">
      <c r="A296" s="257"/>
      <c r="B296" s="258"/>
      <c r="C296" s="259"/>
      <c r="D296" s="96"/>
      <c r="E296" s="271"/>
      <c r="F296" s="228"/>
      <c r="G296" s="228"/>
      <c r="H296" s="228"/>
      <c r="I296" s="228"/>
      <c r="J296" s="228"/>
      <c r="K296" s="228"/>
      <c r="L296" s="228"/>
      <c r="M296" s="228"/>
      <c r="N296" s="228"/>
      <c r="O296" s="228"/>
      <c r="P296" s="228"/>
      <c r="Q296" s="228"/>
      <c r="R296" s="228"/>
      <c r="S296" s="228"/>
      <c r="T296" s="228"/>
      <c r="U296" s="228"/>
      <c r="V296" s="228"/>
      <c r="W296" s="228"/>
      <c r="X296" s="228"/>
      <c r="Y296" s="228"/>
      <c r="Z296" s="228"/>
      <c r="AA296" s="228"/>
      <c r="AB296" s="228"/>
      <c r="AC296" s="228"/>
    </row>
    <row r="297" s="218" customFormat="1" ht="24.9" customHeight="1" spans="1:29">
      <c r="A297" s="257"/>
      <c r="B297" s="258"/>
      <c r="C297" s="259"/>
      <c r="D297" s="96"/>
      <c r="E297" s="271"/>
      <c r="F297" s="228"/>
      <c r="G297" s="228"/>
      <c r="H297" s="228"/>
      <c r="I297" s="228"/>
      <c r="J297" s="228"/>
      <c r="K297" s="228"/>
      <c r="L297" s="228"/>
      <c r="M297" s="228"/>
      <c r="N297" s="228"/>
      <c r="O297" s="228"/>
      <c r="P297" s="228"/>
      <c r="Q297" s="228"/>
      <c r="R297" s="228"/>
      <c r="S297" s="228"/>
      <c r="T297" s="228"/>
      <c r="U297" s="228"/>
      <c r="V297" s="228"/>
      <c r="W297" s="228"/>
      <c r="X297" s="228"/>
      <c r="Y297" s="228"/>
      <c r="Z297" s="228"/>
      <c r="AA297" s="228"/>
      <c r="AB297" s="228"/>
      <c r="AC297" s="228"/>
    </row>
    <row r="298" s="218" customFormat="1" ht="24.9" customHeight="1" spans="1:29">
      <c r="A298" s="257"/>
      <c r="B298" s="258"/>
      <c r="C298" s="259"/>
      <c r="D298" s="96"/>
      <c r="E298" s="271"/>
      <c r="F298" s="228"/>
      <c r="G298" s="228"/>
      <c r="H298" s="228"/>
      <c r="I298" s="228"/>
      <c r="J298" s="228"/>
      <c r="K298" s="228"/>
      <c r="L298" s="228"/>
      <c r="M298" s="228"/>
      <c r="N298" s="228"/>
      <c r="O298" s="228"/>
      <c r="P298" s="228"/>
      <c r="Q298" s="228"/>
      <c r="R298" s="228"/>
      <c r="S298" s="228"/>
      <c r="T298" s="228"/>
      <c r="U298" s="228"/>
      <c r="V298" s="228"/>
      <c r="W298" s="228"/>
      <c r="X298" s="228"/>
      <c r="Y298" s="228"/>
      <c r="Z298" s="228"/>
      <c r="AA298" s="228"/>
      <c r="AB298" s="228"/>
      <c r="AC298" s="228"/>
    </row>
    <row r="299" s="218" customFormat="1" ht="24.9" customHeight="1" spans="1:29">
      <c r="A299" s="264"/>
      <c r="B299" s="265" t="s">
        <v>694</v>
      </c>
      <c r="C299" s="266"/>
      <c r="D299" s="267" t="s">
        <v>695</v>
      </c>
      <c r="E299" s="273"/>
      <c r="F299" s="228"/>
      <c r="G299" s="228"/>
      <c r="H299" s="228"/>
      <c r="I299" s="228"/>
      <c r="J299" s="228"/>
      <c r="K299" s="228"/>
      <c r="L299" s="228"/>
      <c r="M299" s="228"/>
      <c r="N299" s="228"/>
      <c r="O299" s="228"/>
      <c r="P299" s="228"/>
      <c r="Q299" s="228"/>
      <c r="R299" s="228"/>
      <c r="S299" s="228"/>
      <c r="T299" s="228"/>
      <c r="U299" s="228"/>
      <c r="V299" s="228"/>
      <c r="W299" s="228"/>
      <c r="X299" s="228"/>
      <c r="Y299" s="228"/>
      <c r="Z299" s="228"/>
      <c r="AA299" s="228"/>
      <c r="AB299" s="228"/>
      <c r="AC299" s="228"/>
    </row>
    <row r="300" s="218" customFormat="1" ht="24.9" customHeight="1" spans="1:29">
      <c r="A300" s="252">
        <v>22</v>
      </c>
      <c r="B300" s="253"/>
      <c r="C300" s="254"/>
      <c r="D300" s="255"/>
      <c r="E300" s="274"/>
      <c r="F300" s="228"/>
      <c r="G300" s="228"/>
      <c r="H300" s="228"/>
      <c r="I300" s="228"/>
      <c r="J300" s="281"/>
      <c r="K300" s="228"/>
      <c r="L300" s="228"/>
      <c r="M300" s="228"/>
      <c r="N300" s="228"/>
      <c r="O300" s="228"/>
      <c r="P300" s="228"/>
      <c r="Q300" s="228"/>
      <c r="R300" s="228"/>
      <c r="S300" s="228"/>
      <c r="T300" s="228"/>
      <c r="U300" s="228"/>
      <c r="V300" s="228"/>
      <c r="W300" s="228"/>
      <c r="X300" s="228"/>
      <c r="Y300" s="228"/>
      <c r="Z300" s="228"/>
      <c r="AA300" s="228"/>
      <c r="AB300" s="228"/>
      <c r="AC300" s="228"/>
    </row>
    <row r="301" s="218" customFormat="1" ht="24.9" customHeight="1" spans="1:29">
      <c r="A301" s="257"/>
      <c r="B301" s="258"/>
      <c r="C301" s="259"/>
      <c r="D301" s="96"/>
      <c r="E301" s="271"/>
      <c r="F301" s="228"/>
      <c r="G301" s="228"/>
      <c r="H301" s="228"/>
      <c r="I301" s="228"/>
      <c r="J301" s="228"/>
      <c r="K301" s="228"/>
      <c r="L301" s="228"/>
      <c r="M301" s="228"/>
      <c r="N301" s="228"/>
      <c r="O301" s="228"/>
      <c r="P301" s="228"/>
      <c r="Q301" s="228"/>
      <c r="R301" s="228"/>
      <c r="S301" s="228"/>
      <c r="T301" s="228"/>
      <c r="U301" s="228"/>
      <c r="V301" s="228"/>
      <c r="W301" s="228"/>
      <c r="X301" s="228"/>
      <c r="Y301" s="228"/>
      <c r="Z301" s="228"/>
      <c r="AA301" s="228"/>
      <c r="AB301" s="228"/>
      <c r="AC301" s="228"/>
    </row>
    <row r="302" s="218" customFormat="1" ht="24.9" customHeight="1" spans="1:29">
      <c r="A302" s="257"/>
      <c r="B302" s="258"/>
      <c r="C302" s="259"/>
      <c r="D302" s="96"/>
      <c r="E302" s="271"/>
      <c r="F302" s="228"/>
      <c r="G302" s="228"/>
      <c r="H302" s="228"/>
      <c r="I302" s="228"/>
      <c r="J302" s="228"/>
      <c r="K302" s="228"/>
      <c r="L302" s="228"/>
      <c r="M302" s="228"/>
      <c r="N302" s="228"/>
      <c r="O302" s="228"/>
      <c r="P302" s="228"/>
      <c r="Q302" s="228"/>
      <c r="R302" s="228"/>
      <c r="S302" s="228"/>
      <c r="T302" s="228"/>
      <c r="U302" s="228"/>
      <c r="V302" s="228"/>
      <c r="W302" s="228"/>
      <c r="X302" s="228"/>
      <c r="Y302" s="228"/>
      <c r="Z302" s="228"/>
      <c r="AA302" s="228"/>
      <c r="AB302" s="228"/>
      <c r="AC302" s="228"/>
    </row>
    <row r="303" s="218" customFormat="1" ht="24.9" customHeight="1" spans="1:29">
      <c r="A303" s="257"/>
      <c r="B303" s="258"/>
      <c r="C303" s="259"/>
      <c r="D303" s="96"/>
      <c r="E303" s="271"/>
      <c r="F303" s="228"/>
      <c r="G303" s="228"/>
      <c r="H303" s="228"/>
      <c r="I303" s="228"/>
      <c r="J303" s="228"/>
      <c r="K303" s="228"/>
      <c r="L303" s="228"/>
      <c r="M303" s="228"/>
      <c r="N303" s="228"/>
      <c r="O303" s="228"/>
      <c r="P303" s="228"/>
      <c r="Q303" s="228"/>
      <c r="R303" s="228"/>
      <c r="S303" s="228"/>
      <c r="T303" s="228"/>
      <c r="U303" s="228"/>
      <c r="V303" s="228"/>
      <c r="W303" s="228"/>
      <c r="X303" s="228"/>
      <c r="Y303" s="228"/>
      <c r="Z303" s="228"/>
      <c r="AA303" s="228"/>
      <c r="AB303" s="228"/>
      <c r="AC303" s="228"/>
    </row>
    <row r="304" s="218" customFormat="1" ht="24.9" customHeight="1" spans="1:29">
      <c r="A304" s="257"/>
      <c r="B304" s="258"/>
      <c r="C304" s="259"/>
      <c r="D304" s="96"/>
      <c r="E304" s="271"/>
      <c r="F304" s="228"/>
      <c r="G304" s="228"/>
      <c r="H304" s="228"/>
      <c r="I304" s="228"/>
      <c r="J304" s="228"/>
      <c r="K304" s="228"/>
      <c r="L304" s="228"/>
      <c r="M304" s="228"/>
      <c r="N304" s="228"/>
      <c r="O304" s="228"/>
      <c r="P304" s="228"/>
      <c r="Q304" s="228"/>
      <c r="R304" s="228"/>
      <c r="S304" s="228"/>
      <c r="T304" s="228"/>
      <c r="U304" s="228"/>
      <c r="V304" s="228"/>
      <c r="W304" s="228"/>
      <c r="X304" s="228"/>
      <c r="Y304" s="228"/>
      <c r="Z304" s="228"/>
      <c r="AA304" s="228"/>
      <c r="AB304" s="228"/>
      <c r="AC304" s="228"/>
    </row>
    <row r="305" s="218" customFormat="1" ht="24.9" customHeight="1" spans="1:29">
      <c r="A305" s="257"/>
      <c r="B305" s="258"/>
      <c r="C305" s="259"/>
      <c r="D305" s="96"/>
      <c r="E305" s="271"/>
      <c r="F305" s="228"/>
      <c r="G305" s="228"/>
      <c r="H305" s="228"/>
      <c r="I305" s="228"/>
      <c r="J305" s="228"/>
      <c r="K305" s="228"/>
      <c r="L305" s="228"/>
      <c r="M305" s="228"/>
      <c r="N305" s="228"/>
      <c r="O305" s="228"/>
      <c r="P305" s="228"/>
      <c r="Q305" s="228"/>
      <c r="R305" s="228"/>
      <c r="S305" s="228"/>
      <c r="T305" s="228"/>
      <c r="U305" s="228"/>
      <c r="V305" s="228"/>
      <c r="W305" s="228"/>
      <c r="X305" s="228"/>
      <c r="Y305" s="228"/>
      <c r="Z305" s="228"/>
      <c r="AA305" s="228"/>
      <c r="AB305" s="228"/>
      <c r="AC305" s="228"/>
    </row>
    <row r="306" s="218" customFormat="1" ht="24.9" customHeight="1" spans="1:29">
      <c r="A306" s="257"/>
      <c r="B306" s="258"/>
      <c r="C306" s="259"/>
      <c r="D306" s="96"/>
      <c r="E306" s="271"/>
      <c r="F306" s="228"/>
      <c r="G306" s="228"/>
      <c r="H306" s="228"/>
      <c r="I306" s="228"/>
      <c r="J306" s="228"/>
      <c r="K306" s="228"/>
      <c r="L306" s="228"/>
      <c r="M306" s="228"/>
      <c r="N306" s="228"/>
      <c r="O306" s="228"/>
      <c r="P306" s="228"/>
      <c r="Q306" s="228"/>
      <c r="R306" s="228"/>
      <c r="S306" s="228"/>
      <c r="T306" s="228"/>
      <c r="U306" s="228"/>
      <c r="V306" s="228"/>
      <c r="W306" s="228"/>
      <c r="X306" s="228"/>
      <c r="Y306" s="228"/>
      <c r="Z306" s="228"/>
      <c r="AA306" s="228"/>
      <c r="AB306" s="228"/>
      <c r="AC306" s="228"/>
    </row>
    <row r="307" s="218" customFormat="1" ht="24.9" customHeight="1" spans="1:29">
      <c r="A307" s="257"/>
      <c r="B307" s="258"/>
      <c r="C307" s="259"/>
      <c r="D307" s="96"/>
      <c r="E307" s="271"/>
      <c r="F307" s="228"/>
      <c r="G307" s="228"/>
      <c r="H307" s="228"/>
      <c r="I307" s="228"/>
      <c r="J307" s="228"/>
      <c r="K307" s="228"/>
      <c r="L307" s="228"/>
      <c r="M307" s="228"/>
      <c r="N307" s="228"/>
      <c r="O307" s="228"/>
      <c r="P307" s="228"/>
      <c r="Q307" s="228"/>
      <c r="R307" s="228"/>
      <c r="S307" s="228"/>
      <c r="T307" s="228"/>
      <c r="U307" s="228"/>
      <c r="V307" s="228"/>
      <c r="W307" s="228"/>
      <c r="X307" s="228"/>
      <c r="Y307" s="228"/>
      <c r="Z307" s="228"/>
      <c r="AA307" s="228"/>
      <c r="AB307" s="228"/>
      <c r="AC307" s="228"/>
    </row>
    <row r="308" s="218" customFormat="1" ht="24.9" customHeight="1" spans="1:29">
      <c r="A308" s="257"/>
      <c r="B308" s="258"/>
      <c r="C308" s="259"/>
      <c r="D308" s="96"/>
      <c r="E308" s="271"/>
      <c r="F308" s="228"/>
      <c r="G308" s="228"/>
      <c r="H308" s="228"/>
      <c r="I308" s="228"/>
      <c r="J308" s="228"/>
      <c r="K308" s="228"/>
      <c r="L308" s="228"/>
      <c r="M308" s="228"/>
      <c r="N308" s="228"/>
      <c r="O308" s="228"/>
      <c r="P308" s="228"/>
      <c r="Q308" s="228"/>
      <c r="R308" s="228"/>
      <c r="S308" s="228"/>
      <c r="T308" s="228"/>
      <c r="U308" s="228"/>
      <c r="V308" s="228"/>
      <c r="W308" s="228"/>
      <c r="X308" s="228"/>
      <c r="Y308" s="228"/>
      <c r="Z308" s="228"/>
      <c r="AA308" s="228"/>
      <c r="AB308" s="228"/>
      <c r="AC308" s="228"/>
    </row>
    <row r="309" s="218" customFormat="1" ht="24.9" customHeight="1" spans="1:29">
      <c r="A309" s="257"/>
      <c r="B309" s="258"/>
      <c r="C309" s="259"/>
      <c r="D309" s="96"/>
      <c r="E309" s="271"/>
      <c r="F309" s="228"/>
      <c r="G309" s="228"/>
      <c r="H309" s="228"/>
      <c r="I309" s="228"/>
      <c r="J309" s="228"/>
      <c r="K309" s="228"/>
      <c r="L309" s="228"/>
      <c r="M309" s="228"/>
      <c r="N309" s="228"/>
      <c r="O309" s="228"/>
      <c r="P309" s="228"/>
      <c r="Q309" s="228"/>
      <c r="R309" s="228"/>
      <c r="S309" s="228"/>
      <c r="T309" s="228"/>
      <c r="U309" s="228"/>
      <c r="V309" s="228"/>
      <c r="W309" s="228"/>
      <c r="X309" s="228"/>
      <c r="Y309" s="228"/>
      <c r="Z309" s="228"/>
      <c r="AA309" s="228"/>
      <c r="AB309" s="228"/>
      <c r="AC309" s="228"/>
    </row>
    <row r="310" s="218" customFormat="1" ht="24.9" customHeight="1" spans="1:29">
      <c r="A310" s="257"/>
      <c r="B310" s="258"/>
      <c r="C310" s="259"/>
      <c r="D310" s="96"/>
      <c r="E310" s="271"/>
      <c r="F310" s="228"/>
      <c r="G310" s="228"/>
      <c r="H310" s="228"/>
      <c r="I310" s="228"/>
      <c r="J310" s="228"/>
      <c r="K310" s="228"/>
      <c r="L310" s="228"/>
      <c r="M310" s="228"/>
      <c r="N310" s="228"/>
      <c r="O310" s="228"/>
      <c r="P310" s="228"/>
      <c r="Q310" s="228"/>
      <c r="R310" s="228"/>
      <c r="S310" s="228"/>
      <c r="T310" s="228"/>
      <c r="U310" s="228"/>
      <c r="V310" s="228"/>
      <c r="W310" s="228"/>
      <c r="X310" s="228"/>
      <c r="Y310" s="228"/>
      <c r="Z310" s="228"/>
      <c r="AA310" s="228"/>
      <c r="AB310" s="228"/>
      <c r="AC310" s="228"/>
    </row>
    <row r="311" s="218" customFormat="1" ht="24.9" customHeight="1" spans="1:29">
      <c r="A311" s="257"/>
      <c r="B311" s="258"/>
      <c r="C311" s="259"/>
      <c r="D311" s="96"/>
      <c r="E311" s="271"/>
      <c r="F311" s="228"/>
      <c r="G311" s="228"/>
      <c r="H311" s="228"/>
      <c r="I311" s="228"/>
      <c r="J311" s="228"/>
      <c r="K311" s="228"/>
      <c r="L311" s="228"/>
      <c r="M311" s="228"/>
      <c r="N311" s="228"/>
      <c r="O311" s="228"/>
      <c r="P311" s="228"/>
      <c r="Q311" s="228"/>
      <c r="R311" s="228"/>
      <c r="S311" s="228"/>
      <c r="T311" s="228"/>
      <c r="U311" s="228"/>
      <c r="V311" s="228"/>
      <c r="W311" s="228"/>
      <c r="X311" s="228"/>
      <c r="Y311" s="228"/>
      <c r="Z311" s="228"/>
      <c r="AA311" s="228"/>
      <c r="AB311" s="228"/>
      <c r="AC311" s="228"/>
    </row>
    <row r="312" s="218" customFormat="1" ht="24.9" customHeight="1" spans="1:29">
      <c r="A312" s="257"/>
      <c r="B312" s="258"/>
      <c r="C312" s="259"/>
      <c r="D312" s="96"/>
      <c r="E312" s="271"/>
      <c r="F312" s="228"/>
      <c r="G312" s="228"/>
      <c r="H312" s="228"/>
      <c r="I312" s="228"/>
      <c r="J312" s="228"/>
      <c r="K312" s="228"/>
      <c r="L312" s="228"/>
      <c r="M312" s="228"/>
      <c r="N312" s="228"/>
      <c r="O312" s="228"/>
      <c r="P312" s="228"/>
      <c r="Q312" s="228"/>
      <c r="R312" s="228"/>
      <c r="S312" s="228"/>
      <c r="T312" s="228"/>
      <c r="U312" s="228"/>
      <c r="V312" s="228"/>
      <c r="W312" s="228"/>
      <c r="X312" s="228"/>
      <c r="Y312" s="228"/>
      <c r="Z312" s="228"/>
      <c r="AA312" s="228"/>
      <c r="AB312" s="228"/>
      <c r="AC312" s="228"/>
    </row>
    <row r="313" s="218" customFormat="1" ht="24.9" customHeight="1" spans="1:29">
      <c r="A313" s="264"/>
      <c r="B313" s="265" t="s">
        <v>694</v>
      </c>
      <c r="C313" s="266"/>
      <c r="D313" s="267" t="s">
        <v>695</v>
      </c>
      <c r="E313" s="273"/>
      <c r="F313" s="228"/>
      <c r="G313" s="228"/>
      <c r="H313" s="228"/>
      <c r="I313" s="228"/>
      <c r="J313" s="228"/>
      <c r="K313" s="228"/>
      <c r="L313" s="228"/>
      <c r="M313" s="228"/>
      <c r="N313" s="228"/>
      <c r="O313" s="228"/>
      <c r="P313" s="228"/>
      <c r="Q313" s="228"/>
      <c r="R313" s="228"/>
      <c r="S313" s="228"/>
      <c r="T313" s="228"/>
      <c r="U313" s="228"/>
      <c r="V313" s="228"/>
      <c r="W313" s="228"/>
      <c r="X313" s="228"/>
      <c r="Y313" s="228"/>
      <c r="Z313" s="228"/>
      <c r="AA313" s="228"/>
      <c r="AB313" s="228"/>
      <c r="AC313" s="228"/>
    </row>
    <row r="314" s="218" customFormat="1" ht="24.9" customHeight="1" spans="1:29">
      <c r="A314" s="252">
        <v>23</v>
      </c>
      <c r="B314" s="253"/>
      <c r="C314" s="254"/>
      <c r="D314" s="255"/>
      <c r="E314" s="274"/>
      <c r="F314" s="228"/>
      <c r="G314" s="228"/>
      <c r="H314" s="228"/>
      <c r="I314" s="228"/>
      <c r="J314" s="281"/>
      <c r="K314" s="228"/>
      <c r="L314" s="228"/>
      <c r="M314" s="228"/>
      <c r="N314" s="228"/>
      <c r="O314" s="228"/>
      <c r="P314" s="228"/>
      <c r="Q314" s="228"/>
      <c r="R314" s="228"/>
      <c r="S314" s="228"/>
      <c r="T314" s="228"/>
      <c r="U314" s="228"/>
      <c r="V314" s="228"/>
      <c r="W314" s="228"/>
      <c r="X314" s="228"/>
      <c r="Y314" s="228"/>
      <c r="Z314" s="228"/>
      <c r="AA314" s="228"/>
      <c r="AB314" s="228"/>
      <c r="AC314" s="228"/>
    </row>
    <row r="315" s="218" customFormat="1" ht="24.9" customHeight="1" spans="1:29">
      <c r="A315" s="257"/>
      <c r="B315" s="258"/>
      <c r="C315" s="259"/>
      <c r="D315" s="96"/>
      <c r="E315" s="271"/>
      <c r="F315" s="228"/>
      <c r="G315" s="228"/>
      <c r="H315" s="228"/>
      <c r="I315" s="228"/>
      <c r="J315" s="228"/>
      <c r="K315" s="228"/>
      <c r="L315" s="228"/>
      <c r="M315" s="228"/>
      <c r="N315" s="228"/>
      <c r="O315" s="228"/>
      <c r="P315" s="228"/>
      <c r="Q315" s="228"/>
      <c r="R315" s="228"/>
      <c r="S315" s="228"/>
      <c r="T315" s="228"/>
      <c r="U315" s="228"/>
      <c r="V315" s="228"/>
      <c r="W315" s="228"/>
      <c r="X315" s="228"/>
      <c r="Y315" s="228"/>
      <c r="Z315" s="228"/>
      <c r="AA315" s="228"/>
      <c r="AB315" s="228"/>
      <c r="AC315" s="228"/>
    </row>
    <row r="316" s="218" customFormat="1" ht="24.9" customHeight="1" spans="1:29">
      <c r="A316" s="257"/>
      <c r="B316" s="258"/>
      <c r="C316" s="259"/>
      <c r="D316" s="96"/>
      <c r="E316" s="271"/>
      <c r="F316" s="228"/>
      <c r="G316" s="228"/>
      <c r="H316" s="228"/>
      <c r="I316" s="228"/>
      <c r="J316" s="228"/>
      <c r="K316" s="228"/>
      <c r="L316" s="228"/>
      <c r="M316" s="228"/>
      <c r="N316" s="228"/>
      <c r="O316" s="228"/>
      <c r="P316" s="228"/>
      <c r="Q316" s="228"/>
      <c r="R316" s="228"/>
      <c r="S316" s="228"/>
      <c r="T316" s="228"/>
      <c r="U316" s="228"/>
      <c r="V316" s="228"/>
      <c r="W316" s="228"/>
      <c r="X316" s="228"/>
      <c r="Y316" s="228"/>
      <c r="Z316" s="228"/>
      <c r="AA316" s="228"/>
      <c r="AB316" s="228"/>
      <c r="AC316" s="228"/>
    </row>
    <row r="317" s="218" customFormat="1" ht="24.9" customHeight="1" spans="1:29">
      <c r="A317" s="257"/>
      <c r="B317" s="258"/>
      <c r="C317" s="259"/>
      <c r="D317" s="96"/>
      <c r="E317" s="271"/>
      <c r="F317" s="228"/>
      <c r="G317" s="228"/>
      <c r="H317" s="228"/>
      <c r="I317" s="228"/>
      <c r="J317" s="228"/>
      <c r="K317" s="228"/>
      <c r="L317" s="228"/>
      <c r="M317" s="228"/>
      <c r="N317" s="228"/>
      <c r="O317" s="228"/>
      <c r="P317" s="228"/>
      <c r="Q317" s="228"/>
      <c r="R317" s="228"/>
      <c r="S317" s="228"/>
      <c r="T317" s="228"/>
      <c r="U317" s="228"/>
      <c r="V317" s="228"/>
      <c r="W317" s="228"/>
      <c r="X317" s="228"/>
      <c r="Y317" s="228"/>
      <c r="Z317" s="228"/>
      <c r="AA317" s="228"/>
      <c r="AB317" s="228"/>
      <c r="AC317" s="228"/>
    </row>
    <row r="318" s="218" customFormat="1" ht="24.9" customHeight="1" spans="1:29">
      <c r="A318" s="257"/>
      <c r="B318" s="258"/>
      <c r="C318" s="259"/>
      <c r="D318" s="96"/>
      <c r="E318" s="271"/>
      <c r="F318" s="228"/>
      <c r="G318" s="228"/>
      <c r="H318" s="228"/>
      <c r="I318" s="228"/>
      <c r="J318" s="228"/>
      <c r="K318" s="228"/>
      <c r="L318" s="228"/>
      <c r="M318" s="228"/>
      <c r="N318" s="228"/>
      <c r="O318" s="228"/>
      <c r="P318" s="228"/>
      <c r="Q318" s="228"/>
      <c r="R318" s="228"/>
      <c r="S318" s="228"/>
      <c r="T318" s="228"/>
      <c r="U318" s="228"/>
      <c r="V318" s="228"/>
      <c r="W318" s="228"/>
      <c r="X318" s="228"/>
      <c r="Y318" s="228"/>
      <c r="Z318" s="228"/>
      <c r="AA318" s="228"/>
      <c r="AB318" s="228"/>
      <c r="AC318" s="228"/>
    </row>
    <row r="319" s="218" customFormat="1" ht="24.9" customHeight="1" spans="1:29">
      <c r="A319" s="257"/>
      <c r="B319" s="258"/>
      <c r="C319" s="259"/>
      <c r="D319" s="96"/>
      <c r="E319" s="271"/>
      <c r="F319" s="228"/>
      <c r="G319" s="228"/>
      <c r="H319" s="228"/>
      <c r="I319" s="228"/>
      <c r="J319" s="228"/>
      <c r="K319" s="228"/>
      <c r="L319" s="228"/>
      <c r="M319" s="228"/>
      <c r="N319" s="228"/>
      <c r="O319" s="228"/>
      <c r="P319" s="228"/>
      <c r="Q319" s="228"/>
      <c r="R319" s="228"/>
      <c r="S319" s="228"/>
      <c r="T319" s="228"/>
      <c r="U319" s="228"/>
      <c r="V319" s="228"/>
      <c r="W319" s="228"/>
      <c r="X319" s="228"/>
      <c r="Y319" s="228"/>
      <c r="Z319" s="228"/>
      <c r="AA319" s="228"/>
      <c r="AB319" s="228"/>
      <c r="AC319" s="228"/>
    </row>
    <row r="320" s="218" customFormat="1" ht="24.9" customHeight="1" spans="1:29">
      <c r="A320" s="257"/>
      <c r="B320" s="258"/>
      <c r="C320" s="259"/>
      <c r="D320" s="96"/>
      <c r="E320" s="271"/>
      <c r="F320" s="228"/>
      <c r="G320" s="228"/>
      <c r="H320" s="228"/>
      <c r="I320" s="228"/>
      <c r="J320" s="228"/>
      <c r="K320" s="228"/>
      <c r="L320" s="228"/>
      <c r="M320" s="228"/>
      <c r="N320" s="228"/>
      <c r="O320" s="228"/>
      <c r="P320" s="228"/>
      <c r="Q320" s="228"/>
      <c r="R320" s="228"/>
      <c r="S320" s="228"/>
      <c r="T320" s="228"/>
      <c r="U320" s="228"/>
      <c r="V320" s="228"/>
      <c r="W320" s="228"/>
      <c r="X320" s="228"/>
      <c r="Y320" s="228"/>
      <c r="Z320" s="228"/>
      <c r="AA320" s="228"/>
      <c r="AB320" s="228"/>
      <c r="AC320" s="228"/>
    </row>
    <row r="321" s="218" customFormat="1" ht="24.9" customHeight="1" spans="1:29">
      <c r="A321" s="257"/>
      <c r="B321" s="258"/>
      <c r="C321" s="259"/>
      <c r="D321" s="96"/>
      <c r="E321" s="271"/>
      <c r="F321" s="228"/>
      <c r="G321" s="228"/>
      <c r="H321" s="228"/>
      <c r="I321" s="228"/>
      <c r="J321" s="228"/>
      <c r="K321" s="228"/>
      <c r="L321" s="228"/>
      <c r="M321" s="228"/>
      <c r="N321" s="228"/>
      <c r="O321" s="228"/>
      <c r="P321" s="228"/>
      <c r="Q321" s="228"/>
      <c r="R321" s="228"/>
      <c r="S321" s="228"/>
      <c r="T321" s="228"/>
      <c r="U321" s="228"/>
      <c r="V321" s="228"/>
      <c r="W321" s="228"/>
      <c r="X321" s="228"/>
      <c r="Y321" s="228"/>
      <c r="Z321" s="228"/>
      <c r="AA321" s="228"/>
      <c r="AB321" s="228"/>
      <c r="AC321" s="228"/>
    </row>
    <row r="322" s="218" customFormat="1" ht="24.9" customHeight="1" spans="1:29">
      <c r="A322" s="257"/>
      <c r="B322" s="258"/>
      <c r="C322" s="259"/>
      <c r="D322" s="96"/>
      <c r="E322" s="271"/>
      <c r="F322" s="228"/>
      <c r="G322" s="228"/>
      <c r="H322" s="228"/>
      <c r="I322" s="228"/>
      <c r="J322" s="228"/>
      <c r="K322" s="228"/>
      <c r="L322" s="228"/>
      <c r="M322" s="228"/>
      <c r="N322" s="228"/>
      <c r="O322" s="228"/>
      <c r="P322" s="228"/>
      <c r="Q322" s="228"/>
      <c r="R322" s="228"/>
      <c r="S322" s="228"/>
      <c r="T322" s="228"/>
      <c r="U322" s="228"/>
      <c r="V322" s="228"/>
      <c r="W322" s="228"/>
      <c r="X322" s="228"/>
      <c r="Y322" s="228"/>
      <c r="Z322" s="228"/>
      <c r="AA322" s="228"/>
      <c r="AB322" s="228"/>
      <c r="AC322" s="228"/>
    </row>
    <row r="323" s="218" customFormat="1" ht="24.9" customHeight="1" spans="1:29">
      <c r="A323" s="257"/>
      <c r="B323" s="258"/>
      <c r="C323" s="259"/>
      <c r="D323" s="96"/>
      <c r="E323" s="271"/>
      <c r="F323" s="228"/>
      <c r="G323" s="228"/>
      <c r="H323" s="228"/>
      <c r="I323" s="228"/>
      <c r="J323" s="228"/>
      <c r="K323" s="228"/>
      <c r="L323" s="228"/>
      <c r="M323" s="228"/>
      <c r="N323" s="228"/>
      <c r="O323" s="228"/>
      <c r="P323" s="228"/>
      <c r="Q323" s="228"/>
      <c r="R323" s="228"/>
      <c r="S323" s="228"/>
      <c r="T323" s="228"/>
      <c r="U323" s="228"/>
      <c r="V323" s="228"/>
      <c r="W323" s="228"/>
      <c r="X323" s="228"/>
      <c r="Y323" s="228"/>
      <c r="Z323" s="228"/>
      <c r="AA323" s="228"/>
      <c r="AB323" s="228"/>
      <c r="AC323" s="228"/>
    </row>
    <row r="324" s="218" customFormat="1" ht="24.9" customHeight="1" spans="1:29">
      <c r="A324" s="257"/>
      <c r="B324" s="258"/>
      <c r="C324" s="259"/>
      <c r="D324" s="96"/>
      <c r="E324" s="271"/>
      <c r="F324" s="228"/>
      <c r="G324" s="228"/>
      <c r="H324" s="228"/>
      <c r="I324" s="228"/>
      <c r="J324" s="228"/>
      <c r="K324" s="228"/>
      <c r="L324" s="228"/>
      <c r="M324" s="228"/>
      <c r="N324" s="228"/>
      <c r="O324" s="228"/>
      <c r="P324" s="228"/>
      <c r="Q324" s="228"/>
      <c r="R324" s="228"/>
      <c r="S324" s="228"/>
      <c r="T324" s="228"/>
      <c r="U324" s="228"/>
      <c r="V324" s="228"/>
      <c r="W324" s="228"/>
      <c r="X324" s="228"/>
      <c r="Y324" s="228"/>
      <c r="Z324" s="228"/>
      <c r="AA324" s="228"/>
      <c r="AB324" s="228"/>
      <c r="AC324" s="228"/>
    </row>
    <row r="325" s="218" customFormat="1" ht="24.9" customHeight="1" spans="1:29">
      <c r="A325" s="257"/>
      <c r="B325" s="258"/>
      <c r="C325" s="259"/>
      <c r="D325" s="96"/>
      <c r="E325" s="271"/>
      <c r="F325" s="228"/>
      <c r="G325" s="228"/>
      <c r="H325" s="228"/>
      <c r="I325" s="228"/>
      <c r="J325" s="228"/>
      <c r="K325" s="228"/>
      <c r="L325" s="228"/>
      <c r="M325" s="228"/>
      <c r="N325" s="228"/>
      <c r="O325" s="228"/>
      <c r="P325" s="228"/>
      <c r="Q325" s="228"/>
      <c r="R325" s="228"/>
      <c r="S325" s="228"/>
      <c r="T325" s="228"/>
      <c r="U325" s="228"/>
      <c r="V325" s="228"/>
      <c r="W325" s="228"/>
      <c r="X325" s="228"/>
      <c r="Y325" s="228"/>
      <c r="Z325" s="228"/>
      <c r="AA325" s="228"/>
      <c r="AB325" s="228"/>
      <c r="AC325" s="228"/>
    </row>
    <row r="326" s="218" customFormat="1" ht="24.9" customHeight="1" spans="1:29">
      <c r="A326" s="257"/>
      <c r="B326" s="258"/>
      <c r="C326" s="259"/>
      <c r="D326" s="96"/>
      <c r="E326" s="271"/>
      <c r="F326" s="228"/>
      <c r="G326" s="228"/>
      <c r="H326" s="228"/>
      <c r="I326" s="228"/>
      <c r="J326" s="228"/>
      <c r="K326" s="228"/>
      <c r="L326" s="228"/>
      <c r="M326" s="228"/>
      <c r="N326" s="228"/>
      <c r="O326" s="228"/>
      <c r="P326" s="228"/>
      <c r="Q326" s="228"/>
      <c r="R326" s="228"/>
      <c r="S326" s="228"/>
      <c r="T326" s="228"/>
      <c r="U326" s="228"/>
      <c r="V326" s="228"/>
      <c r="W326" s="228"/>
      <c r="X326" s="228"/>
      <c r="Y326" s="228"/>
      <c r="Z326" s="228"/>
      <c r="AA326" s="228"/>
      <c r="AB326" s="228"/>
      <c r="AC326" s="228"/>
    </row>
    <row r="327" s="218" customFormat="1" ht="24.9" customHeight="1" spans="1:29">
      <c r="A327" s="264"/>
      <c r="B327" s="265" t="s">
        <v>694</v>
      </c>
      <c r="C327" s="266"/>
      <c r="D327" s="267" t="s">
        <v>695</v>
      </c>
      <c r="E327" s="273"/>
      <c r="F327" s="228"/>
      <c r="G327" s="228"/>
      <c r="H327" s="228"/>
      <c r="I327" s="228"/>
      <c r="J327" s="228"/>
      <c r="K327" s="228"/>
      <c r="L327" s="228"/>
      <c r="M327" s="228"/>
      <c r="N327" s="228"/>
      <c r="O327" s="228"/>
      <c r="P327" s="228"/>
      <c r="Q327" s="228"/>
      <c r="R327" s="228"/>
      <c r="S327" s="228"/>
      <c r="T327" s="228"/>
      <c r="U327" s="228"/>
      <c r="V327" s="228"/>
      <c r="W327" s="228"/>
      <c r="X327" s="228"/>
      <c r="Y327" s="228"/>
      <c r="Z327" s="228"/>
      <c r="AA327" s="228"/>
      <c r="AB327" s="228"/>
      <c r="AC327" s="228"/>
    </row>
    <row r="328" s="218" customFormat="1" ht="24.9" customHeight="1" spans="1:29">
      <c r="A328" s="252">
        <v>24</v>
      </c>
      <c r="B328" s="253"/>
      <c r="C328" s="254"/>
      <c r="D328" s="255"/>
      <c r="E328" s="274"/>
      <c r="F328" s="228"/>
      <c r="G328" s="228"/>
      <c r="H328" s="228"/>
      <c r="I328" s="228"/>
      <c r="J328" s="281"/>
      <c r="K328" s="228"/>
      <c r="L328" s="228"/>
      <c r="M328" s="228"/>
      <c r="N328" s="228"/>
      <c r="O328" s="228"/>
      <c r="P328" s="228"/>
      <c r="Q328" s="228"/>
      <c r="R328" s="228"/>
      <c r="S328" s="228"/>
      <c r="T328" s="228"/>
      <c r="U328" s="228"/>
      <c r="V328" s="228"/>
      <c r="W328" s="228"/>
      <c r="X328" s="228"/>
      <c r="Y328" s="228"/>
      <c r="Z328" s="228"/>
      <c r="AA328" s="228"/>
      <c r="AB328" s="228"/>
      <c r="AC328" s="228"/>
    </row>
    <row r="329" s="218" customFormat="1" ht="24.9" customHeight="1" spans="1:29">
      <c r="A329" s="257"/>
      <c r="B329" s="258"/>
      <c r="C329" s="259"/>
      <c r="D329" s="96"/>
      <c r="E329" s="271"/>
      <c r="F329" s="228"/>
      <c r="G329" s="228"/>
      <c r="H329" s="228"/>
      <c r="I329" s="228"/>
      <c r="J329" s="228"/>
      <c r="K329" s="228"/>
      <c r="L329" s="228"/>
      <c r="M329" s="228"/>
      <c r="N329" s="228"/>
      <c r="O329" s="228"/>
      <c r="P329" s="228"/>
      <c r="Q329" s="228"/>
      <c r="R329" s="228"/>
      <c r="S329" s="228"/>
      <c r="T329" s="228"/>
      <c r="U329" s="228"/>
      <c r="V329" s="228"/>
      <c r="W329" s="228"/>
      <c r="X329" s="228"/>
      <c r="Y329" s="228"/>
      <c r="Z329" s="228"/>
      <c r="AA329" s="228"/>
      <c r="AB329" s="228"/>
      <c r="AC329" s="228"/>
    </row>
    <row r="330" s="218" customFormat="1" ht="24.9" customHeight="1" spans="1:29">
      <c r="A330" s="257"/>
      <c r="B330" s="258"/>
      <c r="C330" s="259"/>
      <c r="D330" s="96"/>
      <c r="E330" s="271"/>
      <c r="F330" s="228"/>
      <c r="G330" s="228"/>
      <c r="H330" s="228"/>
      <c r="I330" s="228"/>
      <c r="J330" s="228"/>
      <c r="K330" s="228"/>
      <c r="L330" s="228"/>
      <c r="M330" s="228"/>
      <c r="N330" s="228"/>
      <c r="O330" s="228"/>
      <c r="P330" s="228"/>
      <c r="Q330" s="228"/>
      <c r="R330" s="228"/>
      <c r="S330" s="228"/>
      <c r="T330" s="228"/>
      <c r="U330" s="228"/>
      <c r="V330" s="228"/>
      <c r="W330" s="228"/>
      <c r="X330" s="228"/>
      <c r="Y330" s="228"/>
      <c r="Z330" s="228"/>
      <c r="AA330" s="228"/>
      <c r="AB330" s="228"/>
      <c r="AC330" s="228"/>
    </row>
    <row r="331" s="218" customFormat="1" ht="24.9" customHeight="1" spans="1:29">
      <c r="A331" s="257"/>
      <c r="B331" s="258"/>
      <c r="C331" s="259"/>
      <c r="D331" s="96"/>
      <c r="E331" s="271"/>
      <c r="F331" s="228"/>
      <c r="G331" s="228"/>
      <c r="H331" s="228"/>
      <c r="I331" s="228"/>
      <c r="J331" s="228"/>
      <c r="K331" s="228"/>
      <c r="L331" s="228"/>
      <c r="M331" s="228"/>
      <c r="N331" s="228"/>
      <c r="O331" s="228"/>
      <c r="P331" s="228"/>
      <c r="Q331" s="228"/>
      <c r="R331" s="228"/>
      <c r="S331" s="228"/>
      <c r="T331" s="228"/>
      <c r="U331" s="228"/>
      <c r="V331" s="228"/>
      <c r="W331" s="228"/>
      <c r="X331" s="228"/>
      <c r="Y331" s="228"/>
      <c r="Z331" s="228"/>
      <c r="AA331" s="228"/>
      <c r="AB331" s="228"/>
      <c r="AC331" s="228"/>
    </row>
    <row r="332" s="218" customFormat="1" ht="24.9" customHeight="1" spans="1:29">
      <c r="A332" s="257"/>
      <c r="B332" s="258"/>
      <c r="C332" s="259"/>
      <c r="D332" s="96"/>
      <c r="E332" s="271"/>
      <c r="F332" s="228"/>
      <c r="G332" s="228"/>
      <c r="H332" s="228"/>
      <c r="I332" s="228"/>
      <c r="J332" s="228"/>
      <c r="K332" s="228"/>
      <c r="L332" s="228"/>
      <c r="M332" s="228"/>
      <c r="N332" s="228"/>
      <c r="O332" s="228"/>
      <c r="P332" s="228"/>
      <c r="Q332" s="228"/>
      <c r="R332" s="228"/>
      <c r="S332" s="228"/>
      <c r="T332" s="228"/>
      <c r="U332" s="228"/>
      <c r="V332" s="228"/>
      <c r="W332" s="228"/>
      <c r="X332" s="228"/>
      <c r="Y332" s="228"/>
      <c r="Z332" s="228"/>
      <c r="AA332" s="228"/>
      <c r="AB332" s="228"/>
      <c r="AC332" s="228"/>
    </row>
    <row r="333" s="218" customFormat="1" ht="24.9" customHeight="1" spans="1:29">
      <c r="A333" s="257"/>
      <c r="B333" s="258"/>
      <c r="C333" s="259"/>
      <c r="D333" s="96"/>
      <c r="E333" s="271"/>
      <c r="F333" s="228"/>
      <c r="G333" s="228"/>
      <c r="H333" s="228"/>
      <c r="I333" s="228"/>
      <c r="J333" s="228"/>
      <c r="K333" s="228"/>
      <c r="L333" s="228"/>
      <c r="M333" s="228"/>
      <c r="N333" s="228"/>
      <c r="O333" s="228"/>
      <c r="P333" s="228"/>
      <c r="Q333" s="228"/>
      <c r="R333" s="228"/>
      <c r="S333" s="228"/>
      <c r="T333" s="228"/>
      <c r="U333" s="228"/>
      <c r="V333" s="228"/>
      <c r="W333" s="228"/>
      <c r="X333" s="228"/>
      <c r="Y333" s="228"/>
      <c r="Z333" s="228"/>
      <c r="AA333" s="228"/>
      <c r="AB333" s="228"/>
      <c r="AC333" s="228"/>
    </row>
    <row r="334" s="218" customFormat="1" ht="24.9" customHeight="1" spans="1:29">
      <c r="A334" s="257"/>
      <c r="B334" s="258"/>
      <c r="C334" s="259"/>
      <c r="D334" s="96"/>
      <c r="E334" s="271"/>
      <c r="F334" s="228"/>
      <c r="G334" s="228"/>
      <c r="H334" s="228"/>
      <c r="I334" s="228"/>
      <c r="J334" s="228"/>
      <c r="K334" s="228"/>
      <c r="L334" s="228"/>
      <c r="M334" s="228"/>
      <c r="N334" s="228"/>
      <c r="O334" s="228"/>
      <c r="P334" s="228"/>
      <c r="Q334" s="228"/>
      <c r="R334" s="228"/>
      <c r="S334" s="228"/>
      <c r="T334" s="228"/>
      <c r="U334" s="228"/>
      <c r="V334" s="228"/>
      <c r="W334" s="228"/>
      <c r="X334" s="228"/>
      <c r="Y334" s="228"/>
      <c r="Z334" s="228"/>
      <c r="AA334" s="228"/>
      <c r="AB334" s="228"/>
      <c r="AC334" s="228"/>
    </row>
    <row r="335" s="218" customFormat="1" ht="24.9" customHeight="1" spans="1:29">
      <c r="A335" s="257"/>
      <c r="B335" s="258"/>
      <c r="C335" s="259"/>
      <c r="D335" s="96"/>
      <c r="E335" s="271"/>
      <c r="F335" s="228"/>
      <c r="G335" s="228"/>
      <c r="H335" s="228"/>
      <c r="I335" s="228"/>
      <c r="J335" s="228"/>
      <c r="K335" s="228"/>
      <c r="L335" s="228"/>
      <c r="M335" s="228"/>
      <c r="N335" s="228"/>
      <c r="O335" s="228"/>
      <c r="P335" s="228"/>
      <c r="Q335" s="228"/>
      <c r="R335" s="228"/>
      <c r="S335" s="228"/>
      <c r="T335" s="228"/>
      <c r="U335" s="228"/>
      <c r="V335" s="228"/>
      <c r="W335" s="228"/>
      <c r="X335" s="228"/>
      <c r="Y335" s="228"/>
      <c r="Z335" s="228"/>
      <c r="AA335" s="228"/>
      <c r="AB335" s="228"/>
      <c r="AC335" s="228"/>
    </row>
    <row r="336" s="218" customFormat="1" ht="24.9" customHeight="1" spans="1:29">
      <c r="A336" s="257"/>
      <c r="B336" s="258"/>
      <c r="C336" s="259"/>
      <c r="D336" s="96"/>
      <c r="E336" s="271"/>
      <c r="F336" s="228"/>
      <c r="G336" s="228"/>
      <c r="H336" s="228"/>
      <c r="I336" s="228"/>
      <c r="J336" s="228"/>
      <c r="K336" s="228"/>
      <c r="L336" s="228"/>
      <c r="M336" s="228"/>
      <c r="N336" s="228"/>
      <c r="O336" s="228"/>
      <c r="P336" s="228"/>
      <c r="Q336" s="228"/>
      <c r="R336" s="228"/>
      <c r="S336" s="228"/>
      <c r="T336" s="228"/>
      <c r="U336" s="228"/>
      <c r="V336" s="228"/>
      <c r="W336" s="228"/>
      <c r="X336" s="228"/>
      <c r="Y336" s="228"/>
      <c r="Z336" s="228"/>
      <c r="AA336" s="228"/>
      <c r="AB336" s="228"/>
      <c r="AC336" s="228"/>
    </row>
    <row r="337" s="218" customFormat="1" ht="24.9" customHeight="1" spans="1:29">
      <c r="A337" s="257"/>
      <c r="B337" s="258"/>
      <c r="C337" s="259"/>
      <c r="D337" s="96"/>
      <c r="E337" s="271"/>
      <c r="F337" s="228"/>
      <c r="G337" s="228"/>
      <c r="H337" s="228"/>
      <c r="I337" s="228"/>
      <c r="J337" s="228"/>
      <c r="K337" s="228"/>
      <c r="L337" s="228"/>
      <c r="M337" s="228"/>
      <c r="N337" s="228"/>
      <c r="O337" s="228"/>
      <c r="P337" s="228"/>
      <c r="Q337" s="228"/>
      <c r="R337" s="228"/>
      <c r="S337" s="228"/>
      <c r="T337" s="228"/>
      <c r="U337" s="228"/>
      <c r="V337" s="228"/>
      <c r="W337" s="228"/>
      <c r="X337" s="228"/>
      <c r="Y337" s="228"/>
      <c r="Z337" s="228"/>
      <c r="AA337" s="228"/>
      <c r="AB337" s="228"/>
      <c r="AC337" s="228"/>
    </row>
    <row r="338" s="218" customFormat="1" ht="24.9" customHeight="1" spans="1:29">
      <c r="A338" s="257"/>
      <c r="B338" s="258"/>
      <c r="C338" s="259"/>
      <c r="D338" s="96"/>
      <c r="E338" s="271"/>
      <c r="F338" s="228"/>
      <c r="G338" s="228"/>
      <c r="H338" s="228"/>
      <c r="I338" s="228"/>
      <c r="J338" s="228"/>
      <c r="K338" s="228"/>
      <c r="L338" s="228"/>
      <c r="M338" s="228"/>
      <c r="N338" s="228"/>
      <c r="O338" s="228"/>
      <c r="P338" s="228"/>
      <c r="Q338" s="228"/>
      <c r="R338" s="228"/>
      <c r="S338" s="228"/>
      <c r="T338" s="228"/>
      <c r="U338" s="228"/>
      <c r="V338" s="228"/>
      <c r="W338" s="228"/>
      <c r="X338" s="228"/>
      <c r="Y338" s="228"/>
      <c r="Z338" s="228"/>
      <c r="AA338" s="228"/>
      <c r="AB338" s="228"/>
      <c r="AC338" s="228"/>
    </row>
    <row r="339" s="218" customFormat="1" ht="24.9" customHeight="1" spans="1:29">
      <c r="A339" s="257"/>
      <c r="B339" s="258"/>
      <c r="C339" s="259"/>
      <c r="D339" s="96"/>
      <c r="E339" s="271"/>
      <c r="F339" s="228"/>
      <c r="G339" s="228"/>
      <c r="H339" s="228"/>
      <c r="I339" s="228"/>
      <c r="J339" s="228"/>
      <c r="K339" s="228"/>
      <c r="L339" s="228"/>
      <c r="M339" s="228"/>
      <c r="N339" s="228"/>
      <c r="O339" s="228"/>
      <c r="P339" s="228"/>
      <c r="Q339" s="228"/>
      <c r="R339" s="228"/>
      <c r="S339" s="228"/>
      <c r="T339" s="228"/>
      <c r="U339" s="228"/>
      <c r="V339" s="228"/>
      <c r="W339" s="228"/>
      <c r="X339" s="228"/>
      <c r="Y339" s="228"/>
      <c r="Z339" s="228"/>
      <c r="AA339" s="228"/>
      <c r="AB339" s="228"/>
      <c r="AC339" s="228"/>
    </row>
    <row r="340" s="218" customFormat="1" ht="24.9" customHeight="1" spans="1:29">
      <c r="A340" s="257"/>
      <c r="B340" s="258"/>
      <c r="C340" s="259"/>
      <c r="D340" s="96"/>
      <c r="E340" s="271"/>
      <c r="F340" s="228"/>
      <c r="G340" s="228"/>
      <c r="H340" s="228"/>
      <c r="I340" s="228"/>
      <c r="J340" s="228"/>
      <c r="K340" s="228"/>
      <c r="L340" s="228"/>
      <c r="M340" s="228"/>
      <c r="N340" s="228"/>
      <c r="O340" s="228"/>
      <c r="P340" s="228"/>
      <c r="Q340" s="228"/>
      <c r="R340" s="228"/>
      <c r="S340" s="228"/>
      <c r="T340" s="228"/>
      <c r="U340" s="228"/>
      <c r="V340" s="228"/>
      <c r="W340" s="228"/>
      <c r="X340" s="228"/>
      <c r="Y340" s="228"/>
      <c r="Z340" s="228"/>
      <c r="AA340" s="228"/>
      <c r="AB340" s="228"/>
      <c r="AC340" s="228"/>
    </row>
    <row r="341" s="218" customFormat="1" ht="24.9" customHeight="1" spans="1:29">
      <c r="A341" s="264"/>
      <c r="B341" s="265" t="s">
        <v>694</v>
      </c>
      <c r="C341" s="266"/>
      <c r="D341" s="267" t="s">
        <v>695</v>
      </c>
      <c r="E341" s="273"/>
      <c r="F341" s="228"/>
      <c r="G341" s="228"/>
      <c r="H341" s="228"/>
      <c r="I341" s="228"/>
      <c r="J341" s="228"/>
      <c r="K341" s="228"/>
      <c r="L341" s="228"/>
      <c r="M341" s="228"/>
      <c r="N341" s="228"/>
      <c r="O341" s="228"/>
      <c r="P341" s="228"/>
      <c r="Q341" s="228"/>
      <c r="R341" s="228"/>
      <c r="S341" s="228"/>
      <c r="T341" s="228"/>
      <c r="U341" s="228"/>
      <c r="V341" s="228"/>
      <c r="W341" s="228"/>
      <c r="X341" s="228"/>
      <c r="Y341" s="228"/>
      <c r="Z341" s="228"/>
      <c r="AA341" s="228"/>
      <c r="AB341" s="228"/>
      <c r="AC341" s="228"/>
    </row>
    <row r="342" s="218" customFormat="1" ht="24.9" customHeight="1" spans="1:29">
      <c r="A342" s="252">
        <v>25</v>
      </c>
      <c r="B342" s="253"/>
      <c r="C342" s="254"/>
      <c r="D342" s="255"/>
      <c r="E342" s="274"/>
      <c r="F342" s="228"/>
      <c r="G342" s="228"/>
      <c r="H342" s="228"/>
      <c r="I342" s="228"/>
      <c r="J342" s="281"/>
      <c r="K342" s="228"/>
      <c r="L342" s="228"/>
      <c r="M342" s="228"/>
      <c r="N342" s="228"/>
      <c r="O342" s="228"/>
      <c r="P342" s="228"/>
      <c r="Q342" s="228"/>
      <c r="R342" s="228"/>
      <c r="S342" s="228"/>
      <c r="T342" s="228"/>
      <c r="U342" s="228"/>
      <c r="V342" s="228"/>
      <c r="W342" s="228"/>
      <c r="X342" s="228"/>
      <c r="Y342" s="228"/>
      <c r="Z342" s="228"/>
      <c r="AA342" s="228"/>
      <c r="AB342" s="228"/>
      <c r="AC342" s="228"/>
    </row>
    <row r="343" s="218" customFormat="1" ht="24.9" customHeight="1" spans="1:29">
      <c r="A343" s="257"/>
      <c r="B343" s="258"/>
      <c r="C343" s="259"/>
      <c r="D343" s="96"/>
      <c r="E343" s="271"/>
      <c r="F343" s="228"/>
      <c r="G343" s="228"/>
      <c r="H343" s="228"/>
      <c r="I343" s="228"/>
      <c r="J343" s="228"/>
      <c r="K343" s="228"/>
      <c r="L343" s="228"/>
      <c r="M343" s="228"/>
      <c r="N343" s="228"/>
      <c r="O343" s="228"/>
      <c r="P343" s="228"/>
      <c r="Q343" s="228"/>
      <c r="R343" s="228"/>
      <c r="S343" s="228"/>
      <c r="T343" s="228"/>
      <c r="U343" s="228"/>
      <c r="V343" s="228"/>
      <c r="W343" s="228"/>
      <c r="X343" s="228"/>
      <c r="Y343" s="228"/>
      <c r="Z343" s="228"/>
      <c r="AA343" s="228"/>
      <c r="AB343" s="228"/>
      <c r="AC343" s="228"/>
    </row>
    <row r="344" s="218" customFormat="1" ht="24.9" customHeight="1" spans="1:29">
      <c r="A344" s="257"/>
      <c r="B344" s="258"/>
      <c r="C344" s="259"/>
      <c r="D344" s="96"/>
      <c r="E344" s="271"/>
      <c r="F344" s="228"/>
      <c r="G344" s="228"/>
      <c r="H344" s="228"/>
      <c r="I344" s="228"/>
      <c r="J344" s="228"/>
      <c r="K344" s="228"/>
      <c r="L344" s="228"/>
      <c r="M344" s="228"/>
      <c r="N344" s="228"/>
      <c r="O344" s="228"/>
      <c r="P344" s="228"/>
      <c r="Q344" s="228"/>
      <c r="R344" s="228"/>
      <c r="S344" s="228"/>
      <c r="T344" s="228"/>
      <c r="U344" s="228"/>
      <c r="V344" s="228"/>
      <c r="W344" s="228"/>
      <c r="X344" s="228"/>
      <c r="Y344" s="228"/>
      <c r="Z344" s="228"/>
      <c r="AA344" s="228"/>
      <c r="AB344" s="228"/>
      <c r="AC344" s="228"/>
    </row>
    <row r="345" s="218" customFormat="1" ht="24.9" customHeight="1" spans="1:29">
      <c r="A345" s="257"/>
      <c r="B345" s="258"/>
      <c r="C345" s="259"/>
      <c r="D345" s="96"/>
      <c r="E345" s="271"/>
      <c r="F345" s="228"/>
      <c r="G345" s="228"/>
      <c r="H345" s="228"/>
      <c r="I345" s="228"/>
      <c r="J345" s="228"/>
      <c r="K345" s="228"/>
      <c r="L345" s="228"/>
      <c r="M345" s="228"/>
      <c r="N345" s="228"/>
      <c r="O345" s="228"/>
      <c r="P345" s="228"/>
      <c r="Q345" s="228"/>
      <c r="R345" s="228"/>
      <c r="S345" s="228"/>
      <c r="T345" s="228"/>
      <c r="U345" s="228"/>
      <c r="V345" s="228"/>
      <c r="W345" s="228"/>
      <c r="X345" s="228"/>
      <c r="Y345" s="228"/>
      <c r="Z345" s="228"/>
      <c r="AA345" s="228"/>
      <c r="AB345" s="228"/>
      <c r="AC345" s="228"/>
    </row>
    <row r="346" s="218" customFormat="1" ht="24.9" customHeight="1" spans="1:29">
      <c r="A346" s="257"/>
      <c r="B346" s="258"/>
      <c r="C346" s="259"/>
      <c r="D346" s="96"/>
      <c r="E346" s="271"/>
      <c r="F346" s="228"/>
      <c r="G346" s="228"/>
      <c r="H346" s="228"/>
      <c r="I346" s="228"/>
      <c r="J346" s="228"/>
      <c r="K346" s="228"/>
      <c r="L346" s="228"/>
      <c r="M346" s="228"/>
      <c r="N346" s="228"/>
      <c r="O346" s="228"/>
      <c r="P346" s="228"/>
      <c r="Q346" s="228"/>
      <c r="R346" s="228"/>
      <c r="S346" s="228"/>
      <c r="T346" s="228"/>
      <c r="U346" s="228"/>
      <c r="V346" s="228"/>
      <c r="W346" s="228"/>
      <c r="X346" s="228"/>
      <c r="Y346" s="228"/>
      <c r="Z346" s="228"/>
      <c r="AA346" s="228"/>
      <c r="AB346" s="228"/>
      <c r="AC346" s="228"/>
    </row>
    <row r="347" s="218" customFormat="1" ht="24.9" customHeight="1" spans="1:29">
      <c r="A347" s="257"/>
      <c r="B347" s="258"/>
      <c r="C347" s="259"/>
      <c r="D347" s="96"/>
      <c r="E347" s="271"/>
      <c r="F347" s="228"/>
      <c r="G347" s="228"/>
      <c r="H347" s="228"/>
      <c r="I347" s="228"/>
      <c r="J347" s="228"/>
      <c r="K347" s="228"/>
      <c r="L347" s="228"/>
      <c r="M347" s="228"/>
      <c r="N347" s="228"/>
      <c r="O347" s="228"/>
      <c r="P347" s="228"/>
      <c r="Q347" s="228"/>
      <c r="R347" s="228"/>
      <c r="S347" s="228"/>
      <c r="T347" s="228"/>
      <c r="U347" s="228"/>
      <c r="V347" s="228"/>
      <c r="W347" s="228"/>
      <c r="X347" s="228"/>
      <c r="Y347" s="228"/>
      <c r="Z347" s="228"/>
      <c r="AA347" s="228"/>
      <c r="AB347" s="228"/>
      <c r="AC347" s="228"/>
    </row>
    <row r="348" s="218" customFormat="1" ht="24.9" customHeight="1" spans="1:29">
      <c r="A348" s="257"/>
      <c r="B348" s="258"/>
      <c r="C348" s="259"/>
      <c r="D348" s="96"/>
      <c r="E348" s="271"/>
      <c r="F348" s="228"/>
      <c r="G348" s="228"/>
      <c r="H348" s="228"/>
      <c r="I348" s="228"/>
      <c r="J348" s="228"/>
      <c r="K348" s="228"/>
      <c r="L348" s="228"/>
      <c r="M348" s="228"/>
      <c r="N348" s="228"/>
      <c r="O348" s="228"/>
      <c r="P348" s="228"/>
      <c r="Q348" s="228"/>
      <c r="R348" s="228"/>
      <c r="S348" s="228"/>
      <c r="T348" s="228"/>
      <c r="U348" s="228"/>
      <c r="V348" s="228"/>
      <c r="W348" s="228"/>
      <c r="X348" s="228"/>
      <c r="Y348" s="228"/>
      <c r="Z348" s="228"/>
      <c r="AA348" s="228"/>
      <c r="AB348" s="228"/>
      <c r="AC348" s="228"/>
    </row>
    <row r="349" s="218" customFormat="1" ht="24.9" customHeight="1" spans="1:29">
      <c r="A349" s="257"/>
      <c r="B349" s="258"/>
      <c r="C349" s="259"/>
      <c r="D349" s="96"/>
      <c r="E349" s="271"/>
      <c r="F349" s="228"/>
      <c r="G349" s="228"/>
      <c r="H349" s="228"/>
      <c r="I349" s="228"/>
      <c r="J349" s="228"/>
      <c r="K349" s="228"/>
      <c r="L349" s="228"/>
      <c r="M349" s="228"/>
      <c r="N349" s="228"/>
      <c r="O349" s="228"/>
      <c r="P349" s="228"/>
      <c r="Q349" s="228"/>
      <c r="R349" s="228"/>
      <c r="S349" s="228"/>
      <c r="T349" s="228"/>
      <c r="U349" s="228"/>
      <c r="V349" s="228"/>
      <c r="W349" s="228"/>
      <c r="X349" s="228"/>
      <c r="Y349" s="228"/>
      <c r="Z349" s="228"/>
      <c r="AA349" s="228"/>
      <c r="AB349" s="228"/>
      <c r="AC349" s="228"/>
    </row>
    <row r="350" s="218" customFormat="1" ht="24.9" customHeight="1" spans="1:29">
      <c r="A350" s="257"/>
      <c r="B350" s="258"/>
      <c r="C350" s="259"/>
      <c r="D350" s="96"/>
      <c r="E350" s="271"/>
      <c r="F350" s="228"/>
      <c r="G350" s="228"/>
      <c r="H350" s="228"/>
      <c r="I350" s="228"/>
      <c r="J350" s="228"/>
      <c r="K350" s="228"/>
      <c r="L350" s="228"/>
      <c r="M350" s="228"/>
      <c r="N350" s="228"/>
      <c r="O350" s="228"/>
      <c r="P350" s="228"/>
      <c r="Q350" s="228"/>
      <c r="R350" s="228"/>
      <c r="S350" s="228"/>
      <c r="T350" s="228"/>
      <c r="U350" s="228"/>
      <c r="V350" s="228"/>
      <c r="W350" s="228"/>
      <c r="X350" s="228"/>
      <c r="Y350" s="228"/>
      <c r="Z350" s="228"/>
      <c r="AA350" s="228"/>
      <c r="AB350" s="228"/>
      <c r="AC350" s="228"/>
    </row>
    <row r="351" s="218" customFormat="1" ht="24.9" customHeight="1" spans="1:29">
      <c r="A351" s="257"/>
      <c r="B351" s="258"/>
      <c r="C351" s="259"/>
      <c r="D351" s="96"/>
      <c r="E351" s="271"/>
      <c r="F351" s="228"/>
      <c r="G351" s="228"/>
      <c r="H351" s="228"/>
      <c r="I351" s="228"/>
      <c r="J351" s="228"/>
      <c r="K351" s="228"/>
      <c r="L351" s="228"/>
      <c r="M351" s="228"/>
      <c r="N351" s="228"/>
      <c r="O351" s="228"/>
      <c r="P351" s="228"/>
      <c r="Q351" s="228"/>
      <c r="R351" s="228"/>
      <c r="S351" s="228"/>
      <c r="T351" s="228"/>
      <c r="U351" s="228"/>
      <c r="V351" s="228"/>
      <c r="W351" s="228"/>
      <c r="X351" s="228"/>
      <c r="Y351" s="228"/>
      <c r="Z351" s="228"/>
      <c r="AA351" s="228"/>
      <c r="AB351" s="228"/>
      <c r="AC351" s="228"/>
    </row>
    <row r="352" s="218" customFormat="1" ht="24.9" customHeight="1" spans="1:29">
      <c r="A352" s="257"/>
      <c r="B352" s="258"/>
      <c r="C352" s="259"/>
      <c r="D352" s="96"/>
      <c r="E352" s="271"/>
      <c r="F352" s="228"/>
      <c r="G352" s="228"/>
      <c r="H352" s="228"/>
      <c r="I352" s="228"/>
      <c r="J352" s="228"/>
      <c r="K352" s="228"/>
      <c r="L352" s="228"/>
      <c r="M352" s="228"/>
      <c r="N352" s="228"/>
      <c r="O352" s="228"/>
      <c r="P352" s="228"/>
      <c r="Q352" s="228"/>
      <c r="R352" s="228"/>
      <c r="S352" s="228"/>
      <c r="T352" s="228"/>
      <c r="U352" s="228"/>
      <c r="V352" s="228"/>
      <c r="W352" s="228"/>
      <c r="X352" s="228"/>
      <c r="Y352" s="228"/>
      <c r="Z352" s="228"/>
      <c r="AA352" s="228"/>
      <c r="AB352" s="228"/>
      <c r="AC352" s="228"/>
    </row>
    <row r="353" s="218" customFormat="1" ht="24.9" customHeight="1" spans="1:29">
      <c r="A353" s="257"/>
      <c r="B353" s="258"/>
      <c r="C353" s="259"/>
      <c r="D353" s="96"/>
      <c r="E353" s="271"/>
      <c r="F353" s="228"/>
      <c r="G353" s="228"/>
      <c r="H353" s="228"/>
      <c r="I353" s="228"/>
      <c r="J353" s="228"/>
      <c r="K353" s="228"/>
      <c r="L353" s="228"/>
      <c r="M353" s="228"/>
      <c r="N353" s="228"/>
      <c r="O353" s="228"/>
      <c r="P353" s="228"/>
      <c r="Q353" s="228"/>
      <c r="R353" s="228"/>
      <c r="S353" s="228"/>
      <c r="T353" s="228"/>
      <c r="U353" s="228"/>
      <c r="V353" s="228"/>
      <c r="W353" s="228"/>
      <c r="X353" s="228"/>
      <c r="Y353" s="228"/>
      <c r="Z353" s="228"/>
      <c r="AA353" s="228"/>
      <c r="AB353" s="228"/>
      <c r="AC353" s="228"/>
    </row>
    <row r="354" s="218" customFormat="1" ht="24.9" customHeight="1" spans="1:29">
      <c r="A354" s="257"/>
      <c r="B354" s="258"/>
      <c r="C354" s="259"/>
      <c r="D354" s="96"/>
      <c r="E354" s="271"/>
      <c r="F354" s="228"/>
      <c r="G354" s="228"/>
      <c r="H354" s="228"/>
      <c r="I354" s="228"/>
      <c r="J354" s="228"/>
      <c r="K354" s="228"/>
      <c r="L354" s="228"/>
      <c r="M354" s="228"/>
      <c r="N354" s="228"/>
      <c r="O354" s="228"/>
      <c r="P354" s="228"/>
      <c r="Q354" s="228"/>
      <c r="R354" s="228"/>
      <c r="S354" s="228"/>
      <c r="T354" s="228"/>
      <c r="U354" s="228"/>
      <c r="V354" s="228"/>
      <c r="W354" s="228"/>
      <c r="X354" s="228"/>
      <c r="Y354" s="228"/>
      <c r="Z354" s="228"/>
      <c r="AA354" s="228"/>
      <c r="AB354" s="228"/>
      <c r="AC354" s="228"/>
    </row>
    <row r="355" s="218" customFormat="1" ht="24.9" customHeight="1" spans="1:29">
      <c r="A355" s="264"/>
      <c r="B355" s="265" t="s">
        <v>694</v>
      </c>
      <c r="C355" s="266"/>
      <c r="D355" s="267" t="s">
        <v>695</v>
      </c>
      <c r="E355" s="273"/>
      <c r="F355" s="228"/>
      <c r="G355" s="228"/>
      <c r="H355" s="228"/>
      <c r="I355" s="228"/>
      <c r="J355" s="228"/>
      <c r="K355" s="228"/>
      <c r="L355" s="228"/>
      <c r="M355" s="228"/>
      <c r="N355" s="228"/>
      <c r="O355" s="228"/>
      <c r="P355" s="228"/>
      <c r="Q355" s="228"/>
      <c r="R355" s="228"/>
      <c r="S355" s="228"/>
      <c r="T355" s="228"/>
      <c r="U355" s="228"/>
      <c r="V355" s="228"/>
      <c r="W355" s="228"/>
      <c r="X355" s="228"/>
      <c r="Y355" s="228"/>
      <c r="Z355" s="228"/>
      <c r="AA355" s="228"/>
      <c r="AB355" s="228"/>
      <c r="AC355" s="228"/>
    </row>
    <row r="356" s="218" customFormat="1" ht="24.9" customHeight="1" spans="1:29">
      <c r="A356" s="252">
        <v>26</v>
      </c>
      <c r="B356" s="253"/>
      <c r="C356" s="254"/>
      <c r="D356" s="255"/>
      <c r="E356" s="274"/>
      <c r="F356" s="228"/>
      <c r="G356" s="228"/>
      <c r="H356" s="228"/>
      <c r="I356" s="228"/>
      <c r="J356" s="281"/>
      <c r="K356" s="228"/>
      <c r="L356" s="228"/>
      <c r="M356" s="228"/>
      <c r="N356" s="228"/>
      <c r="O356" s="228"/>
      <c r="P356" s="228"/>
      <c r="Q356" s="228"/>
      <c r="R356" s="228"/>
      <c r="S356" s="228"/>
      <c r="T356" s="228"/>
      <c r="U356" s="228"/>
      <c r="V356" s="228"/>
      <c r="W356" s="228"/>
      <c r="X356" s="228"/>
      <c r="Y356" s="228"/>
      <c r="Z356" s="228"/>
      <c r="AA356" s="228"/>
      <c r="AB356" s="228"/>
      <c r="AC356" s="228"/>
    </row>
    <row r="357" s="218" customFormat="1" ht="24.9" customHeight="1" spans="1:29">
      <c r="A357" s="257"/>
      <c r="B357" s="258"/>
      <c r="C357" s="259"/>
      <c r="D357" s="96"/>
      <c r="E357" s="271"/>
      <c r="F357" s="228"/>
      <c r="G357" s="228"/>
      <c r="H357" s="228"/>
      <c r="I357" s="228"/>
      <c r="J357" s="228"/>
      <c r="K357" s="228"/>
      <c r="L357" s="228"/>
      <c r="M357" s="228"/>
      <c r="N357" s="228"/>
      <c r="O357" s="228"/>
      <c r="P357" s="228"/>
      <c r="Q357" s="228"/>
      <c r="R357" s="228"/>
      <c r="S357" s="228"/>
      <c r="T357" s="228"/>
      <c r="U357" s="228"/>
      <c r="V357" s="228"/>
      <c r="W357" s="228"/>
      <c r="X357" s="228"/>
      <c r="Y357" s="228"/>
      <c r="Z357" s="228"/>
      <c r="AA357" s="228"/>
      <c r="AB357" s="228"/>
      <c r="AC357" s="228"/>
    </row>
    <row r="358" s="218" customFormat="1" ht="24.9" customHeight="1" spans="1:29">
      <c r="A358" s="257"/>
      <c r="B358" s="258"/>
      <c r="C358" s="259"/>
      <c r="D358" s="96"/>
      <c r="E358" s="271"/>
      <c r="F358" s="228"/>
      <c r="G358" s="228"/>
      <c r="H358" s="228"/>
      <c r="I358" s="228"/>
      <c r="J358" s="228"/>
      <c r="K358" s="228"/>
      <c r="L358" s="228"/>
      <c r="M358" s="228"/>
      <c r="N358" s="228"/>
      <c r="O358" s="228"/>
      <c r="P358" s="228"/>
      <c r="Q358" s="228"/>
      <c r="R358" s="228"/>
      <c r="S358" s="228"/>
      <c r="T358" s="228"/>
      <c r="U358" s="228"/>
      <c r="V358" s="228"/>
      <c r="W358" s="228"/>
      <c r="X358" s="228"/>
      <c r="Y358" s="228"/>
      <c r="Z358" s="228"/>
      <c r="AA358" s="228"/>
      <c r="AB358" s="228"/>
      <c r="AC358" s="228"/>
    </row>
    <row r="359" s="218" customFormat="1" ht="24.9" customHeight="1" spans="1:29">
      <c r="A359" s="257"/>
      <c r="B359" s="258"/>
      <c r="C359" s="259"/>
      <c r="D359" s="96"/>
      <c r="E359" s="271"/>
      <c r="F359" s="228"/>
      <c r="G359" s="228"/>
      <c r="H359" s="228"/>
      <c r="I359" s="228"/>
      <c r="J359" s="228"/>
      <c r="K359" s="228"/>
      <c r="L359" s="228"/>
      <c r="M359" s="228"/>
      <c r="N359" s="228"/>
      <c r="O359" s="228"/>
      <c r="P359" s="228"/>
      <c r="Q359" s="228"/>
      <c r="R359" s="228"/>
      <c r="S359" s="228"/>
      <c r="T359" s="228"/>
      <c r="U359" s="228"/>
      <c r="V359" s="228"/>
      <c r="W359" s="228"/>
      <c r="X359" s="228"/>
      <c r="Y359" s="228"/>
      <c r="Z359" s="228"/>
      <c r="AA359" s="228"/>
      <c r="AB359" s="228"/>
      <c r="AC359" s="228"/>
    </row>
    <row r="360" s="218" customFormat="1" ht="24.9" customHeight="1" spans="1:29">
      <c r="A360" s="257"/>
      <c r="B360" s="258"/>
      <c r="C360" s="259"/>
      <c r="D360" s="96"/>
      <c r="E360" s="271"/>
      <c r="F360" s="228"/>
      <c r="G360" s="228"/>
      <c r="H360" s="228"/>
      <c r="I360" s="228"/>
      <c r="J360" s="228"/>
      <c r="K360" s="228"/>
      <c r="L360" s="228"/>
      <c r="M360" s="228"/>
      <c r="N360" s="228"/>
      <c r="O360" s="228"/>
      <c r="P360" s="228"/>
      <c r="Q360" s="228"/>
      <c r="R360" s="228"/>
      <c r="S360" s="228"/>
      <c r="T360" s="228"/>
      <c r="U360" s="228"/>
      <c r="V360" s="228"/>
      <c r="W360" s="228"/>
      <c r="X360" s="228"/>
      <c r="Y360" s="228"/>
      <c r="Z360" s="228"/>
      <c r="AA360" s="228"/>
      <c r="AB360" s="228"/>
      <c r="AC360" s="228"/>
    </row>
    <row r="361" s="218" customFormat="1" ht="24.9" customHeight="1" spans="1:29">
      <c r="A361" s="257"/>
      <c r="B361" s="258"/>
      <c r="C361" s="259"/>
      <c r="D361" s="96"/>
      <c r="E361" s="271"/>
      <c r="F361" s="228"/>
      <c r="G361" s="228"/>
      <c r="H361" s="228"/>
      <c r="I361" s="228"/>
      <c r="J361" s="228"/>
      <c r="K361" s="228"/>
      <c r="L361" s="228"/>
      <c r="M361" s="228"/>
      <c r="N361" s="228"/>
      <c r="O361" s="228"/>
      <c r="P361" s="228"/>
      <c r="Q361" s="228"/>
      <c r="R361" s="228"/>
      <c r="S361" s="228"/>
      <c r="T361" s="228"/>
      <c r="U361" s="228"/>
      <c r="V361" s="228"/>
      <c r="W361" s="228"/>
      <c r="X361" s="228"/>
      <c r="Y361" s="228"/>
      <c r="Z361" s="228"/>
      <c r="AA361" s="228"/>
      <c r="AB361" s="228"/>
      <c r="AC361" s="228"/>
    </row>
    <row r="362" s="218" customFormat="1" ht="24.9" customHeight="1" spans="1:29">
      <c r="A362" s="257"/>
      <c r="B362" s="258"/>
      <c r="C362" s="259"/>
      <c r="D362" s="96"/>
      <c r="E362" s="271"/>
      <c r="F362" s="228"/>
      <c r="G362" s="228"/>
      <c r="H362" s="228"/>
      <c r="I362" s="228"/>
      <c r="J362" s="228"/>
      <c r="K362" s="228"/>
      <c r="L362" s="228"/>
      <c r="M362" s="228"/>
      <c r="N362" s="228"/>
      <c r="O362" s="228"/>
      <c r="P362" s="228"/>
      <c r="Q362" s="228"/>
      <c r="R362" s="228"/>
      <c r="S362" s="228"/>
      <c r="T362" s="228"/>
      <c r="U362" s="228"/>
      <c r="V362" s="228"/>
      <c r="W362" s="228"/>
      <c r="X362" s="228"/>
      <c r="Y362" s="228"/>
      <c r="Z362" s="228"/>
      <c r="AA362" s="228"/>
      <c r="AB362" s="228"/>
      <c r="AC362" s="228"/>
    </row>
    <row r="363" s="218" customFormat="1" ht="24.9" customHeight="1" spans="1:29">
      <c r="A363" s="257"/>
      <c r="B363" s="258"/>
      <c r="C363" s="259"/>
      <c r="D363" s="96"/>
      <c r="E363" s="271"/>
      <c r="F363" s="228"/>
      <c r="G363" s="228"/>
      <c r="H363" s="228"/>
      <c r="I363" s="228"/>
      <c r="J363" s="228"/>
      <c r="K363" s="228"/>
      <c r="L363" s="228"/>
      <c r="M363" s="228"/>
      <c r="N363" s="228"/>
      <c r="O363" s="228"/>
      <c r="P363" s="228"/>
      <c r="Q363" s="228"/>
      <c r="R363" s="228"/>
      <c r="S363" s="228"/>
      <c r="T363" s="228"/>
      <c r="U363" s="228"/>
      <c r="V363" s="228"/>
      <c r="W363" s="228"/>
      <c r="X363" s="228"/>
      <c r="Y363" s="228"/>
      <c r="Z363" s="228"/>
      <c r="AA363" s="228"/>
      <c r="AB363" s="228"/>
      <c r="AC363" s="228"/>
    </row>
    <row r="364" s="218" customFormat="1" ht="24.9" customHeight="1" spans="1:29">
      <c r="A364" s="257"/>
      <c r="B364" s="258"/>
      <c r="C364" s="259"/>
      <c r="D364" s="96"/>
      <c r="E364" s="271"/>
      <c r="F364" s="228"/>
      <c r="G364" s="228"/>
      <c r="H364" s="228"/>
      <c r="I364" s="228"/>
      <c r="J364" s="228"/>
      <c r="K364" s="228"/>
      <c r="L364" s="228"/>
      <c r="M364" s="228"/>
      <c r="N364" s="228"/>
      <c r="O364" s="228"/>
      <c r="P364" s="228"/>
      <c r="Q364" s="228"/>
      <c r="R364" s="228"/>
      <c r="S364" s="228"/>
      <c r="T364" s="228"/>
      <c r="U364" s="228"/>
      <c r="V364" s="228"/>
      <c r="W364" s="228"/>
      <c r="X364" s="228"/>
      <c r="Y364" s="228"/>
      <c r="Z364" s="228"/>
      <c r="AA364" s="228"/>
      <c r="AB364" s="228"/>
      <c r="AC364" s="228"/>
    </row>
    <row r="365" s="218" customFormat="1" ht="24.9" customHeight="1" spans="1:29">
      <c r="A365" s="257"/>
      <c r="B365" s="258"/>
      <c r="C365" s="259"/>
      <c r="D365" s="96"/>
      <c r="E365" s="271"/>
      <c r="F365" s="228"/>
      <c r="G365" s="228"/>
      <c r="H365" s="228"/>
      <c r="I365" s="228"/>
      <c r="J365" s="228"/>
      <c r="K365" s="228"/>
      <c r="L365" s="228"/>
      <c r="M365" s="228"/>
      <c r="N365" s="228"/>
      <c r="O365" s="228"/>
      <c r="P365" s="228"/>
      <c r="Q365" s="228"/>
      <c r="R365" s="228"/>
      <c r="S365" s="228"/>
      <c r="T365" s="228"/>
      <c r="U365" s="228"/>
      <c r="V365" s="228"/>
      <c r="W365" s="228"/>
      <c r="X365" s="228"/>
      <c r="Y365" s="228"/>
      <c r="Z365" s="228"/>
      <c r="AA365" s="228"/>
      <c r="AB365" s="228"/>
      <c r="AC365" s="228"/>
    </row>
    <row r="366" s="218" customFormat="1" ht="24.9" customHeight="1" spans="1:29">
      <c r="A366" s="257"/>
      <c r="B366" s="258"/>
      <c r="C366" s="259"/>
      <c r="D366" s="96"/>
      <c r="E366" s="271"/>
      <c r="F366" s="228"/>
      <c r="G366" s="228"/>
      <c r="H366" s="228"/>
      <c r="I366" s="228"/>
      <c r="J366" s="228"/>
      <c r="K366" s="228"/>
      <c r="L366" s="228"/>
      <c r="M366" s="228"/>
      <c r="N366" s="228"/>
      <c r="O366" s="228"/>
      <c r="P366" s="228"/>
      <c r="Q366" s="228"/>
      <c r="R366" s="228"/>
      <c r="S366" s="228"/>
      <c r="T366" s="228"/>
      <c r="U366" s="228"/>
      <c r="V366" s="228"/>
      <c r="W366" s="228"/>
      <c r="X366" s="228"/>
      <c r="Y366" s="228"/>
      <c r="Z366" s="228"/>
      <c r="AA366" s="228"/>
      <c r="AB366" s="228"/>
      <c r="AC366" s="228"/>
    </row>
    <row r="367" s="218" customFormat="1" ht="24.9" customHeight="1" spans="1:29">
      <c r="A367" s="257"/>
      <c r="B367" s="258"/>
      <c r="C367" s="259"/>
      <c r="D367" s="96"/>
      <c r="E367" s="271"/>
      <c r="F367" s="228"/>
      <c r="G367" s="228"/>
      <c r="H367" s="228"/>
      <c r="I367" s="228"/>
      <c r="J367" s="228"/>
      <c r="K367" s="228"/>
      <c r="L367" s="228"/>
      <c r="M367" s="228"/>
      <c r="N367" s="228"/>
      <c r="O367" s="228"/>
      <c r="P367" s="228"/>
      <c r="Q367" s="228"/>
      <c r="R367" s="228"/>
      <c r="S367" s="228"/>
      <c r="T367" s="228"/>
      <c r="U367" s="228"/>
      <c r="V367" s="228"/>
      <c r="W367" s="228"/>
      <c r="X367" s="228"/>
      <c r="Y367" s="228"/>
      <c r="Z367" s="228"/>
      <c r="AA367" s="228"/>
      <c r="AB367" s="228"/>
      <c r="AC367" s="228"/>
    </row>
    <row r="368" s="218" customFormat="1" ht="24.9" customHeight="1" spans="1:29">
      <c r="A368" s="257"/>
      <c r="B368" s="258"/>
      <c r="C368" s="259"/>
      <c r="D368" s="96"/>
      <c r="E368" s="271"/>
      <c r="F368" s="228"/>
      <c r="G368" s="228"/>
      <c r="H368" s="228"/>
      <c r="I368" s="228"/>
      <c r="J368" s="228"/>
      <c r="K368" s="228"/>
      <c r="L368" s="228"/>
      <c r="M368" s="228"/>
      <c r="N368" s="228"/>
      <c r="O368" s="228"/>
      <c r="P368" s="228"/>
      <c r="Q368" s="228"/>
      <c r="R368" s="228"/>
      <c r="S368" s="228"/>
      <c r="T368" s="228"/>
      <c r="U368" s="228"/>
      <c r="V368" s="228"/>
      <c r="W368" s="228"/>
      <c r="X368" s="228"/>
      <c r="Y368" s="228"/>
      <c r="Z368" s="228"/>
      <c r="AA368" s="228"/>
      <c r="AB368" s="228"/>
      <c r="AC368" s="228"/>
    </row>
    <row r="369" s="218" customFormat="1" ht="24.9" customHeight="1" spans="1:29">
      <c r="A369" s="264"/>
      <c r="B369" s="265" t="s">
        <v>694</v>
      </c>
      <c r="C369" s="266"/>
      <c r="D369" s="267" t="s">
        <v>695</v>
      </c>
      <c r="E369" s="273"/>
      <c r="F369" s="228"/>
      <c r="G369" s="228"/>
      <c r="H369" s="228"/>
      <c r="I369" s="228"/>
      <c r="J369" s="228"/>
      <c r="K369" s="228"/>
      <c r="L369" s="228"/>
      <c r="M369" s="228"/>
      <c r="N369" s="228"/>
      <c r="O369" s="228"/>
      <c r="P369" s="228"/>
      <c r="Q369" s="228"/>
      <c r="R369" s="228"/>
      <c r="S369" s="228"/>
      <c r="T369" s="228"/>
      <c r="U369" s="228"/>
      <c r="V369" s="228"/>
      <c r="W369" s="228"/>
      <c r="X369" s="228"/>
      <c r="Y369" s="228"/>
      <c r="Z369" s="228"/>
      <c r="AA369" s="228"/>
      <c r="AB369" s="228"/>
      <c r="AC369" s="228"/>
    </row>
    <row r="370" s="218" customFormat="1" ht="24.9" customHeight="1" spans="1:29">
      <c r="A370" s="252">
        <v>27</v>
      </c>
      <c r="B370" s="253"/>
      <c r="C370" s="254"/>
      <c r="D370" s="255"/>
      <c r="E370" s="274"/>
      <c r="F370" s="228"/>
      <c r="G370" s="228"/>
      <c r="H370" s="228"/>
      <c r="I370" s="228"/>
      <c r="J370" s="281"/>
      <c r="K370" s="228"/>
      <c r="L370" s="228"/>
      <c r="M370" s="228"/>
      <c r="N370" s="228"/>
      <c r="O370" s="228"/>
      <c r="P370" s="228"/>
      <c r="Q370" s="228"/>
      <c r="R370" s="228"/>
      <c r="S370" s="228"/>
      <c r="T370" s="228"/>
      <c r="U370" s="228"/>
      <c r="V370" s="228"/>
      <c r="W370" s="228"/>
      <c r="X370" s="228"/>
      <c r="Y370" s="228"/>
      <c r="Z370" s="228"/>
      <c r="AA370" s="228"/>
      <c r="AB370" s="228"/>
      <c r="AC370" s="228"/>
    </row>
    <row r="371" s="218" customFormat="1" ht="24.9" customHeight="1" spans="1:29">
      <c r="A371" s="257"/>
      <c r="B371" s="258"/>
      <c r="C371" s="259"/>
      <c r="D371" s="96"/>
      <c r="E371" s="271"/>
      <c r="F371" s="228"/>
      <c r="G371" s="228"/>
      <c r="H371" s="228"/>
      <c r="I371" s="228"/>
      <c r="J371" s="228"/>
      <c r="K371" s="228"/>
      <c r="L371" s="228"/>
      <c r="M371" s="228"/>
      <c r="N371" s="228"/>
      <c r="O371" s="228"/>
      <c r="P371" s="228"/>
      <c r="Q371" s="228"/>
      <c r="R371" s="228"/>
      <c r="S371" s="228"/>
      <c r="T371" s="228"/>
      <c r="U371" s="228"/>
      <c r="V371" s="228"/>
      <c r="W371" s="228"/>
      <c r="X371" s="228"/>
      <c r="Y371" s="228"/>
      <c r="Z371" s="228"/>
      <c r="AA371" s="228"/>
      <c r="AB371" s="228"/>
      <c r="AC371" s="228"/>
    </row>
    <row r="372" s="218" customFormat="1" ht="24.9" customHeight="1" spans="1:29">
      <c r="A372" s="257"/>
      <c r="B372" s="258"/>
      <c r="C372" s="259"/>
      <c r="D372" s="96"/>
      <c r="E372" s="271"/>
      <c r="F372" s="228"/>
      <c r="G372" s="228"/>
      <c r="H372" s="228"/>
      <c r="I372" s="228"/>
      <c r="J372" s="228"/>
      <c r="K372" s="228"/>
      <c r="L372" s="228"/>
      <c r="M372" s="228"/>
      <c r="N372" s="228"/>
      <c r="O372" s="228"/>
      <c r="P372" s="228"/>
      <c r="Q372" s="228"/>
      <c r="R372" s="228"/>
      <c r="S372" s="228"/>
      <c r="T372" s="228"/>
      <c r="U372" s="228"/>
      <c r="V372" s="228"/>
      <c r="W372" s="228"/>
      <c r="X372" s="228"/>
      <c r="Y372" s="228"/>
      <c r="Z372" s="228"/>
      <c r="AA372" s="228"/>
      <c r="AB372" s="228"/>
      <c r="AC372" s="228"/>
    </row>
    <row r="373" s="218" customFormat="1" ht="24.9" customHeight="1" spans="1:29">
      <c r="A373" s="257"/>
      <c r="B373" s="258"/>
      <c r="C373" s="259"/>
      <c r="D373" s="96"/>
      <c r="E373" s="271"/>
      <c r="F373" s="228"/>
      <c r="G373" s="228"/>
      <c r="H373" s="228"/>
      <c r="I373" s="228"/>
      <c r="J373" s="228"/>
      <c r="K373" s="228"/>
      <c r="L373" s="228"/>
      <c r="M373" s="228"/>
      <c r="N373" s="228"/>
      <c r="O373" s="228"/>
      <c r="P373" s="228"/>
      <c r="Q373" s="228"/>
      <c r="R373" s="228"/>
      <c r="S373" s="228"/>
      <c r="T373" s="228"/>
      <c r="U373" s="228"/>
      <c r="V373" s="228"/>
      <c r="W373" s="228"/>
      <c r="X373" s="228"/>
      <c r="Y373" s="228"/>
      <c r="Z373" s="228"/>
      <c r="AA373" s="228"/>
      <c r="AB373" s="228"/>
      <c r="AC373" s="228"/>
    </row>
    <row r="374" s="218" customFormat="1" ht="24.9" customHeight="1" spans="1:29">
      <c r="A374" s="257"/>
      <c r="B374" s="258"/>
      <c r="C374" s="259"/>
      <c r="D374" s="96"/>
      <c r="E374" s="271"/>
      <c r="F374" s="228"/>
      <c r="G374" s="228"/>
      <c r="H374" s="228"/>
      <c r="I374" s="228"/>
      <c r="J374" s="228"/>
      <c r="K374" s="228"/>
      <c r="L374" s="228"/>
      <c r="M374" s="228"/>
      <c r="N374" s="228"/>
      <c r="O374" s="228"/>
      <c r="P374" s="228"/>
      <c r="Q374" s="228"/>
      <c r="R374" s="228"/>
      <c r="S374" s="228"/>
      <c r="T374" s="228"/>
      <c r="U374" s="228"/>
      <c r="V374" s="228"/>
      <c r="W374" s="228"/>
      <c r="X374" s="228"/>
      <c r="Y374" s="228"/>
      <c r="Z374" s="228"/>
      <c r="AA374" s="228"/>
      <c r="AB374" s="228"/>
      <c r="AC374" s="228"/>
    </row>
    <row r="375" s="218" customFormat="1" ht="24.9" customHeight="1" spans="1:29">
      <c r="A375" s="257"/>
      <c r="B375" s="258"/>
      <c r="C375" s="259"/>
      <c r="D375" s="96"/>
      <c r="E375" s="271"/>
      <c r="F375" s="228"/>
      <c r="G375" s="228"/>
      <c r="H375" s="228"/>
      <c r="I375" s="228"/>
      <c r="J375" s="228"/>
      <c r="K375" s="228"/>
      <c r="L375" s="228"/>
      <c r="M375" s="228"/>
      <c r="N375" s="228"/>
      <c r="O375" s="228"/>
      <c r="P375" s="228"/>
      <c r="Q375" s="228"/>
      <c r="R375" s="228"/>
      <c r="S375" s="228"/>
      <c r="T375" s="228"/>
      <c r="U375" s="228"/>
      <c r="V375" s="228"/>
      <c r="W375" s="228"/>
      <c r="X375" s="228"/>
      <c r="Y375" s="228"/>
      <c r="Z375" s="228"/>
      <c r="AA375" s="228"/>
      <c r="AB375" s="228"/>
      <c r="AC375" s="228"/>
    </row>
    <row r="376" s="218" customFormat="1" ht="24.9" customHeight="1" spans="1:29">
      <c r="A376" s="257"/>
      <c r="B376" s="258"/>
      <c r="C376" s="259"/>
      <c r="D376" s="96"/>
      <c r="E376" s="271"/>
      <c r="F376" s="228"/>
      <c r="G376" s="228"/>
      <c r="H376" s="228"/>
      <c r="I376" s="228"/>
      <c r="J376" s="228"/>
      <c r="K376" s="228"/>
      <c r="L376" s="228"/>
      <c r="M376" s="228"/>
      <c r="N376" s="228"/>
      <c r="O376" s="228"/>
      <c r="P376" s="228"/>
      <c r="Q376" s="228"/>
      <c r="R376" s="228"/>
      <c r="S376" s="228"/>
      <c r="T376" s="228"/>
      <c r="U376" s="228"/>
      <c r="V376" s="228"/>
      <c r="W376" s="228"/>
      <c r="X376" s="228"/>
      <c r="Y376" s="228"/>
      <c r="Z376" s="228"/>
      <c r="AA376" s="228"/>
      <c r="AB376" s="228"/>
      <c r="AC376" s="228"/>
    </row>
    <row r="377" s="218" customFormat="1" ht="24.9" customHeight="1" spans="1:29">
      <c r="A377" s="257"/>
      <c r="B377" s="258"/>
      <c r="C377" s="259"/>
      <c r="D377" s="96"/>
      <c r="E377" s="271"/>
      <c r="F377" s="228"/>
      <c r="G377" s="228"/>
      <c r="H377" s="228"/>
      <c r="I377" s="228"/>
      <c r="J377" s="228"/>
      <c r="K377" s="228"/>
      <c r="L377" s="228"/>
      <c r="M377" s="228"/>
      <c r="N377" s="228"/>
      <c r="O377" s="228"/>
      <c r="P377" s="228"/>
      <c r="Q377" s="228"/>
      <c r="R377" s="228"/>
      <c r="S377" s="228"/>
      <c r="T377" s="228"/>
      <c r="U377" s="228"/>
      <c r="V377" s="228"/>
      <c r="W377" s="228"/>
      <c r="X377" s="228"/>
      <c r="Y377" s="228"/>
      <c r="Z377" s="228"/>
      <c r="AA377" s="228"/>
      <c r="AB377" s="228"/>
      <c r="AC377" s="228"/>
    </row>
    <row r="378" s="218" customFormat="1" ht="24.9" customHeight="1" spans="1:29">
      <c r="A378" s="257"/>
      <c r="B378" s="258"/>
      <c r="C378" s="259"/>
      <c r="D378" s="96"/>
      <c r="E378" s="271"/>
      <c r="F378" s="228"/>
      <c r="G378" s="228"/>
      <c r="H378" s="228"/>
      <c r="I378" s="228"/>
      <c r="J378" s="228"/>
      <c r="K378" s="228"/>
      <c r="L378" s="228"/>
      <c r="M378" s="228"/>
      <c r="N378" s="228"/>
      <c r="O378" s="228"/>
      <c r="P378" s="228"/>
      <c r="Q378" s="228"/>
      <c r="R378" s="228"/>
      <c r="S378" s="228"/>
      <c r="T378" s="228"/>
      <c r="U378" s="228"/>
      <c r="V378" s="228"/>
      <c r="W378" s="228"/>
      <c r="X378" s="228"/>
      <c r="Y378" s="228"/>
      <c r="Z378" s="228"/>
      <c r="AA378" s="228"/>
      <c r="AB378" s="228"/>
      <c r="AC378" s="228"/>
    </row>
    <row r="379" s="218" customFormat="1" ht="24.9" customHeight="1" spans="1:29">
      <c r="A379" s="257"/>
      <c r="B379" s="258"/>
      <c r="C379" s="259"/>
      <c r="D379" s="96"/>
      <c r="E379" s="271"/>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row>
    <row r="380" s="218" customFormat="1" ht="24.9" customHeight="1" spans="1:29">
      <c r="A380" s="257"/>
      <c r="B380" s="258"/>
      <c r="C380" s="259"/>
      <c r="D380" s="96"/>
      <c r="E380" s="271"/>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row>
    <row r="381" s="218" customFormat="1" ht="24.9" customHeight="1" spans="1:29">
      <c r="A381" s="257"/>
      <c r="B381" s="258"/>
      <c r="C381" s="259"/>
      <c r="D381" s="96"/>
      <c r="E381" s="271"/>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row>
    <row r="382" s="218" customFormat="1" ht="24.9" customHeight="1" spans="1:29">
      <c r="A382" s="257"/>
      <c r="B382" s="258"/>
      <c r="C382" s="259"/>
      <c r="D382" s="96"/>
      <c r="E382" s="271"/>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row>
    <row r="383" s="218" customFormat="1" ht="24.9" customHeight="1" spans="1:29">
      <c r="A383" s="264"/>
      <c r="B383" s="265" t="s">
        <v>694</v>
      </c>
      <c r="C383" s="266"/>
      <c r="D383" s="267" t="s">
        <v>695</v>
      </c>
      <c r="E383" s="273"/>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row>
    <row r="384" s="218" customFormat="1" ht="24.9" customHeight="1" spans="1:29">
      <c r="A384" s="252">
        <v>28</v>
      </c>
      <c r="B384" s="253"/>
      <c r="C384" s="254"/>
      <c r="D384" s="255"/>
      <c r="E384" s="274"/>
      <c r="F384" s="228"/>
      <c r="G384" s="228"/>
      <c r="H384" s="228"/>
      <c r="I384" s="228"/>
      <c r="J384" s="281"/>
      <c r="K384" s="228"/>
      <c r="L384" s="228"/>
      <c r="M384" s="228"/>
      <c r="N384" s="228"/>
      <c r="O384" s="228"/>
      <c r="P384" s="228"/>
      <c r="Q384" s="228"/>
      <c r="R384" s="228"/>
      <c r="S384" s="228"/>
      <c r="T384" s="228"/>
      <c r="U384" s="228"/>
      <c r="V384" s="228"/>
      <c r="W384" s="228"/>
      <c r="X384" s="228"/>
      <c r="Y384" s="228"/>
      <c r="Z384" s="228"/>
      <c r="AA384" s="228"/>
      <c r="AB384" s="228"/>
      <c r="AC384" s="228"/>
    </row>
    <row r="385" s="218" customFormat="1" ht="24.9" customHeight="1" spans="1:29">
      <c r="A385" s="257"/>
      <c r="B385" s="258"/>
      <c r="C385" s="259"/>
      <c r="D385" s="96"/>
      <c r="E385" s="271"/>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row>
    <row r="386" s="218" customFormat="1" ht="24.9" customHeight="1" spans="1:29">
      <c r="A386" s="257"/>
      <c r="B386" s="258"/>
      <c r="C386" s="259"/>
      <c r="D386" s="96"/>
      <c r="E386" s="271"/>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row>
    <row r="387" s="218" customFormat="1" ht="24.9" customHeight="1" spans="1:29">
      <c r="A387" s="257"/>
      <c r="B387" s="258"/>
      <c r="C387" s="259"/>
      <c r="D387" s="96"/>
      <c r="E387" s="271"/>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228"/>
    </row>
    <row r="388" s="218" customFormat="1" ht="24.9" customHeight="1" spans="1:29">
      <c r="A388" s="257"/>
      <c r="B388" s="258"/>
      <c r="C388" s="259"/>
      <c r="D388" s="96"/>
      <c r="E388" s="271"/>
      <c r="F388" s="228"/>
      <c r="G388" s="228"/>
      <c r="H388" s="228"/>
      <c r="I388" s="228"/>
      <c r="J388" s="228"/>
      <c r="K388" s="228"/>
      <c r="L388" s="228"/>
      <c r="M388" s="228"/>
      <c r="N388" s="228"/>
      <c r="O388" s="228"/>
      <c r="P388" s="228"/>
      <c r="Q388" s="228"/>
      <c r="R388" s="228"/>
      <c r="S388" s="228"/>
      <c r="T388" s="228"/>
      <c r="U388" s="228"/>
      <c r="V388" s="228"/>
      <c r="W388" s="228"/>
      <c r="X388" s="228"/>
      <c r="Y388" s="228"/>
      <c r="Z388" s="228"/>
      <c r="AA388" s="228"/>
      <c r="AB388" s="228"/>
      <c r="AC388" s="228"/>
    </row>
    <row r="389" s="218" customFormat="1" ht="24.9" customHeight="1" spans="1:29">
      <c r="A389" s="257"/>
      <c r="B389" s="258"/>
      <c r="C389" s="259"/>
      <c r="D389" s="96"/>
      <c r="E389" s="271"/>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228"/>
    </row>
    <row r="390" s="218" customFormat="1" ht="24.9" customHeight="1" spans="1:29">
      <c r="A390" s="257"/>
      <c r="B390" s="258"/>
      <c r="C390" s="259"/>
      <c r="D390" s="96"/>
      <c r="E390" s="271"/>
      <c r="F390" s="228"/>
      <c r="G390" s="228"/>
      <c r="H390" s="228"/>
      <c r="I390" s="228"/>
      <c r="J390" s="228"/>
      <c r="K390" s="228"/>
      <c r="L390" s="228"/>
      <c r="M390" s="228"/>
      <c r="N390" s="228"/>
      <c r="O390" s="228"/>
      <c r="P390" s="228"/>
      <c r="Q390" s="228"/>
      <c r="R390" s="228"/>
      <c r="S390" s="228"/>
      <c r="T390" s="228"/>
      <c r="U390" s="228"/>
      <c r="V390" s="228"/>
      <c r="W390" s="228"/>
      <c r="X390" s="228"/>
      <c r="Y390" s="228"/>
      <c r="Z390" s="228"/>
      <c r="AA390" s="228"/>
      <c r="AB390" s="228"/>
      <c r="AC390" s="228"/>
    </row>
    <row r="391" s="218" customFormat="1" ht="24.9" customHeight="1" spans="1:29">
      <c r="A391" s="257"/>
      <c r="B391" s="258"/>
      <c r="C391" s="259"/>
      <c r="D391" s="96"/>
      <c r="E391" s="271"/>
      <c r="F391" s="228"/>
      <c r="G391" s="228"/>
      <c r="H391" s="228"/>
      <c r="I391" s="228"/>
      <c r="J391" s="228"/>
      <c r="K391" s="228"/>
      <c r="L391" s="228"/>
      <c r="M391" s="228"/>
      <c r="N391" s="228"/>
      <c r="O391" s="228"/>
      <c r="P391" s="228"/>
      <c r="Q391" s="228"/>
      <c r="R391" s="228"/>
      <c r="S391" s="228"/>
      <c r="T391" s="228"/>
      <c r="U391" s="228"/>
      <c r="V391" s="228"/>
      <c r="W391" s="228"/>
      <c r="X391" s="228"/>
      <c r="Y391" s="228"/>
      <c r="Z391" s="228"/>
      <c r="AA391" s="228"/>
      <c r="AB391" s="228"/>
      <c r="AC391" s="228"/>
    </row>
    <row r="392" s="218" customFormat="1" ht="24.9" customHeight="1" spans="1:29">
      <c r="A392" s="257"/>
      <c r="B392" s="258"/>
      <c r="C392" s="259"/>
      <c r="D392" s="96"/>
      <c r="E392" s="271"/>
      <c r="F392" s="228"/>
      <c r="G392" s="228"/>
      <c r="H392" s="228"/>
      <c r="I392" s="228"/>
      <c r="J392" s="228"/>
      <c r="K392" s="228"/>
      <c r="L392" s="228"/>
      <c r="M392" s="228"/>
      <c r="N392" s="228"/>
      <c r="O392" s="228"/>
      <c r="P392" s="228"/>
      <c r="Q392" s="228"/>
      <c r="R392" s="228"/>
      <c r="S392" s="228"/>
      <c r="T392" s="228"/>
      <c r="U392" s="228"/>
      <c r="V392" s="228"/>
      <c r="W392" s="228"/>
      <c r="X392" s="228"/>
      <c r="Y392" s="228"/>
      <c r="Z392" s="228"/>
      <c r="AA392" s="228"/>
      <c r="AB392" s="228"/>
      <c r="AC392" s="228"/>
    </row>
    <row r="393" s="218" customFormat="1" ht="24.9" customHeight="1" spans="1:29">
      <c r="A393" s="257"/>
      <c r="B393" s="258"/>
      <c r="C393" s="259"/>
      <c r="D393" s="96"/>
      <c r="E393" s="271"/>
      <c r="F393" s="228"/>
      <c r="G393" s="228"/>
      <c r="H393" s="228"/>
      <c r="I393" s="228"/>
      <c r="J393" s="228"/>
      <c r="K393" s="228"/>
      <c r="L393" s="228"/>
      <c r="M393" s="228"/>
      <c r="N393" s="228"/>
      <c r="O393" s="228"/>
      <c r="P393" s="228"/>
      <c r="Q393" s="228"/>
      <c r="R393" s="228"/>
      <c r="S393" s="228"/>
      <c r="T393" s="228"/>
      <c r="U393" s="228"/>
      <c r="V393" s="228"/>
      <c r="W393" s="228"/>
      <c r="X393" s="228"/>
      <c r="Y393" s="228"/>
      <c r="Z393" s="228"/>
      <c r="AA393" s="228"/>
      <c r="AB393" s="228"/>
      <c r="AC393" s="228"/>
    </row>
    <row r="394" s="218" customFormat="1" ht="24.9" customHeight="1" spans="1:29">
      <c r="A394" s="257"/>
      <c r="B394" s="258"/>
      <c r="C394" s="259"/>
      <c r="D394" s="96"/>
      <c r="E394" s="271"/>
      <c r="F394" s="228"/>
      <c r="G394" s="228"/>
      <c r="H394" s="228"/>
      <c r="I394" s="228"/>
      <c r="J394" s="228"/>
      <c r="K394" s="228"/>
      <c r="L394" s="228"/>
      <c r="M394" s="228"/>
      <c r="N394" s="228"/>
      <c r="O394" s="228"/>
      <c r="P394" s="228"/>
      <c r="Q394" s="228"/>
      <c r="R394" s="228"/>
      <c r="S394" s="228"/>
      <c r="T394" s="228"/>
      <c r="U394" s="228"/>
      <c r="V394" s="228"/>
      <c r="W394" s="228"/>
      <c r="X394" s="228"/>
      <c r="Y394" s="228"/>
      <c r="Z394" s="228"/>
      <c r="AA394" s="228"/>
      <c r="AB394" s="228"/>
      <c r="AC394" s="228"/>
    </row>
    <row r="395" s="218" customFormat="1" ht="24.9" customHeight="1" spans="1:29">
      <c r="A395" s="257"/>
      <c r="B395" s="258"/>
      <c r="C395" s="259"/>
      <c r="D395" s="96"/>
      <c r="E395" s="271"/>
      <c r="F395" s="228"/>
      <c r="G395" s="228"/>
      <c r="H395" s="228"/>
      <c r="I395" s="228"/>
      <c r="J395" s="228"/>
      <c r="K395" s="228"/>
      <c r="L395" s="228"/>
      <c r="M395" s="228"/>
      <c r="N395" s="228"/>
      <c r="O395" s="228"/>
      <c r="P395" s="228"/>
      <c r="Q395" s="228"/>
      <c r="R395" s="228"/>
      <c r="S395" s="228"/>
      <c r="T395" s="228"/>
      <c r="U395" s="228"/>
      <c r="V395" s="228"/>
      <c r="W395" s="228"/>
      <c r="X395" s="228"/>
      <c r="Y395" s="228"/>
      <c r="Z395" s="228"/>
      <c r="AA395" s="228"/>
      <c r="AB395" s="228"/>
      <c r="AC395" s="228"/>
    </row>
    <row r="396" s="218" customFormat="1" ht="24.9" customHeight="1" spans="1:29">
      <c r="A396" s="257"/>
      <c r="B396" s="258"/>
      <c r="C396" s="259"/>
      <c r="D396" s="96"/>
      <c r="E396" s="271"/>
      <c r="F396" s="228"/>
      <c r="G396" s="228"/>
      <c r="H396" s="228"/>
      <c r="I396" s="228"/>
      <c r="J396" s="228"/>
      <c r="K396" s="228"/>
      <c r="L396" s="228"/>
      <c r="M396" s="228"/>
      <c r="N396" s="228"/>
      <c r="O396" s="228"/>
      <c r="P396" s="228"/>
      <c r="Q396" s="228"/>
      <c r="R396" s="228"/>
      <c r="S396" s="228"/>
      <c r="T396" s="228"/>
      <c r="U396" s="228"/>
      <c r="V396" s="228"/>
      <c r="W396" s="228"/>
      <c r="X396" s="228"/>
      <c r="Y396" s="228"/>
      <c r="Z396" s="228"/>
      <c r="AA396" s="228"/>
      <c r="AB396" s="228"/>
      <c r="AC396" s="228"/>
    </row>
    <row r="397" s="218" customFormat="1" ht="24.9" customHeight="1" spans="1:29">
      <c r="A397" s="264"/>
      <c r="B397" s="265" t="s">
        <v>694</v>
      </c>
      <c r="C397" s="266"/>
      <c r="D397" s="267" t="s">
        <v>695</v>
      </c>
      <c r="E397" s="273"/>
      <c r="F397" s="228"/>
      <c r="G397" s="228"/>
      <c r="H397" s="228"/>
      <c r="I397" s="228"/>
      <c r="J397" s="228"/>
      <c r="K397" s="228"/>
      <c r="L397" s="228"/>
      <c r="M397" s="228"/>
      <c r="N397" s="228"/>
      <c r="O397" s="228"/>
      <c r="P397" s="228"/>
      <c r="Q397" s="228"/>
      <c r="R397" s="228"/>
      <c r="S397" s="228"/>
      <c r="T397" s="228"/>
      <c r="U397" s="228"/>
      <c r="V397" s="228"/>
      <c r="W397" s="228"/>
      <c r="X397" s="228"/>
      <c r="Y397" s="228"/>
      <c r="Z397" s="228"/>
      <c r="AA397" s="228"/>
      <c r="AB397" s="228"/>
      <c r="AC397" s="228"/>
    </row>
    <row r="398" s="218" customFormat="1" ht="24.9" customHeight="1" spans="1:29">
      <c r="A398" s="252">
        <v>29</v>
      </c>
      <c r="B398" s="253"/>
      <c r="C398" s="254"/>
      <c r="D398" s="255"/>
      <c r="E398" s="274"/>
      <c r="F398" s="228"/>
      <c r="G398" s="228"/>
      <c r="H398" s="228"/>
      <c r="I398" s="228"/>
      <c r="J398" s="281"/>
      <c r="K398" s="228"/>
      <c r="L398" s="228"/>
      <c r="M398" s="228"/>
      <c r="N398" s="228"/>
      <c r="O398" s="228"/>
      <c r="P398" s="228"/>
      <c r="Q398" s="228"/>
      <c r="R398" s="228"/>
      <c r="S398" s="228"/>
      <c r="T398" s="228"/>
      <c r="U398" s="228"/>
      <c r="V398" s="228"/>
      <c r="W398" s="228"/>
      <c r="X398" s="228"/>
      <c r="Y398" s="228"/>
      <c r="Z398" s="228"/>
      <c r="AA398" s="228"/>
      <c r="AB398" s="228"/>
      <c r="AC398" s="228"/>
    </row>
    <row r="399" s="218" customFormat="1" ht="24.9" customHeight="1" spans="1:29">
      <c r="A399" s="257"/>
      <c r="B399" s="258"/>
      <c r="C399" s="259"/>
      <c r="D399" s="96"/>
      <c r="E399" s="271"/>
      <c r="F399" s="228"/>
      <c r="G399" s="228"/>
      <c r="H399" s="228"/>
      <c r="I399" s="228"/>
      <c r="J399" s="228"/>
      <c r="K399" s="228"/>
      <c r="L399" s="228"/>
      <c r="M399" s="228"/>
      <c r="N399" s="228"/>
      <c r="O399" s="228"/>
      <c r="P399" s="228"/>
      <c r="Q399" s="228"/>
      <c r="R399" s="228"/>
      <c r="S399" s="228"/>
      <c r="T399" s="228"/>
      <c r="U399" s="228"/>
      <c r="V399" s="228"/>
      <c r="W399" s="228"/>
      <c r="X399" s="228"/>
      <c r="Y399" s="228"/>
      <c r="Z399" s="228"/>
      <c r="AA399" s="228"/>
      <c r="AB399" s="228"/>
      <c r="AC399" s="228"/>
    </row>
    <row r="400" s="218" customFormat="1" ht="24.9" customHeight="1" spans="1:29">
      <c r="A400" s="257"/>
      <c r="B400" s="258"/>
      <c r="C400" s="259"/>
      <c r="D400" s="96"/>
      <c r="E400" s="271"/>
      <c r="F400" s="228"/>
      <c r="G400" s="228"/>
      <c r="H400" s="228"/>
      <c r="I400" s="228"/>
      <c r="J400" s="228"/>
      <c r="K400" s="228"/>
      <c r="L400" s="228"/>
      <c r="M400" s="228"/>
      <c r="N400" s="228"/>
      <c r="O400" s="228"/>
      <c r="P400" s="228"/>
      <c r="Q400" s="228"/>
      <c r="R400" s="228"/>
      <c r="S400" s="228"/>
      <c r="T400" s="228"/>
      <c r="U400" s="228"/>
      <c r="V400" s="228"/>
      <c r="W400" s="228"/>
      <c r="X400" s="228"/>
      <c r="Y400" s="228"/>
      <c r="Z400" s="228"/>
      <c r="AA400" s="228"/>
      <c r="AB400" s="228"/>
      <c r="AC400" s="228"/>
    </row>
    <row r="401" s="218" customFormat="1" ht="24.9" customHeight="1" spans="1:29">
      <c r="A401" s="257"/>
      <c r="B401" s="258"/>
      <c r="C401" s="259"/>
      <c r="D401" s="96"/>
      <c r="E401" s="271"/>
      <c r="F401" s="228"/>
      <c r="G401" s="228"/>
      <c r="H401" s="228"/>
      <c r="I401" s="228"/>
      <c r="J401" s="228"/>
      <c r="K401" s="228"/>
      <c r="L401" s="228"/>
      <c r="M401" s="228"/>
      <c r="N401" s="228"/>
      <c r="O401" s="228"/>
      <c r="P401" s="228"/>
      <c r="Q401" s="228"/>
      <c r="R401" s="228"/>
      <c r="S401" s="228"/>
      <c r="T401" s="228"/>
      <c r="U401" s="228"/>
      <c r="V401" s="228"/>
      <c r="W401" s="228"/>
      <c r="X401" s="228"/>
      <c r="Y401" s="228"/>
      <c r="Z401" s="228"/>
      <c r="AA401" s="228"/>
      <c r="AB401" s="228"/>
      <c r="AC401" s="228"/>
    </row>
    <row r="402" s="218" customFormat="1" ht="24.9" customHeight="1" spans="1:29">
      <c r="A402" s="257"/>
      <c r="B402" s="258"/>
      <c r="C402" s="259"/>
      <c r="D402" s="96"/>
      <c r="E402" s="271"/>
      <c r="F402" s="228"/>
      <c r="G402" s="228"/>
      <c r="H402" s="228"/>
      <c r="I402" s="228"/>
      <c r="J402" s="228"/>
      <c r="K402" s="228"/>
      <c r="L402" s="228"/>
      <c r="M402" s="228"/>
      <c r="N402" s="228"/>
      <c r="O402" s="228"/>
      <c r="P402" s="228"/>
      <c r="Q402" s="228"/>
      <c r="R402" s="228"/>
      <c r="S402" s="228"/>
      <c r="T402" s="228"/>
      <c r="U402" s="228"/>
      <c r="V402" s="228"/>
      <c r="W402" s="228"/>
      <c r="X402" s="228"/>
      <c r="Y402" s="228"/>
      <c r="Z402" s="228"/>
      <c r="AA402" s="228"/>
      <c r="AB402" s="228"/>
      <c r="AC402" s="228"/>
    </row>
    <row r="403" s="218" customFormat="1" ht="24.9" customHeight="1" spans="1:29">
      <c r="A403" s="257"/>
      <c r="B403" s="258"/>
      <c r="C403" s="259"/>
      <c r="D403" s="96"/>
      <c r="E403" s="271"/>
      <c r="F403" s="228"/>
      <c r="G403" s="228"/>
      <c r="H403" s="228"/>
      <c r="I403" s="228"/>
      <c r="J403" s="228"/>
      <c r="K403" s="228"/>
      <c r="L403" s="228"/>
      <c r="M403" s="228"/>
      <c r="N403" s="228"/>
      <c r="O403" s="228"/>
      <c r="P403" s="228"/>
      <c r="Q403" s="228"/>
      <c r="R403" s="228"/>
      <c r="S403" s="228"/>
      <c r="T403" s="228"/>
      <c r="U403" s="228"/>
      <c r="V403" s="228"/>
      <c r="W403" s="228"/>
      <c r="X403" s="228"/>
      <c r="Y403" s="228"/>
      <c r="Z403" s="228"/>
      <c r="AA403" s="228"/>
      <c r="AB403" s="228"/>
      <c r="AC403" s="228"/>
    </row>
    <row r="404" s="218" customFormat="1" ht="24.9" customHeight="1" spans="1:29">
      <c r="A404" s="257"/>
      <c r="B404" s="258"/>
      <c r="C404" s="259"/>
      <c r="D404" s="96"/>
      <c r="E404" s="271"/>
      <c r="F404" s="228"/>
      <c r="G404" s="228"/>
      <c r="H404" s="228"/>
      <c r="I404" s="228"/>
      <c r="J404" s="228"/>
      <c r="K404" s="228"/>
      <c r="L404" s="228"/>
      <c r="M404" s="228"/>
      <c r="N404" s="228"/>
      <c r="O404" s="228"/>
      <c r="P404" s="228"/>
      <c r="Q404" s="228"/>
      <c r="R404" s="228"/>
      <c r="S404" s="228"/>
      <c r="T404" s="228"/>
      <c r="U404" s="228"/>
      <c r="V404" s="228"/>
      <c r="W404" s="228"/>
      <c r="X404" s="228"/>
      <c r="Y404" s="228"/>
      <c r="Z404" s="228"/>
      <c r="AA404" s="228"/>
      <c r="AB404" s="228"/>
      <c r="AC404" s="228"/>
    </row>
    <row r="405" s="218" customFormat="1" ht="24.9" customHeight="1" spans="1:29">
      <c r="A405" s="257"/>
      <c r="B405" s="258"/>
      <c r="C405" s="259"/>
      <c r="D405" s="96"/>
      <c r="E405" s="271"/>
      <c r="F405" s="228"/>
      <c r="G405" s="228"/>
      <c r="H405" s="228"/>
      <c r="I405" s="228"/>
      <c r="J405" s="228"/>
      <c r="K405" s="228"/>
      <c r="L405" s="228"/>
      <c r="M405" s="228"/>
      <c r="N405" s="228"/>
      <c r="O405" s="228"/>
      <c r="P405" s="228"/>
      <c r="Q405" s="228"/>
      <c r="R405" s="228"/>
      <c r="S405" s="228"/>
      <c r="T405" s="228"/>
      <c r="U405" s="228"/>
      <c r="V405" s="228"/>
      <c r="W405" s="228"/>
      <c r="X405" s="228"/>
      <c r="Y405" s="228"/>
      <c r="Z405" s="228"/>
      <c r="AA405" s="228"/>
      <c r="AB405" s="228"/>
      <c r="AC405" s="228"/>
    </row>
    <row r="406" s="218" customFormat="1" ht="24.9" customHeight="1" spans="1:29">
      <c r="A406" s="257"/>
      <c r="B406" s="258"/>
      <c r="C406" s="259"/>
      <c r="D406" s="96"/>
      <c r="E406" s="271"/>
      <c r="F406" s="228"/>
      <c r="G406" s="228"/>
      <c r="H406" s="228"/>
      <c r="I406" s="228"/>
      <c r="J406" s="228"/>
      <c r="K406" s="228"/>
      <c r="L406" s="228"/>
      <c r="M406" s="228"/>
      <c r="N406" s="228"/>
      <c r="O406" s="228"/>
      <c r="P406" s="228"/>
      <c r="Q406" s="228"/>
      <c r="R406" s="228"/>
      <c r="S406" s="228"/>
      <c r="T406" s="228"/>
      <c r="U406" s="228"/>
      <c r="V406" s="228"/>
      <c r="W406" s="228"/>
      <c r="X406" s="228"/>
      <c r="Y406" s="228"/>
      <c r="Z406" s="228"/>
      <c r="AA406" s="228"/>
      <c r="AB406" s="228"/>
      <c r="AC406" s="228"/>
    </row>
    <row r="407" s="218" customFormat="1" ht="24.9" customHeight="1" spans="1:29">
      <c r="A407" s="257"/>
      <c r="B407" s="258"/>
      <c r="C407" s="259"/>
      <c r="D407" s="96"/>
      <c r="E407" s="271"/>
      <c r="F407" s="228"/>
      <c r="G407" s="228"/>
      <c r="H407" s="228"/>
      <c r="I407" s="228"/>
      <c r="J407" s="228"/>
      <c r="K407" s="228"/>
      <c r="L407" s="228"/>
      <c r="M407" s="228"/>
      <c r="N407" s="228"/>
      <c r="O407" s="228"/>
      <c r="P407" s="228"/>
      <c r="Q407" s="228"/>
      <c r="R407" s="228"/>
      <c r="S407" s="228"/>
      <c r="T407" s="228"/>
      <c r="U407" s="228"/>
      <c r="V407" s="228"/>
      <c r="W407" s="228"/>
      <c r="X407" s="228"/>
      <c r="Y407" s="228"/>
      <c r="Z407" s="228"/>
      <c r="AA407" s="228"/>
      <c r="AB407" s="228"/>
      <c r="AC407" s="228"/>
    </row>
    <row r="408" s="218" customFormat="1" ht="24.9" customHeight="1" spans="1:29">
      <c r="A408" s="257"/>
      <c r="B408" s="258"/>
      <c r="C408" s="259"/>
      <c r="D408" s="96"/>
      <c r="E408" s="271"/>
      <c r="F408" s="228"/>
      <c r="G408" s="228"/>
      <c r="H408" s="228"/>
      <c r="I408" s="228"/>
      <c r="J408" s="228"/>
      <c r="K408" s="228"/>
      <c r="L408" s="228"/>
      <c r="M408" s="228"/>
      <c r="N408" s="228"/>
      <c r="O408" s="228"/>
      <c r="P408" s="228"/>
      <c r="Q408" s="228"/>
      <c r="R408" s="228"/>
      <c r="S408" s="228"/>
      <c r="T408" s="228"/>
      <c r="U408" s="228"/>
      <c r="V408" s="228"/>
      <c r="W408" s="228"/>
      <c r="X408" s="228"/>
      <c r="Y408" s="228"/>
      <c r="Z408" s="228"/>
      <c r="AA408" s="228"/>
      <c r="AB408" s="228"/>
      <c r="AC408" s="228"/>
    </row>
    <row r="409" s="218" customFormat="1" ht="24.9" customHeight="1" spans="1:29">
      <c r="A409" s="257"/>
      <c r="B409" s="258"/>
      <c r="C409" s="259"/>
      <c r="D409" s="96"/>
      <c r="E409" s="271"/>
      <c r="F409" s="228"/>
      <c r="G409" s="228"/>
      <c r="H409" s="228"/>
      <c r="I409" s="228"/>
      <c r="J409" s="228"/>
      <c r="K409" s="228"/>
      <c r="L409" s="228"/>
      <c r="M409" s="228"/>
      <c r="N409" s="228"/>
      <c r="O409" s="228"/>
      <c r="P409" s="228"/>
      <c r="Q409" s="228"/>
      <c r="R409" s="228"/>
      <c r="S409" s="228"/>
      <c r="T409" s="228"/>
      <c r="U409" s="228"/>
      <c r="V409" s="228"/>
      <c r="W409" s="228"/>
      <c r="X409" s="228"/>
      <c r="Y409" s="228"/>
      <c r="Z409" s="228"/>
      <c r="AA409" s="228"/>
      <c r="AB409" s="228"/>
      <c r="AC409" s="228"/>
    </row>
    <row r="410" s="218" customFormat="1" ht="24.9" customHeight="1" spans="1:29">
      <c r="A410" s="257"/>
      <c r="B410" s="258"/>
      <c r="C410" s="259"/>
      <c r="D410" s="96"/>
      <c r="E410" s="271"/>
      <c r="F410" s="228"/>
      <c r="G410" s="228"/>
      <c r="H410" s="228"/>
      <c r="I410" s="228"/>
      <c r="J410" s="228"/>
      <c r="K410" s="228"/>
      <c r="L410" s="228"/>
      <c r="M410" s="228"/>
      <c r="N410" s="228"/>
      <c r="O410" s="228"/>
      <c r="P410" s="228"/>
      <c r="Q410" s="228"/>
      <c r="R410" s="228"/>
      <c r="S410" s="228"/>
      <c r="T410" s="228"/>
      <c r="U410" s="228"/>
      <c r="V410" s="228"/>
      <c r="W410" s="228"/>
      <c r="X410" s="228"/>
      <c r="Y410" s="228"/>
      <c r="Z410" s="228"/>
      <c r="AA410" s="228"/>
      <c r="AB410" s="228"/>
      <c r="AC410" s="228"/>
    </row>
    <row r="411" s="218" customFormat="1" ht="24.9" customHeight="1" spans="1:29">
      <c r="A411" s="264"/>
      <c r="B411" s="265" t="s">
        <v>694</v>
      </c>
      <c r="C411" s="266"/>
      <c r="D411" s="267" t="s">
        <v>695</v>
      </c>
      <c r="E411" s="273"/>
      <c r="F411" s="228"/>
      <c r="G411" s="228"/>
      <c r="H411" s="228"/>
      <c r="I411" s="228"/>
      <c r="J411" s="228"/>
      <c r="K411" s="228"/>
      <c r="L411" s="228"/>
      <c r="M411" s="228"/>
      <c r="N411" s="228"/>
      <c r="O411" s="228"/>
      <c r="P411" s="228"/>
      <c r="Q411" s="228"/>
      <c r="R411" s="228"/>
      <c r="S411" s="228"/>
      <c r="T411" s="228"/>
      <c r="U411" s="228"/>
      <c r="V411" s="228"/>
      <c r="W411" s="228"/>
      <c r="X411" s="228"/>
      <c r="Y411" s="228"/>
      <c r="Z411" s="228"/>
      <c r="AA411" s="228"/>
      <c r="AB411" s="228"/>
      <c r="AC411" s="228"/>
    </row>
    <row r="412" s="218" customFormat="1" ht="24.9" customHeight="1" spans="1:29">
      <c r="A412" s="252">
        <v>30</v>
      </c>
      <c r="B412" s="253"/>
      <c r="C412" s="254"/>
      <c r="D412" s="255"/>
      <c r="E412" s="274"/>
      <c r="F412" s="228"/>
      <c r="G412" s="228"/>
      <c r="H412" s="228"/>
      <c r="I412" s="228"/>
      <c r="J412" s="281"/>
      <c r="K412" s="228"/>
      <c r="L412" s="228"/>
      <c r="M412" s="228"/>
      <c r="N412" s="228"/>
      <c r="O412" s="228"/>
      <c r="P412" s="228"/>
      <c r="Q412" s="228"/>
      <c r="R412" s="228"/>
      <c r="S412" s="228"/>
      <c r="T412" s="228"/>
      <c r="U412" s="228"/>
      <c r="V412" s="228"/>
      <c r="W412" s="228"/>
      <c r="X412" s="228"/>
      <c r="Y412" s="228"/>
      <c r="Z412" s="228"/>
      <c r="AA412" s="228"/>
      <c r="AB412" s="228"/>
      <c r="AC412" s="228"/>
    </row>
    <row r="413" s="218" customFormat="1" ht="24.9" customHeight="1" spans="1:29">
      <c r="A413" s="257"/>
      <c r="B413" s="258"/>
      <c r="C413" s="259"/>
      <c r="D413" s="96"/>
      <c r="E413" s="271"/>
      <c r="F413" s="228"/>
      <c r="G413" s="228"/>
      <c r="H413" s="228"/>
      <c r="I413" s="228"/>
      <c r="J413" s="228"/>
      <c r="K413" s="228"/>
      <c r="L413" s="228"/>
      <c r="M413" s="228"/>
      <c r="N413" s="228"/>
      <c r="O413" s="228"/>
      <c r="P413" s="228"/>
      <c r="Q413" s="228"/>
      <c r="R413" s="228"/>
      <c r="S413" s="228"/>
      <c r="T413" s="228"/>
      <c r="U413" s="228"/>
      <c r="V413" s="228"/>
      <c r="W413" s="228"/>
      <c r="X413" s="228"/>
      <c r="Y413" s="228"/>
      <c r="Z413" s="228"/>
      <c r="AA413" s="228"/>
      <c r="AB413" s="228"/>
      <c r="AC413" s="228"/>
    </row>
    <row r="414" s="218" customFormat="1" ht="24.9" customHeight="1" spans="1:29">
      <c r="A414" s="257"/>
      <c r="B414" s="258"/>
      <c r="C414" s="259"/>
      <c r="D414" s="96"/>
      <c r="E414" s="271"/>
      <c r="F414" s="228"/>
      <c r="G414" s="228"/>
      <c r="H414" s="228"/>
      <c r="I414" s="228"/>
      <c r="J414" s="228"/>
      <c r="K414" s="228"/>
      <c r="L414" s="228"/>
      <c r="M414" s="228"/>
      <c r="N414" s="228"/>
      <c r="O414" s="228"/>
      <c r="P414" s="228"/>
      <c r="Q414" s="228"/>
      <c r="R414" s="228"/>
      <c r="S414" s="228"/>
      <c r="T414" s="228"/>
      <c r="U414" s="228"/>
      <c r="V414" s="228"/>
      <c r="W414" s="228"/>
      <c r="X414" s="228"/>
      <c r="Y414" s="228"/>
      <c r="Z414" s="228"/>
      <c r="AA414" s="228"/>
      <c r="AB414" s="228"/>
      <c r="AC414" s="228"/>
    </row>
    <row r="415" s="218" customFormat="1" ht="24.9" customHeight="1" spans="1:29">
      <c r="A415" s="257"/>
      <c r="B415" s="258"/>
      <c r="C415" s="259"/>
      <c r="D415" s="96"/>
      <c r="E415" s="271"/>
      <c r="F415" s="228"/>
      <c r="G415" s="228"/>
      <c r="H415" s="228"/>
      <c r="I415" s="228"/>
      <c r="J415" s="228"/>
      <c r="K415" s="228"/>
      <c r="L415" s="228"/>
      <c r="M415" s="228"/>
      <c r="N415" s="228"/>
      <c r="O415" s="228"/>
      <c r="P415" s="228"/>
      <c r="Q415" s="228"/>
      <c r="R415" s="228"/>
      <c r="S415" s="228"/>
      <c r="T415" s="228"/>
      <c r="U415" s="228"/>
      <c r="V415" s="228"/>
      <c r="W415" s="228"/>
      <c r="X415" s="228"/>
      <c r="Y415" s="228"/>
      <c r="Z415" s="228"/>
      <c r="AA415" s="228"/>
      <c r="AB415" s="228"/>
      <c r="AC415" s="228"/>
    </row>
    <row r="416" s="218" customFormat="1" ht="24.9" customHeight="1" spans="1:29">
      <c r="A416" s="257"/>
      <c r="B416" s="258"/>
      <c r="C416" s="259"/>
      <c r="D416" s="96"/>
      <c r="E416" s="271"/>
      <c r="F416" s="228"/>
      <c r="G416" s="228"/>
      <c r="H416" s="228"/>
      <c r="I416" s="228"/>
      <c r="J416" s="228"/>
      <c r="K416" s="228"/>
      <c r="L416" s="228"/>
      <c r="M416" s="228"/>
      <c r="N416" s="228"/>
      <c r="O416" s="228"/>
      <c r="P416" s="228"/>
      <c r="Q416" s="228"/>
      <c r="R416" s="228"/>
      <c r="S416" s="228"/>
      <c r="T416" s="228"/>
      <c r="U416" s="228"/>
      <c r="V416" s="228"/>
      <c r="W416" s="228"/>
      <c r="X416" s="228"/>
      <c r="Y416" s="228"/>
      <c r="Z416" s="228"/>
      <c r="AA416" s="228"/>
      <c r="AB416" s="228"/>
      <c r="AC416" s="228"/>
    </row>
    <row r="417" s="218" customFormat="1" ht="24.9" customHeight="1" spans="1:29">
      <c r="A417" s="257"/>
      <c r="B417" s="258"/>
      <c r="C417" s="259"/>
      <c r="D417" s="96"/>
      <c r="E417" s="271"/>
      <c r="F417" s="228"/>
      <c r="G417" s="228"/>
      <c r="H417" s="228"/>
      <c r="I417" s="228"/>
      <c r="J417" s="228"/>
      <c r="K417" s="228"/>
      <c r="L417" s="228"/>
      <c r="M417" s="228"/>
      <c r="N417" s="228"/>
      <c r="O417" s="228"/>
      <c r="P417" s="228"/>
      <c r="Q417" s="228"/>
      <c r="R417" s="228"/>
      <c r="S417" s="228"/>
      <c r="T417" s="228"/>
      <c r="U417" s="228"/>
      <c r="V417" s="228"/>
      <c r="W417" s="228"/>
      <c r="X417" s="228"/>
      <c r="Y417" s="228"/>
      <c r="Z417" s="228"/>
      <c r="AA417" s="228"/>
      <c r="AB417" s="228"/>
      <c r="AC417" s="228"/>
    </row>
    <row r="418" s="218" customFormat="1" ht="24.9" customHeight="1" spans="1:29">
      <c r="A418" s="257"/>
      <c r="B418" s="258"/>
      <c r="C418" s="259"/>
      <c r="D418" s="96"/>
      <c r="E418" s="271"/>
      <c r="F418" s="228"/>
      <c r="G418" s="228"/>
      <c r="H418" s="228"/>
      <c r="I418" s="228"/>
      <c r="J418" s="228"/>
      <c r="K418" s="228"/>
      <c r="L418" s="228"/>
      <c r="M418" s="228"/>
      <c r="N418" s="228"/>
      <c r="O418" s="228"/>
      <c r="P418" s="228"/>
      <c r="Q418" s="228"/>
      <c r="R418" s="228"/>
      <c r="S418" s="228"/>
      <c r="T418" s="228"/>
      <c r="U418" s="228"/>
      <c r="V418" s="228"/>
      <c r="W418" s="228"/>
      <c r="X418" s="228"/>
      <c r="Y418" s="228"/>
      <c r="Z418" s="228"/>
      <c r="AA418" s="228"/>
      <c r="AB418" s="228"/>
      <c r="AC418" s="228"/>
    </row>
    <row r="419" s="218" customFormat="1" ht="24.9" customHeight="1" spans="1:29">
      <c r="A419" s="257"/>
      <c r="B419" s="258"/>
      <c r="C419" s="259"/>
      <c r="D419" s="96"/>
      <c r="E419" s="271"/>
      <c r="F419" s="228"/>
      <c r="G419" s="228"/>
      <c r="H419" s="228"/>
      <c r="I419" s="228"/>
      <c r="J419" s="228"/>
      <c r="K419" s="228"/>
      <c r="L419" s="228"/>
      <c r="M419" s="228"/>
      <c r="N419" s="228"/>
      <c r="O419" s="228"/>
      <c r="P419" s="228"/>
      <c r="Q419" s="228"/>
      <c r="R419" s="228"/>
      <c r="S419" s="228"/>
      <c r="T419" s="228"/>
      <c r="U419" s="228"/>
      <c r="V419" s="228"/>
      <c r="W419" s="228"/>
      <c r="X419" s="228"/>
      <c r="Y419" s="228"/>
      <c r="Z419" s="228"/>
      <c r="AA419" s="228"/>
      <c r="AB419" s="228"/>
      <c r="AC419" s="228"/>
    </row>
    <row r="420" s="218" customFormat="1" ht="24.9" customHeight="1" spans="1:29">
      <c r="A420" s="257"/>
      <c r="B420" s="258"/>
      <c r="C420" s="259"/>
      <c r="D420" s="96"/>
      <c r="E420" s="271"/>
      <c r="F420" s="228"/>
      <c r="G420" s="228"/>
      <c r="H420" s="228"/>
      <c r="I420" s="228"/>
      <c r="J420" s="228"/>
      <c r="K420" s="228"/>
      <c r="L420" s="228"/>
      <c r="M420" s="228"/>
      <c r="N420" s="228"/>
      <c r="O420" s="228"/>
      <c r="P420" s="228"/>
      <c r="Q420" s="228"/>
      <c r="R420" s="228"/>
      <c r="S420" s="228"/>
      <c r="T420" s="228"/>
      <c r="U420" s="228"/>
      <c r="V420" s="228"/>
      <c r="W420" s="228"/>
      <c r="X420" s="228"/>
      <c r="Y420" s="228"/>
      <c r="Z420" s="228"/>
      <c r="AA420" s="228"/>
      <c r="AB420" s="228"/>
      <c r="AC420" s="228"/>
    </row>
    <row r="421" s="218" customFormat="1" ht="24.9" customHeight="1" spans="1:29">
      <c r="A421" s="257"/>
      <c r="B421" s="258"/>
      <c r="C421" s="259"/>
      <c r="D421" s="96"/>
      <c r="E421" s="271"/>
      <c r="F421" s="228"/>
      <c r="G421" s="228"/>
      <c r="H421" s="228"/>
      <c r="I421" s="228"/>
      <c r="J421" s="228"/>
      <c r="K421" s="228"/>
      <c r="L421" s="228"/>
      <c r="M421" s="228"/>
      <c r="N421" s="228"/>
      <c r="O421" s="228"/>
      <c r="P421" s="228"/>
      <c r="Q421" s="228"/>
      <c r="R421" s="228"/>
      <c r="S421" s="228"/>
      <c r="T421" s="228"/>
      <c r="U421" s="228"/>
      <c r="V421" s="228"/>
      <c r="W421" s="228"/>
      <c r="X421" s="228"/>
      <c r="Y421" s="228"/>
      <c r="Z421" s="228"/>
      <c r="AA421" s="228"/>
      <c r="AB421" s="228"/>
      <c r="AC421" s="228"/>
    </row>
    <row r="422" s="218" customFormat="1" ht="24.9" customHeight="1" spans="1:29">
      <c r="A422" s="257"/>
      <c r="B422" s="258"/>
      <c r="C422" s="259"/>
      <c r="D422" s="96"/>
      <c r="E422" s="271"/>
      <c r="F422" s="228"/>
      <c r="G422" s="228"/>
      <c r="H422" s="228"/>
      <c r="I422" s="228"/>
      <c r="J422" s="228"/>
      <c r="K422" s="228"/>
      <c r="L422" s="228"/>
      <c r="M422" s="228"/>
      <c r="N422" s="228"/>
      <c r="O422" s="228"/>
      <c r="P422" s="228"/>
      <c r="Q422" s="228"/>
      <c r="R422" s="228"/>
      <c r="S422" s="228"/>
      <c r="T422" s="228"/>
      <c r="U422" s="228"/>
      <c r="V422" s="228"/>
      <c r="W422" s="228"/>
      <c r="X422" s="228"/>
      <c r="Y422" s="228"/>
      <c r="Z422" s="228"/>
      <c r="AA422" s="228"/>
      <c r="AB422" s="228"/>
      <c r="AC422" s="228"/>
    </row>
    <row r="423" s="218" customFormat="1" ht="24.9" customHeight="1" spans="1:29">
      <c r="A423" s="257"/>
      <c r="B423" s="258"/>
      <c r="C423" s="259"/>
      <c r="D423" s="96"/>
      <c r="E423" s="271"/>
      <c r="F423" s="228"/>
      <c r="G423" s="228"/>
      <c r="H423" s="228"/>
      <c r="I423" s="228"/>
      <c r="J423" s="228"/>
      <c r="K423" s="228"/>
      <c r="L423" s="228"/>
      <c r="M423" s="228"/>
      <c r="N423" s="228"/>
      <c r="O423" s="228"/>
      <c r="P423" s="228"/>
      <c r="Q423" s="228"/>
      <c r="R423" s="228"/>
      <c r="S423" s="228"/>
      <c r="T423" s="228"/>
      <c r="U423" s="228"/>
      <c r="V423" s="228"/>
      <c r="W423" s="228"/>
      <c r="X423" s="228"/>
      <c r="Y423" s="228"/>
      <c r="Z423" s="228"/>
      <c r="AA423" s="228"/>
      <c r="AB423" s="228"/>
      <c r="AC423" s="228"/>
    </row>
    <row r="424" s="218" customFormat="1" ht="24.9" customHeight="1" spans="1:29">
      <c r="A424" s="257"/>
      <c r="B424" s="258"/>
      <c r="C424" s="259"/>
      <c r="D424" s="96"/>
      <c r="E424" s="271"/>
      <c r="F424" s="228"/>
      <c r="G424" s="228"/>
      <c r="H424" s="228"/>
      <c r="I424" s="228"/>
      <c r="J424" s="228"/>
      <c r="K424" s="228"/>
      <c r="L424" s="228"/>
      <c r="M424" s="228"/>
      <c r="N424" s="228"/>
      <c r="O424" s="228"/>
      <c r="P424" s="228"/>
      <c r="Q424" s="228"/>
      <c r="R424" s="228"/>
      <c r="S424" s="228"/>
      <c r="T424" s="228"/>
      <c r="U424" s="228"/>
      <c r="V424" s="228"/>
      <c r="W424" s="228"/>
      <c r="X424" s="228"/>
      <c r="Y424" s="228"/>
      <c r="Z424" s="228"/>
      <c r="AA424" s="228"/>
      <c r="AB424" s="228"/>
      <c r="AC424" s="228"/>
    </row>
  </sheetData>
  <mergeCells count="166">
    <mergeCell ref="A1:B1"/>
    <mergeCell ref="C1:E1"/>
    <mergeCell ref="A6:A18"/>
    <mergeCell ref="A20:A32"/>
    <mergeCell ref="A34:A46"/>
    <mergeCell ref="A48:A60"/>
    <mergeCell ref="A62:A74"/>
    <mergeCell ref="A76:A88"/>
    <mergeCell ref="A90:A102"/>
    <mergeCell ref="A104:A116"/>
    <mergeCell ref="A118:A130"/>
    <mergeCell ref="A132:A144"/>
    <mergeCell ref="A146:A158"/>
    <mergeCell ref="A160:A172"/>
    <mergeCell ref="A174:A186"/>
    <mergeCell ref="A188:A200"/>
    <mergeCell ref="A202:A214"/>
    <mergeCell ref="A216:A228"/>
    <mergeCell ref="A230:A242"/>
    <mergeCell ref="A244:A256"/>
    <mergeCell ref="A258:A270"/>
    <mergeCell ref="A272:A284"/>
    <mergeCell ref="A286:A298"/>
    <mergeCell ref="A300:A312"/>
    <mergeCell ref="A314:A326"/>
    <mergeCell ref="A328:A340"/>
    <mergeCell ref="A342:A354"/>
    <mergeCell ref="A356:A368"/>
    <mergeCell ref="A370:A382"/>
    <mergeCell ref="A384:A396"/>
    <mergeCell ref="A398:A410"/>
    <mergeCell ref="A412:A424"/>
    <mergeCell ref="B6:B18"/>
    <mergeCell ref="B20:B32"/>
    <mergeCell ref="B34:B46"/>
    <mergeCell ref="B48:B60"/>
    <mergeCell ref="B62:B74"/>
    <mergeCell ref="B76:B88"/>
    <mergeCell ref="B90:B102"/>
    <mergeCell ref="B104:B116"/>
    <mergeCell ref="B118:B130"/>
    <mergeCell ref="B132:B144"/>
    <mergeCell ref="B146:B158"/>
    <mergeCell ref="B160:B172"/>
    <mergeCell ref="B174:B186"/>
    <mergeCell ref="B188:B200"/>
    <mergeCell ref="B202:B214"/>
    <mergeCell ref="B216:B228"/>
    <mergeCell ref="B230:B242"/>
    <mergeCell ref="B244:B256"/>
    <mergeCell ref="B258:B270"/>
    <mergeCell ref="B272:B284"/>
    <mergeCell ref="B286:B298"/>
    <mergeCell ref="B300:B312"/>
    <mergeCell ref="B314:B326"/>
    <mergeCell ref="B328:B340"/>
    <mergeCell ref="B342:B354"/>
    <mergeCell ref="B356:B368"/>
    <mergeCell ref="B370:B382"/>
    <mergeCell ref="B384:B396"/>
    <mergeCell ref="B398:B410"/>
    <mergeCell ref="B412:B424"/>
    <mergeCell ref="C2:C3"/>
    <mergeCell ref="C6:C18"/>
    <mergeCell ref="C20:C32"/>
    <mergeCell ref="C34:C46"/>
    <mergeCell ref="C48:C60"/>
    <mergeCell ref="C62:C74"/>
    <mergeCell ref="C76:C88"/>
    <mergeCell ref="C90:C102"/>
    <mergeCell ref="C104:C116"/>
    <mergeCell ref="C118:C130"/>
    <mergeCell ref="C132:C144"/>
    <mergeCell ref="C146:C158"/>
    <mergeCell ref="C160:C172"/>
    <mergeCell ref="C174:C186"/>
    <mergeCell ref="C188:C200"/>
    <mergeCell ref="C202:C214"/>
    <mergeCell ref="C216:C228"/>
    <mergeCell ref="C230:C242"/>
    <mergeCell ref="C244:C256"/>
    <mergeCell ref="C258:C270"/>
    <mergeCell ref="C272:C284"/>
    <mergeCell ref="C286:C298"/>
    <mergeCell ref="C300:C312"/>
    <mergeCell ref="C314:C326"/>
    <mergeCell ref="C328:C340"/>
    <mergeCell ref="C342:C354"/>
    <mergeCell ref="C356:C368"/>
    <mergeCell ref="C370:C382"/>
    <mergeCell ref="C384:C396"/>
    <mergeCell ref="C398:C410"/>
    <mergeCell ref="C412:C424"/>
    <mergeCell ref="D2:D3"/>
    <mergeCell ref="D6:D18"/>
    <mergeCell ref="D20:D32"/>
    <mergeCell ref="D34:D46"/>
    <mergeCell ref="D48:D60"/>
    <mergeCell ref="D62:D74"/>
    <mergeCell ref="D76:D88"/>
    <mergeCell ref="D90:D102"/>
    <mergeCell ref="D104:D116"/>
    <mergeCell ref="D118:D130"/>
    <mergeCell ref="D132:D144"/>
    <mergeCell ref="D146:D158"/>
    <mergeCell ref="D160:D172"/>
    <mergeCell ref="D174:D186"/>
    <mergeCell ref="D188:D200"/>
    <mergeCell ref="D202:D214"/>
    <mergeCell ref="D216:D228"/>
    <mergeCell ref="D230:D242"/>
    <mergeCell ref="D244:D256"/>
    <mergeCell ref="D258:D270"/>
    <mergeCell ref="D272:D284"/>
    <mergeCell ref="D286:D298"/>
    <mergeCell ref="D300:D312"/>
    <mergeCell ref="D314:D326"/>
    <mergeCell ref="D328:D340"/>
    <mergeCell ref="D342:D354"/>
    <mergeCell ref="D356:D368"/>
    <mergeCell ref="D370:D382"/>
    <mergeCell ref="D384:D396"/>
    <mergeCell ref="D398:D410"/>
    <mergeCell ref="D412:D424"/>
    <mergeCell ref="E2:E3"/>
    <mergeCell ref="E6:E18"/>
    <mergeCell ref="E20:E32"/>
    <mergeCell ref="E34:E46"/>
    <mergeCell ref="E48:E60"/>
    <mergeCell ref="E62:E74"/>
    <mergeCell ref="E76:E88"/>
    <mergeCell ref="E90:E102"/>
    <mergeCell ref="E104:E116"/>
    <mergeCell ref="E118:E130"/>
    <mergeCell ref="E132:E144"/>
    <mergeCell ref="E146:E158"/>
    <mergeCell ref="E160:E172"/>
    <mergeCell ref="E174:E186"/>
    <mergeCell ref="E188:E200"/>
    <mergeCell ref="E202:E214"/>
    <mergeCell ref="E216:E228"/>
    <mergeCell ref="E230:E242"/>
    <mergeCell ref="E244:E256"/>
    <mergeCell ref="E258:E270"/>
    <mergeCell ref="E272:E284"/>
    <mergeCell ref="E286:E298"/>
    <mergeCell ref="E300:E312"/>
    <mergeCell ref="E314:E326"/>
    <mergeCell ref="E328:E340"/>
    <mergeCell ref="E342:E354"/>
    <mergeCell ref="E356:E368"/>
    <mergeCell ref="E370:E382"/>
    <mergeCell ref="E384:E396"/>
    <mergeCell ref="E398:E410"/>
    <mergeCell ref="E412:E424"/>
    <mergeCell ref="F5:F10"/>
    <mergeCell ref="F11:F18"/>
    <mergeCell ref="F19:F26"/>
    <mergeCell ref="G5:G10"/>
    <mergeCell ref="H5:H10"/>
    <mergeCell ref="I5:I10"/>
    <mergeCell ref="J1:J10"/>
    <mergeCell ref="Q11:Q17"/>
    <mergeCell ref="G11:O18"/>
    <mergeCell ref="G19:O26"/>
    <mergeCell ref="F2:I3"/>
  </mergeCells>
  <conditionalFormatting sqref="I5:I10">
    <cfRule type="cellIs" dxfId="1" priority="2" operator="lessThan">
      <formula>0</formula>
    </cfRule>
    <cfRule type="cellIs" dxfId="0" priority="1" operator="greaterThan">
      <formula>0</formula>
    </cfRule>
  </conditionalFormatting>
  <dataValidations count="2">
    <dataValidation type="list" allowBlank="1" showInputMessage="1" showErrorMessage="1" sqref="C19 C33 C47 C61 C75 C89 C103 C117 C131 C145 C159 C173 C187 C201 C215 C229 C243 C257 C271 C285 C299 C313 C327 C341 C355 C369 C383 C397 C411">
      <formula1>"结构不合理,加工性问题,定位问题,工艺信息不全,铸造工艺性不合理,实体与图纸不符,备料尺寸错误,滑废空间不足,废料滑板设置不符合标准,对称更改遗漏,压料芯通气孔不畅,过线孔不畅,与冲压方案不符,与设计标准不符,实物与标准件不符,干涉,压力问题,设备参数不符,说明层问题,其他"</formula1>
    </dataValidation>
    <dataValidation type="list" allowBlank="1" showInputMessage="1" showErrorMessage="1" sqref="E19 E33 E47 E61 E75 E89 E103 E117 E131 E145 E159 E173 E187 E201 E215 E229 E243 E257 E271 E285 E299 E313 E327 E341 E355 E369 E383 E397 E411">
      <formula1>"合格,未更改到位,未更改,待确定,无法更改"</formula1>
    </dataValidation>
  </dataValidations>
  <hyperlinks>
    <hyperlink ref="Q11" location="目录!A1" display="链接到目录"/>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U170"/>
  <sheetViews>
    <sheetView showGridLines="0" view="pageBreakPreview" zoomScale="145" zoomScaleNormal="115" topLeftCell="B89" workbookViewId="0">
      <selection activeCell="I100" sqref="I100:K100"/>
    </sheetView>
  </sheetViews>
  <sheetFormatPr defaultColWidth="9" defaultRowHeight="12"/>
  <cols>
    <col min="1" max="1" width="1.44166666666667" style="177" customWidth="1"/>
    <col min="2" max="16" width="5.21666666666667" style="177" customWidth="1"/>
    <col min="17" max="16384" width="8.88333333333333" style="177"/>
  </cols>
  <sheetData>
    <row r="1" ht="3" customHeight="1"/>
    <row r="2" ht="30" customHeight="1" spans="2:15">
      <c r="B2" s="178" t="s">
        <v>698</v>
      </c>
      <c r="N2" s="199" t="s">
        <v>188</v>
      </c>
      <c r="O2" s="183" t="s">
        <v>81</v>
      </c>
    </row>
    <row r="3" s="175" customFormat="1" ht="27.95" customHeight="1" spans="2:16">
      <c r="B3" s="179" t="s">
        <v>699</v>
      </c>
      <c r="C3" s="179"/>
      <c r="D3" s="180" t="str">
        <f>目录!H5</f>
        <v>右滑门外板</v>
      </c>
      <c r="E3" s="180"/>
      <c r="F3" s="180"/>
      <c r="G3" s="179" t="s">
        <v>700</v>
      </c>
      <c r="H3" s="179"/>
      <c r="I3" s="200" t="str">
        <f>目录!H8</f>
        <v>N72-VE23-M002-CAD9900200350-9900205227-OP20</v>
      </c>
      <c r="J3" s="200"/>
      <c r="K3" s="200"/>
      <c r="L3" s="201" t="s">
        <v>701</v>
      </c>
      <c r="M3" s="180"/>
      <c r="N3" s="180" t="str">
        <f>目录!H7</f>
        <v>OP20-TR+PI</v>
      </c>
      <c r="O3" s="180"/>
      <c r="P3" s="180"/>
    </row>
    <row r="4" s="175" customFormat="1" ht="23.25" customHeight="1" spans="2:16">
      <c r="B4" s="179" t="s">
        <v>103</v>
      </c>
      <c r="C4" s="179"/>
      <c r="D4" s="180" t="str">
        <f>目录!L5</f>
        <v>HC180BD+Z</v>
      </c>
      <c r="E4" s="180"/>
      <c r="F4" s="180"/>
      <c r="G4" s="179" t="s">
        <v>108</v>
      </c>
      <c r="H4" s="179"/>
      <c r="I4" s="200" t="str">
        <f>目录!L6</f>
        <v>0.7mm</v>
      </c>
      <c r="J4" s="200"/>
      <c r="K4" s="200"/>
      <c r="L4" s="180" t="s">
        <v>113</v>
      </c>
      <c r="M4" s="180"/>
      <c r="N4" s="180" t="str">
        <f>目录!L7</f>
        <v>350MPa</v>
      </c>
      <c r="O4" s="180"/>
      <c r="P4" s="180"/>
    </row>
    <row r="5" s="175" customFormat="1" ht="18.75" customHeight="1" spans="2:16">
      <c r="B5" s="180" t="s">
        <v>702</v>
      </c>
      <c r="C5" s="180"/>
      <c r="D5" s="180"/>
      <c r="E5" s="180"/>
      <c r="F5" s="180"/>
      <c r="G5" s="180"/>
      <c r="H5" s="180"/>
      <c r="I5" s="200" t="s">
        <v>703</v>
      </c>
      <c r="J5" s="200"/>
      <c r="K5" s="200"/>
      <c r="L5" s="180"/>
      <c r="M5" s="180"/>
      <c r="N5" s="180"/>
      <c r="O5" s="180"/>
      <c r="P5" s="180"/>
    </row>
    <row r="6" ht="22" customHeight="1" spans="2:16">
      <c r="B6" s="181" t="s">
        <v>704</v>
      </c>
      <c r="C6" s="181"/>
      <c r="D6" s="181"/>
      <c r="E6" s="181"/>
      <c r="F6" s="181"/>
      <c r="G6" s="181"/>
      <c r="H6" s="181"/>
      <c r="I6" s="181"/>
      <c r="J6" s="181"/>
      <c r="K6" s="181"/>
      <c r="L6" s="181"/>
      <c r="M6" s="181"/>
      <c r="N6" s="181"/>
      <c r="O6" s="181"/>
      <c r="P6" s="181"/>
    </row>
    <row r="7" ht="7.5" customHeight="1" spans="2:16">
      <c r="B7" s="182" t="s">
        <v>705</v>
      </c>
      <c r="C7" s="182"/>
      <c r="D7" s="182"/>
      <c r="E7" s="182"/>
      <c r="F7" s="182"/>
      <c r="G7" s="182"/>
      <c r="H7" s="182"/>
      <c r="I7" s="182" t="s">
        <v>706</v>
      </c>
      <c r="J7" s="182"/>
      <c r="K7" s="182"/>
      <c r="L7" s="182"/>
      <c r="M7" s="182"/>
      <c r="N7" s="182"/>
      <c r="O7" s="182"/>
      <c r="P7" s="182"/>
    </row>
    <row r="8" ht="7.5" customHeight="1" spans="2:16">
      <c r="B8" s="182"/>
      <c r="C8" s="182"/>
      <c r="D8" s="182"/>
      <c r="E8" s="182"/>
      <c r="F8" s="182"/>
      <c r="G8" s="182"/>
      <c r="H8" s="182"/>
      <c r="I8" s="182"/>
      <c r="J8" s="182"/>
      <c r="K8" s="182"/>
      <c r="L8" s="182"/>
      <c r="M8" s="182"/>
      <c r="N8" s="182"/>
      <c r="O8" s="182"/>
      <c r="P8" s="182"/>
    </row>
    <row r="9" ht="7.5" customHeight="1" spans="2:16">
      <c r="B9" s="183"/>
      <c r="C9" s="183"/>
      <c r="D9" s="183"/>
      <c r="E9" s="183"/>
      <c r="F9" s="183"/>
      <c r="G9" s="183"/>
      <c r="H9" s="183"/>
      <c r="I9" s="189"/>
      <c r="J9" s="189"/>
      <c r="K9" s="189"/>
      <c r="L9" s="189"/>
      <c r="M9" s="189"/>
      <c r="N9" s="189"/>
      <c r="O9" s="189"/>
      <c r="P9" s="189"/>
    </row>
    <row r="10" ht="7.5" customHeight="1" spans="2:16">
      <c r="B10" s="183"/>
      <c r="C10" s="183"/>
      <c r="D10" s="183"/>
      <c r="E10" s="183"/>
      <c r="F10" s="183"/>
      <c r="G10" s="183"/>
      <c r="H10" s="183"/>
      <c r="I10" s="189"/>
      <c r="J10" s="189"/>
      <c r="K10" s="189"/>
      <c r="L10" s="189"/>
      <c r="M10" s="189"/>
      <c r="N10" s="189"/>
      <c r="O10" s="189"/>
      <c r="P10" s="189"/>
    </row>
    <row r="11" ht="7.5" customHeight="1" spans="2:16">
      <c r="B11" s="183"/>
      <c r="C11" s="183"/>
      <c r="D11" s="183"/>
      <c r="E11" s="183"/>
      <c r="F11" s="183"/>
      <c r="G11" s="183"/>
      <c r="H11" s="183"/>
      <c r="I11" s="189"/>
      <c r="J11" s="189"/>
      <c r="K11" s="189"/>
      <c r="L11" s="189"/>
      <c r="M11" s="189"/>
      <c r="N11" s="189"/>
      <c r="O11" s="189"/>
      <c r="P11" s="189"/>
    </row>
    <row r="12" ht="7.5" customHeight="1" spans="2:16">
      <c r="B12" s="183"/>
      <c r="C12" s="183"/>
      <c r="D12" s="183"/>
      <c r="E12" s="183"/>
      <c r="F12" s="183"/>
      <c r="G12" s="183"/>
      <c r="H12" s="183"/>
      <c r="I12" s="189"/>
      <c r="J12" s="189"/>
      <c r="K12" s="189"/>
      <c r="L12" s="189"/>
      <c r="M12" s="189"/>
      <c r="N12" s="189"/>
      <c r="O12" s="189"/>
      <c r="P12" s="189"/>
    </row>
    <row r="13" ht="7.5" customHeight="1" spans="2:16">
      <c r="B13" s="183"/>
      <c r="C13" s="183"/>
      <c r="D13" s="183"/>
      <c r="E13" s="183"/>
      <c r="F13" s="183"/>
      <c r="G13" s="183"/>
      <c r="H13" s="183"/>
      <c r="I13" s="189"/>
      <c r="J13" s="189"/>
      <c r="K13" s="189"/>
      <c r="L13" s="189"/>
      <c r="M13" s="189"/>
      <c r="N13" s="189"/>
      <c r="O13" s="189"/>
      <c r="P13" s="189"/>
    </row>
    <row r="14" ht="7.5" customHeight="1" spans="2:16">
      <c r="B14" s="183"/>
      <c r="C14" s="183"/>
      <c r="D14" s="183"/>
      <c r="E14" s="183"/>
      <c r="F14" s="183"/>
      <c r="G14" s="183"/>
      <c r="H14" s="183"/>
      <c r="I14" s="189"/>
      <c r="J14" s="189"/>
      <c r="K14" s="189"/>
      <c r="L14" s="189"/>
      <c r="M14" s="189"/>
      <c r="N14" s="189"/>
      <c r="O14" s="189"/>
      <c r="P14" s="189"/>
    </row>
    <row r="15" ht="7.5" customHeight="1" spans="2:16">
      <c r="B15" s="183"/>
      <c r="C15" s="183"/>
      <c r="D15" s="183"/>
      <c r="E15" s="183"/>
      <c r="F15" s="183"/>
      <c r="G15" s="183"/>
      <c r="H15" s="183"/>
      <c r="I15" s="189"/>
      <c r="J15" s="189"/>
      <c r="K15" s="189"/>
      <c r="L15" s="189"/>
      <c r="M15" s="189"/>
      <c r="N15" s="189"/>
      <c r="O15" s="189"/>
      <c r="P15" s="189"/>
    </row>
    <row r="16" ht="7.5" customHeight="1" spans="2:16">
      <c r="B16" s="183"/>
      <c r="C16" s="183"/>
      <c r="D16" s="183"/>
      <c r="E16" s="183"/>
      <c r="F16" s="183"/>
      <c r="G16" s="183"/>
      <c r="H16" s="183"/>
      <c r="I16" s="189"/>
      <c r="J16" s="189"/>
      <c r="K16" s="189"/>
      <c r="L16" s="189"/>
      <c r="M16" s="189"/>
      <c r="N16" s="189"/>
      <c r="O16" s="189"/>
      <c r="P16" s="189"/>
    </row>
    <row r="17" ht="7.5" customHeight="1" spans="2:16">
      <c r="B17" s="183"/>
      <c r="C17" s="183"/>
      <c r="D17" s="183"/>
      <c r="E17" s="183"/>
      <c r="F17" s="183"/>
      <c r="G17" s="183"/>
      <c r="H17" s="183"/>
      <c r="I17" s="189"/>
      <c r="J17" s="189"/>
      <c r="K17" s="189"/>
      <c r="L17" s="189"/>
      <c r="M17" s="189"/>
      <c r="N17" s="189"/>
      <c r="O17" s="189"/>
      <c r="P17" s="189"/>
    </row>
    <row r="18" ht="7.5" customHeight="1" spans="2:16">
      <c r="B18" s="183"/>
      <c r="C18" s="183"/>
      <c r="D18" s="183"/>
      <c r="E18" s="183"/>
      <c r="F18" s="183"/>
      <c r="G18" s="183"/>
      <c r="H18" s="183"/>
      <c r="I18" s="189"/>
      <c r="J18" s="189"/>
      <c r="K18" s="189"/>
      <c r="L18" s="189"/>
      <c r="M18" s="189"/>
      <c r="N18" s="189"/>
      <c r="O18" s="189"/>
      <c r="P18" s="189"/>
    </row>
    <row r="19" ht="7.5" customHeight="1" spans="2:16">
      <c r="B19" s="183"/>
      <c r="C19" s="183"/>
      <c r="D19" s="183"/>
      <c r="E19" s="183"/>
      <c r="F19" s="183"/>
      <c r="G19" s="183"/>
      <c r="H19" s="183"/>
      <c r="I19" s="189"/>
      <c r="J19" s="189"/>
      <c r="K19" s="189"/>
      <c r="L19" s="189"/>
      <c r="M19" s="189"/>
      <c r="N19" s="189"/>
      <c r="O19" s="189"/>
      <c r="P19" s="189"/>
    </row>
    <row r="20" ht="7.5" customHeight="1" spans="2:16">
      <c r="B20" s="183"/>
      <c r="C20" s="183"/>
      <c r="D20" s="183"/>
      <c r="E20" s="183"/>
      <c r="F20" s="183"/>
      <c r="G20" s="183"/>
      <c r="H20" s="183"/>
      <c r="I20" s="189"/>
      <c r="J20" s="189"/>
      <c r="K20" s="189"/>
      <c r="L20" s="189"/>
      <c r="M20" s="189"/>
      <c r="N20" s="189"/>
      <c r="O20" s="189"/>
      <c r="P20" s="189"/>
    </row>
    <row r="21" ht="7.5" customHeight="1" spans="2:16">
      <c r="B21" s="183"/>
      <c r="C21" s="183"/>
      <c r="D21" s="183"/>
      <c r="E21" s="183"/>
      <c r="F21" s="183"/>
      <c r="G21" s="183"/>
      <c r="H21" s="183"/>
      <c r="I21" s="189"/>
      <c r="J21" s="189"/>
      <c r="K21" s="189"/>
      <c r="L21" s="189"/>
      <c r="M21" s="189"/>
      <c r="N21" s="189"/>
      <c r="O21" s="189"/>
      <c r="P21" s="189"/>
    </row>
    <row r="22" ht="7.5" customHeight="1" spans="2:16">
      <c r="B22" s="183"/>
      <c r="C22" s="183"/>
      <c r="D22" s="183"/>
      <c r="E22" s="183"/>
      <c r="F22" s="183"/>
      <c r="G22" s="183"/>
      <c r="H22" s="183"/>
      <c r="I22" s="189"/>
      <c r="J22" s="189"/>
      <c r="K22" s="189"/>
      <c r="L22" s="189"/>
      <c r="M22" s="189"/>
      <c r="N22" s="189"/>
      <c r="O22" s="189"/>
      <c r="P22" s="189"/>
    </row>
    <row r="23" ht="7.5" customHeight="1" spans="2:16">
      <c r="B23" s="183"/>
      <c r="C23" s="183"/>
      <c r="D23" s="183"/>
      <c r="E23" s="183"/>
      <c r="F23" s="183"/>
      <c r="G23" s="183"/>
      <c r="H23" s="183"/>
      <c r="I23" s="189"/>
      <c r="J23" s="189"/>
      <c r="K23" s="189"/>
      <c r="L23" s="189"/>
      <c r="M23" s="189"/>
      <c r="N23" s="189"/>
      <c r="O23" s="189"/>
      <c r="P23" s="189"/>
    </row>
    <row r="24" ht="7.5" customHeight="1" spans="2:16">
      <c r="B24" s="183"/>
      <c r="C24" s="183"/>
      <c r="D24" s="183"/>
      <c r="E24" s="183"/>
      <c r="F24" s="183"/>
      <c r="G24" s="183"/>
      <c r="H24" s="183"/>
      <c r="I24" s="189"/>
      <c r="J24" s="189"/>
      <c r="K24" s="189"/>
      <c r="L24" s="189"/>
      <c r="M24" s="189"/>
      <c r="N24" s="189"/>
      <c r="O24" s="189"/>
      <c r="P24" s="189"/>
    </row>
    <row r="25" ht="7.5" customHeight="1" spans="2:16">
      <c r="B25" s="183"/>
      <c r="C25" s="183"/>
      <c r="D25" s="183"/>
      <c r="E25" s="183"/>
      <c r="F25" s="183"/>
      <c r="G25" s="183"/>
      <c r="H25" s="183"/>
      <c r="I25" s="189"/>
      <c r="J25" s="189"/>
      <c r="K25" s="189"/>
      <c r="L25" s="189"/>
      <c r="M25" s="189"/>
      <c r="N25" s="189"/>
      <c r="O25" s="189"/>
      <c r="P25" s="189"/>
    </row>
    <row r="26" ht="7.5" customHeight="1" spans="2:16">
      <c r="B26" s="183"/>
      <c r="C26" s="183"/>
      <c r="D26" s="183"/>
      <c r="E26" s="183"/>
      <c r="F26" s="183"/>
      <c r="G26" s="183"/>
      <c r="H26" s="183"/>
      <c r="I26" s="189"/>
      <c r="J26" s="189"/>
      <c r="K26" s="189"/>
      <c r="L26" s="189"/>
      <c r="M26" s="189"/>
      <c r="N26" s="189"/>
      <c r="O26" s="189"/>
      <c r="P26" s="189"/>
    </row>
    <row r="27" ht="7.5" customHeight="1" spans="2:16">
      <c r="B27" s="184"/>
      <c r="C27" s="185"/>
      <c r="D27" s="185"/>
      <c r="E27" s="185"/>
      <c r="F27" s="185"/>
      <c r="G27" s="185"/>
      <c r="H27" s="185"/>
      <c r="I27" s="202"/>
      <c r="J27" s="202"/>
      <c r="K27" s="202"/>
      <c r="L27" s="202"/>
      <c r="M27" s="202"/>
      <c r="N27" s="202"/>
      <c r="O27" s="202"/>
      <c r="P27" s="203"/>
    </row>
    <row r="28" ht="8.25" customHeight="1" spans="2:16">
      <c r="B28" s="186"/>
      <c r="C28" s="187"/>
      <c r="D28" s="187"/>
      <c r="E28" s="187"/>
      <c r="F28" s="187"/>
      <c r="G28" s="187"/>
      <c r="H28" s="188"/>
      <c r="J28" s="186"/>
      <c r="K28" s="187"/>
      <c r="L28" s="187"/>
      <c r="M28" s="187"/>
      <c r="N28" s="187"/>
      <c r="O28" s="187"/>
      <c r="P28" s="188"/>
    </row>
    <row r="29" ht="8.25" customHeight="1" spans="2:16">
      <c r="B29" s="186"/>
      <c r="C29" s="189"/>
      <c r="D29" s="189"/>
      <c r="E29" s="189"/>
      <c r="F29" s="189"/>
      <c r="G29" s="189"/>
      <c r="H29" s="188"/>
      <c r="J29" s="186"/>
      <c r="K29" s="189"/>
      <c r="L29" s="189"/>
      <c r="M29" s="189"/>
      <c r="N29" s="189"/>
      <c r="O29" s="189"/>
      <c r="P29" s="188"/>
    </row>
    <row r="30" ht="8.25" customHeight="1" spans="2:16">
      <c r="B30" s="186"/>
      <c r="C30" s="189"/>
      <c r="D30" s="189"/>
      <c r="E30" s="189"/>
      <c r="F30" s="189"/>
      <c r="G30" s="189"/>
      <c r="H30" s="188"/>
      <c r="J30" s="186"/>
      <c r="K30" s="189"/>
      <c r="L30" s="189"/>
      <c r="M30" s="189"/>
      <c r="N30" s="189"/>
      <c r="O30" s="189"/>
      <c r="P30" s="188"/>
    </row>
    <row r="31" ht="8.25" customHeight="1" spans="2:16">
      <c r="B31" s="186"/>
      <c r="C31" s="189"/>
      <c r="D31" s="189"/>
      <c r="E31" s="189"/>
      <c r="F31" s="189"/>
      <c r="G31" s="189"/>
      <c r="H31" s="188"/>
      <c r="J31" s="186"/>
      <c r="K31" s="189"/>
      <c r="L31" s="189"/>
      <c r="M31" s="189"/>
      <c r="N31" s="189"/>
      <c r="O31" s="189"/>
      <c r="P31" s="188"/>
    </row>
    <row r="32" ht="8.25" customHeight="1" spans="2:16">
      <c r="B32" s="186"/>
      <c r="C32" s="189"/>
      <c r="D32" s="189"/>
      <c r="E32" s="189"/>
      <c r="F32" s="189"/>
      <c r="G32" s="189"/>
      <c r="H32" s="188"/>
      <c r="J32" s="186"/>
      <c r="K32" s="189"/>
      <c r="L32" s="189"/>
      <c r="M32" s="189"/>
      <c r="N32" s="189"/>
      <c r="O32" s="189"/>
      <c r="P32" s="188"/>
    </row>
    <row r="33" ht="8.25" customHeight="1" spans="2:16">
      <c r="B33" s="186"/>
      <c r="C33" s="189"/>
      <c r="D33" s="189"/>
      <c r="E33" s="189"/>
      <c r="F33" s="189"/>
      <c r="G33" s="189"/>
      <c r="H33" s="188"/>
      <c r="J33" s="186"/>
      <c r="K33" s="189"/>
      <c r="L33" s="189"/>
      <c r="M33" s="189"/>
      <c r="N33" s="189"/>
      <c r="O33" s="189"/>
      <c r="P33" s="188"/>
    </row>
    <row r="34" ht="8.25" customHeight="1" spans="2:16">
      <c r="B34" s="186"/>
      <c r="C34" s="189"/>
      <c r="D34" s="189"/>
      <c r="E34" s="189"/>
      <c r="F34" s="189"/>
      <c r="G34" s="189"/>
      <c r="H34" s="188"/>
      <c r="J34" s="186"/>
      <c r="K34" s="189"/>
      <c r="L34" s="189"/>
      <c r="M34" s="189"/>
      <c r="N34" s="189"/>
      <c r="O34" s="189"/>
      <c r="P34" s="188"/>
    </row>
    <row r="35" ht="8.25" customHeight="1" spans="2:16">
      <c r="B35" s="186"/>
      <c r="C35" s="189"/>
      <c r="D35" s="189"/>
      <c r="E35" s="189"/>
      <c r="F35" s="189"/>
      <c r="G35" s="189"/>
      <c r="H35" s="188"/>
      <c r="J35" s="186"/>
      <c r="K35" s="189"/>
      <c r="L35" s="189"/>
      <c r="M35" s="189"/>
      <c r="N35" s="189"/>
      <c r="O35" s="189"/>
      <c r="P35" s="188"/>
    </row>
    <row r="36" ht="8.25" customHeight="1" spans="2:16">
      <c r="B36" s="186"/>
      <c r="C36" s="189"/>
      <c r="D36" s="189"/>
      <c r="E36" s="189"/>
      <c r="F36" s="189"/>
      <c r="G36" s="189"/>
      <c r="H36" s="188"/>
      <c r="J36" s="186"/>
      <c r="K36" s="189"/>
      <c r="L36" s="189"/>
      <c r="M36" s="189"/>
      <c r="N36" s="189"/>
      <c r="O36" s="189"/>
      <c r="P36" s="188"/>
    </row>
    <row r="37" ht="8.25" customHeight="1" spans="2:16">
      <c r="B37" s="186"/>
      <c r="C37" s="189"/>
      <c r="D37" s="189"/>
      <c r="E37" s="189"/>
      <c r="F37" s="189"/>
      <c r="G37" s="189"/>
      <c r="H37" s="188"/>
      <c r="I37" s="204"/>
      <c r="J37" s="186"/>
      <c r="K37" s="189"/>
      <c r="L37" s="189"/>
      <c r="M37" s="189"/>
      <c r="N37" s="189"/>
      <c r="O37" s="189"/>
      <c r="P37" s="188"/>
    </row>
    <row r="38" ht="8.25" customHeight="1" spans="2:21">
      <c r="B38" s="186"/>
      <c r="C38" s="189"/>
      <c r="D38" s="189"/>
      <c r="E38" s="189"/>
      <c r="F38" s="189"/>
      <c r="G38" s="189"/>
      <c r="H38" s="188"/>
      <c r="I38" s="204"/>
      <c r="J38" s="186"/>
      <c r="K38" s="189"/>
      <c r="L38" s="189"/>
      <c r="M38" s="189"/>
      <c r="N38" s="189"/>
      <c r="O38" s="189"/>
      <c r="P38" s="188"/>
      <c r="S38" s="209"/>
      <c r="U38" s="209"/>
    </row>
    <row r="39" ht="8.25" customHeight="1" spans="2:16">
      <c r="B39" s="186"/>
      <c r="C39" s="189"/>
      <c r="D39" s="189"/>
      <c r="E39" s="189"/>
      <c r="F39" s="189"/>
      <c r="G39" s="189"/>
      <c r="H39" s="188"/>
      <c r="I39" s="204"/>
      <c r="J39" s="186"/>
      <c r="K39" s="189"/>
      <c r="L39" s="189"/>
      <c r="M39" s="189"/>
      <c r="N39" s="189"/>
      <c r="O39" s="189"/>
      <c r="P39" s="188"/>
    </row>
    <row r="40" ht="8.25" customHeight="1" spans="2:16">
      <c r="B40" s="186"/>
      <c r="C40" s="189"/>
      <c r="D40" s="189"/>
      <c r="E40" s="189"/>
      <c r="F40" s="189"/>
      <c r="G40" s="189"/>
      <c r="H40" s="188"/>
      <c r="J40" s="186"/>
      <c r="K40" s="189"/>
      <c r="L40" s="189"/>
      <c r="M40" s="189"/>
      <c r="N40" s="189"/>
      <c r="O40" s="189"/>
      <c r="P40" s="188"/>
    </row>
    <row r="41" ht="8.25" customHeight="1" spans="2:16">
      <c r="B41" s="186"/>
      <c r="C41" s="189"/>
      <c r="D41" s="189"/>
      <c r="E41" s="189"/>
      <c r="F41" s="189"/>
      <c r="G41" s="189"/>
      <c r="H41" s="188"/>
      <c r="J41" s="186"/>
      <c r="K41" s="189"/>
      <c r="L41" s="189"/>
      <c r="M41" s="189"/>
      <c r="N41" s="189"/>
      <c r="O41" s="189"/>
      <c r="P41" s="188"/>
    </row>
    <row r="42" ht="8.25" customHeight="1" spans="2:16">
      <c r="B42" s="186"/>
      <c r="C42" s="189"/>
      <c r="D42" s="189"/>
      <c r="E42" s="189"/>
      <c r="F42" s="189"/>
      <c r="G42" s="189"/>
      <c r="H42" s="188"/>
      <c r="J42" s="186"/>
      <c r="K42" s="189"/>
      <c r="L42" s="189"/>
      <c r="M42" s="189"/>
      <c r="N42" s="189"/>
      <c r="O42" s="189"/>
      <c r="P42" s="188"/>
    </row>
    <row r="43" ht="8.25" customHeight="1" spans="2:16">
      <c r="B43" s="186"/>
      <c r="C43" s="189"/>
      <c r="D43" s="189"/>
      <c r="E43" s="189"/>
      <c r="F43" s="189"/>
      <c r="G43" s="189"/>
      <c r="H43" s="188"/>
      <c r="J43" s="186"/>
      <c r="K43" s="189"/>
      <c r="L43" s="189"/>
      <c r="M43" s="189"/>
      <c r="N43" s="189"/>
      <c r="O43" s="189"/>
      <c r="P43" s="188"/>
    </row>
    <row r="44" ht="8.25" customHeight="1" spans="2:16">
      <c r="B44" s="186"/>
      <c r="C44" s="189"/>
      <c r="D44" s="189"/>
      <c r="E44" s="189"/>
      <c r="F44" s="189"/>
      <c r="G44" s="189"/>
      <c r="H44" s="188"/>
      <c r="J44" s="186"/>
      <c r="K44" s="189"/>
      <c r="L44" s="189"/>
      <c r="M44" s="189"/>
      <c r="N44" s="189"/>
      <c r="O44" s="189"/>
      <c r="P44" s="188"/>
    </row>
    <row r="45" ht="8.25" customHeight="1" spans="2:16">
      <c r="B45" s="186"/>
      <c r="C45" s="189"/>
      <c r="D45" s="189"/>
      <c r="E45" s="189"/>
      <c r="F45" s="189"/>
      <c r="G45" s="189"/>
      <c r="H45" s="188"/>
      <c r="J45" s="186"/>
      <c r="K45" s="189"/>
      <c r="L45" s="189"/>
      <c r="M45" s="189"/>
      <c r="N45" s="189"/>
      <c r="O45" s="189"/>
      <c r="P45" s="188"/>
    </row>
    <row r="46" ht="8.25" customHeight="1" spans="2:16">
      <c r="B46" s="186"/>
      <c r="C46" s="189"/>
      <c r="D46" s="189"/>
      <c r="E46" s="189"/>
      <c r="F46" s="189"/>
      <c r="G46" s="189"/>
      <c r="H46" s="188"/>
      <c r="J46" s="186"/>
      <c r="K46" s="189"/>
      <c r="L46" s="189"/>
      <c r="M46" s="189"/>
      <c r="N46" s="189"/>
      <c r="O46" s="189"/>
      <c r="P46" s="188"/>
    </row>
    <row r="47" ht="8.25" customHeight="1" spans="2:16">
      <c r="B47" s="186"/>
      <c r="C47" s="189"/>
      <c r="D47" s="189"/>
      <c r="E47" s="189"/>
      <c r="F47" s="189"/>
      <c r="G47" s="189"/>
      <c r="H47" s="188"/>
      <c r="J47" s="186"/>
      <c r="K47" s="189"/>
      <c r="L47" s="189"/>
      <c r="M47" s="189"/>
      <c r="N47" s="189"/>
      <c r="O47" s="189"/>
      <c r="P47" s="188"/>
    </row>
    <row r="48" ht="8.25" customHeight="1" spans="2:16">
      <c r="B48" s="186"/>
      <c r="C48" s="189"/>
      <c r="D48" s="189"/>
      <c r="E48" s="189"/>
      <c r="F48" s="189"/>
      <c r="G48" s="189"/>
      <c r="H48" s="188"/>
      <c r="J48" s="186"/>
      <c r="K48" s="189"/>
      <c r="L48" s="189"/>
      <c r="M48" s="189"/>
      <c r="N48" s="189"/>
      <c r="O48" s="189"/>
      <c r="P48" s="188"/>
    </row>
    <row r="49" s="176" customFormat="1" ht="19.5" customHeight="1" spans="2:16">
      <c r="B49" s="190" t="s">
        <v>707</v>
      </c>
      <c r="C49" s="190"/>
      <c r="D49" s="183"/>
      <c r="E49" s="190"/>
      <c r="F49" s="190"/>
      <c r="G49" s="190"/>
      <c r="H49" s="190"/>
      <c r="J49" s="205" t="s">
        <v>707</v>
      </c>
      <c r="K49" s="206"/>
      <c r="L49" s="207"/>
      <c r="M49" s="190"/>
      <c r="N49" s="190"/>
      <c r="O49" s="190"/>
      <c r="P49" s="208"/>
    </row>
    <row r="50" s="176" customFormat="1" ht="22.5" customHeight="1" spans="2:16">
      <c r="B50" s="191" t="s">
        <v>708</v>
      </c>
      <c r="C50" s="192"/>
      <c r="D50" s="193"/>
      <c r="E50" s="194"/>
      <c r="F50" s="194"/>
      <c r="G50" s="194"/>
      <c r="H50" s="195"/>
      <c r="J50" s="191" t="s">
        <v>708</v>
      </c>
      <c r="K50" s="192"/>
      <c r="L50" s="193"/>
      <c r="M50" s="194"/>
      <c r="N50" s="194"/>
      <c r="O50" s="194"/>
      <c r="P50" s="195"/>
    </row>
    <row r="51" ht="7.5" customHeight="1"/>
    <row r="52" ht="8.25" customHeight="1" spans="2:16">
      <c r="B52" s="196"/>
      <c r="C52" s="197"/>
      <c r="D52" s="197"/>
      <c r="E52" s="197"/>
      <c r="F52" s="197"/>
      <c r="G52" s="197"/>
      <c r="H52" s="198"/>
      <c r="J52" s="196"/>
      <c r="K52" s="197"/>
      <c r="L52" s="197"/>
      <c r="M52" s="197"/>
      <c r="N52" s="197"/>
      <c r="O52" s="197"/>
      <c r="P52" s="198"/>
    </row>
    <row r="53" ht="8.25" customHeight="1" spans="2:16">
      <c r="B53" s="186"/>
      <c r="C53" s="189"/>
      <c r="D53" s="189"/>
      <c r="E53" s="189"/>
      <c r="F53" s="189"/>
      <c r="G53" s="189"/>
      <c r="H53" s="188"/>
      <c r="J53" s="186"/>
      <c r="K53" s="189"/>
      <c r="L53" s="189"/>
      <c r="M53" s="189"/>
      <c r="N53" s="189"/>
      <c r="O53" s="189"/>
      <c r="P53" s="188"/>
    </row>
    <row r="54" ht="8.25" customHeight="1" spans="2:16">
      <c r="B54" s="186"/>
      <c r="C54" s="189"/>
      <c r="D54" s="189"/>
      <c r="E54" s="189"/>
      <c r="F54" s="189"/>
      <c r="G54" s="189"/>
      <c r="H54" s="188"/>
      <c r="J54" s="186"/>
      <c r="K54" s="189"/>
      <c r="L54" s="189"/>
      <c r="M54" s="189"/>
      <c r="N54" s="189"/>
      <c r="O54" s="189"/>
      <c r="P54" s="188"/>
    </row>
    <row r="55" ht="8.25" customHeight="1" spans="2:16">
      <c r="B55" s="186"/>
      <c r="C55" s="189"/>
      <c r="D55" s="189"/>
      <c r="E55" s="189"/>
      <c r="F55" s="189"/>
      <c r="G55" s="189"/>
      <c r="H55" s="188"/>
      <c r="J55" s="186"/>
      <c r="K55" s="189"/>
      <c r="L55" s="189"/>
      <c r="M55" s="189"/>
      <c r="N55" s="189"/>
      <c r="O55" s="189"/>
      <c r="P55" s="188"/>
    </row>
    <row r="56" ht="8.25" customHeight="1" spans="2:19">
      <c r="B56" s="186"/>
      <c r="C56" s="189"/>
      <c r="D56" s="189"/>
      <c r="E56" s="189"/>
      <c r="F56" s="189"/>
      <c r="G56" s="189"/>
      <c r="H56" s="188"/>
      <c r="J56" s="186"/>
      <c r="K56" s="189"/>
      <c r="L56" s="189"/>
      <c r="M56" s="189"/>
      <c r="N56" s="189"/>
      <c r="O56" s="189"/>
      <c r="P56" s="188"/>
      <c r="S56" s="209"/>
    </row>
    <row r="57" ht="8.25" customHeight="1" spans="2:16">
      <c r="B57" s="186"/>
      <c r="C57" s="189"/>
      <c r="D57" s="189"/>
      <c r="E57" s="189"/>
      <c r="F57" s="189"/>
      <c r="G57" s="189"/>
      <c r="H57" s="188"/>
      <c r="J57" s="186"/>
      <c r="K57" s="189"/>
      <c r="L57" s="189"/>
      <c r="M57" s="189"/>
      <c r="N57" s="189"/>
      <c r="O57" s="189"/>
      <c r="P57" s="188"/>
    </row>
    <row r="58" ht="8.25" customHeight="1" spans="2:16">
      <c r="B58" s="186"/>
      <c r="C58" s="189"/>
      <c r="D58" s="189"/>
      <c r="E58" s="189"/>
      <c r="F58" s="189"/>
      <c r="G58" s="189"/>
      <c r="H58" s="188"/>
      <c r="J58" s="186"/>
      <c r="K58" s="189"/>
      <c r="L58" s="189"/>
      <c r="M58" s="189"/>
      <c r="N58" s="189"/>
      <c r="O58" s="189"/>
      <c r="P58" s="188"/>
    </row>
    <row r="59" ht="8.25" customHeight="1" spans="2:16">
      <c r="B59" s="186"/>
      <c r="C59" s="189"/>
      <c r="D59" s="189"/>
      <c r="E59" s="189"/>
      <c r="F59" s="189"/>
      <c r="G59" s="189"/>
      <c r="H59" s="188"/>
      <c r="J59" s="186"/>
      <c r="K59" s="189"/>
      <c r="L59" s="189"/>
      <c r="M59" s="189"/>
      <c r="N59" s="189"/>
      <c r="O59" s="189"/>
      <c r="P59" s="188"/>
    </row>
    <row r="60" ht="8.25" customHeight="1" spans="2:16">
      <c r="B60" s="186"/>
      <c r="C60" s="189"/>
      <c r="D60" s="189"/>
      <c r="E60" s="189"/>
      <c r="F60" s="189"/>
      <c r="G60" s="189"/>
      <c r="H60" s="188"/>
      <c r="J60" s="186"/>
      <c r="K60" s="189"/>
      <c r="L60" s="189"/>
      <c r="M60" s="189"/>
      <c r="N60" s="189"/>
      <c r="O60" s="189"/>
      <c r="P60" s="188"/>
    </row>
    <row r="61" ht="8.25" customHeight="1" spans="2:16">
      <c r="B61" s="186"/>
      <c r="C61" s="189"/>
      <c r="D61" s="189"/>
      <c r="E61" s="189"/>
      <c r="F61" s="189"/>
      <c r="G61" s="189"/>
      <c r="H61" s="188"/>
      <c r="I61" s="204"/>
      <c r="J61" s="186"/>
      <c r="K61" s="189"/>
      <c r="L61" s="189"/>
      <c r="M61" s="189"/>
      <c r="N61" s="189"/>
      <c r="O61" s="189"/>
      <c r="P61" s="188"/>
    </row>
    <row r="62" ht="8.25" customHeight="1" spans="2:16">
      <c r="B62" s="186"/>
      <c r="C62" s="189"/>
      <c r="D62" s="189"/>
      <c r="E62" s="189"/>
      <c r="F62" s="189"/>
      <c r="G62" s="189"/>
      <c r="H62" s="188"/>
      <c r="I62" s="204"/>
      <c r="J62" s="186"/>
      <c r="K62" s="189"/>
      <c r="L62" s="189"/>
      <c r="M62" s="189"/>
      <c r="N62" s="189"/>
      <c r="O62" s="189"/>
      <c r="P62" s="188"/>
    </row>
    <row r="63" ht="8.25" customHeight="1" spans="2:16">
      <c r="B63" s="186"/>
      <c r="C63" s="189"/>
      <c r="D63" s="189"/>
      <c r="E63" s="189"/>
      <c r="F63" s="189"/>
      <c r="G63" s="189"/>
      <c r="H63" s="188"/>
      <c r="J63" s="186"/>
      <c r="K63" s="189"/>
      <c r="L63" s="189"/>
      <c r="M63" s="189"/>
      <c r="N63" s="189"/>
      <c r="O63" s="189"/>
      <c r="P63" s="188"/>
    </row>
    <row r="64" ht="8.25" customHeight="1" spans="2:16">
      <c r="B64" s="186"/>
      <c r="C64" s="189"/>
      <c r="D64" s="189"/>
      <c r="E64" s="189"/>
      <c r="F64" s="189"/>
      <c r="G64" s="189"/>
      <c r="H64" s="188"/>
      <c r="J64" s="186"/>
      <c r="K64" s="189"/>
      <c r="L64" s="189"/>
      <c r="M64" s="189"/>
      <c r="N64" s="189"/>
      <c r="O64" s="189"/>
      <c r="P64" s="188"/>
    </row>
    <row r="65" ht="8.25" customHeight="1" spans="2:16">
      <c r="B65" s="186"/>
      <c r="C65" s="189"/>
      <c r="D65" s="189"/>
      <c r="E65" s="189"/>
      <c r="F65" s="189"/>
      <c r="G65" s="189"/>
      <c r="H65" s="188"/>
      <c r="J65" s="186"/>
      <c r="K65" s="189"/>
      <c r="L65" s="189"/>
      <c r="M65" s="189"/>
      <c r="N65" s="189"/>
      <c r="O65" s="189"/>
      <c r="P65" s="188"/>
    </row>
    <row r="66" ht="8.25" customHeight="1" spans="2:16">
      <c r="B66" s="186"/>
      <c r="C66" s="189"/>
      <c r="D66" s="189"/>
      <c r="E66" s="189"/>
      <c r="F66" s="189"/>
      <c r="G66" s="189"/>
      <c r="H66" s="188"/>
      <c r="J66" s="186"/>
      <c r="K66" s="189"/>
      <c r="L66" s="189"/>
      <c r="M66" s="189"/>
      <c r="N66" s="189"/>
      <c r="O66" s="189"/>
      <c r="P66" s="188"/>
    </row>
    <row r="67" ht="8.25" customHeight="1" spans="2:16">
      <c r="B67" s="186"/>
      <c r="C67" s="189"/>
      <c r="D67" s="189"/>
      <c r="E67" s="189"/>
      <c r="F67" s="189"/>
      <c r="G67" s="189"/>
      <c r="H67" s="188"/>
      <c r="J67" s="186"/>
      <c r="K67" s="189"/>
      <c r="L67" s="189"/>
      <c r="M67" s="189"/>
      <c r="N67" s="189"/>
      <c r="O67" s="189"/>
      <c r="P67" s="188"/>
    </row>
    <row r="68" ht="8.25" customHeight="1" spans="2:16">
      <c r="B68" s="186"/>
      <c r="C68" s="189"/>
      <c r="D68" s="189"/>
      <c r="E68" s="189"/>
      <c r="F68" s="189"/>
      <c r="G68" s="189"/>
      <c r="H68" s="188"/>
      <c r="J68" s="186"/>
      <c r="K68" s="189"/>
      <c r="L68" s="189"/>
      <c r="M68" s="189"/>
      <c r="N68" s="189"/>
      <c r="O68" s="189"/>
      <c r="P68" s="188"/>
    </row>
    <row r="69" ht="8.25" customHeight="1" spans="2:16">
      <c r="B69" s="186"/>
      <c r="C69" s="189"/>
      <c r="D69" s="189"/>
      <c r="E69" s="189"/>
      <c r="F69" s="189"/>
      <c r="G69" s="189"/>
      <c r="H69" s="188"/>
      <c r="J69" s="186"/>
      <c r="K69" s="189"/>
      <c r="L69" s="189"/>
      <c r="M69" s="189"/>
      <c r="N69" s="189"/>
      <c r="O69" s="189"/>
      <c r="P69" s="188"/>
    </row>
    <row r="70" ht="8.25" customHeight="1" spans="2:16">
      <c r="B70" s="186"/>
      <c r="C70" s="189"/>
      <c r="D70" s="189"/>
      <c r="E70" s="189"/>
      <c r="F70" s="189"/>
      <c r="G70" s="189"/>
      <c r="H70" s="188"/>
      <c r="J70" s="186"/>
      <c r="K70" s="189"/>
      <c r="L70" s="189"/>
      <c r="M70" s="189"/>
      <c r="N70" s="189"/>
      <c r="O70" s="189"/>
      <c r="P70" s="188"/>
    </row>
    <row r="71" ht="8.25" customHeight="1" spans="2:16">
      <c r="B71" s="210"/>
      <c r="C71" s="211"/>
      <c r="D71" s="211"/>
      <c r="E71" s="211"/>
      <c r="F71" s="211"/>
      <c r="G71" s="211"/>
      <c r="H71" s="212"/>
      <c r="J71" s="186"/>
      <c r="K71" s="189"/>
      <c r="L71" s="189"/>
      <c r="M71" s="189"/>
      <c r="N71" s="189"/>
      <c r="O71" s="189"/>
      <c r="P71" s="188"/>
    </row>
    <row r="72" s="176" customFormat="1" ht="19.5" customHeight="1" spans="2:16">
      <c r="B72" s="205" t="s">
        <v>707</v>
      </c>
      <c r="C72" s="206"/>
      <c r="D72" s="207"/>
      <c r="E72" s="190"/>
      <c r="F72" s="190"/>
      <c r="G72" s="190"/>
      <c r="H72" s="208"/>
      <c r="J72" s="205" t="s">
        <v>707</v>
      </c>
      <c r="K72" s="206"/>
      <c r="L72" s="207"/>
      <c r="M72" s="190"/>
      <c r="N72" s="190"/>
      <c r="O72" s="190"/>
      <c r="P72" s="208"/>
    </row>
    <row r="73" s="176" customFormat="1" ht="22.5" customHeight="1" spans="2:16">
      <c r="B73" s="191" t="s">
        <v>708</v>
      </c>
      <c r="C73" s="192"/>
      <c r="D73" s="193"/>
      <c r="E73" s="194"/>
      <c r="F73" s="194"/>
      <c r="G73" s="194"/>
      <c r="H73" s="195"/>
      <c r="J73" s="191" t="s">
        <v>708</v>
      </c>
      <c r="K73" s="192"/>
      <c r="L73" s="193"/>
      <c r="M73" s="194"/>
      <c r="N73" s="194"/>
      <c r="O73" s="194"/>
      <c r="P73" s="195"/>
    </row>
    <row r="74" ht="7.5" customHeight="1"/>
    <row r="75" ht="8.25" customHeight="1" spans="2:16">
      <c r="B75" s="196"/>
      <c r="C75" s="197"/>
      <c r="D75" s="197"/>
      <c r="E75" s="197"/>
      <c r="F75" s="197"/>
      <c r="G75" s="197"/>
      <c r="H75" s="198"/>
      <c r="J75" s="196"/>
      <c r="K75" s="197"/>
      <c r="L75" s="197"/>
      <c r="M75" s="197"/>
      <c r="N75" s="197"/>
      <c r="O75" s="197"/>
      <c r="P75" s="198"/>
    </row>
    <row r="76" ht="8.25" customHeight="1" spans="2:16">
      <c r="B76" s="186"/>
      <c r="C76" s="189"/>
      <c r="D76" s="189"/>
      <c r="E76" s="189"/>
      <c r="F76" s="189"/>
      <c r="G76" s="189"/>
      <c r="H76" s="188"/>
      <c r="J76" s="186"/>
      <c r="K76" s="189"/>
      <c r="L76" s="189"/>
      <c r="M76" s="189"/>
      <c r="N76" s="189"/>
      <c r="O76" s="189"/>
      <c r="P76" s="188"/>
    </row>
    <row r="77" ht="8.25" customHeight="1" spans="2:16">
      <c r="B77" s="186"/>
      <c r="C77" s="189"/>
      <c r="D77" s="189"/>
      <c r="E77" s="189"/>
      <c r="F77" s="189"/>
      <c r="G77" s="189"/>
      <c r="H77" s="188"/>
      <c r="J77" s="186"/>
      <c r="K77" s="189"/>
      <c r="L77" s="189"/>
      <c r="M77" s="189"/>
      <c r="N77" s="189"/>
      <c r="O77" s="189"/>
      <c r="P77" s="188"/>
    </row>
    <row r="78" ht="8.25" customHeight="1" spans="2:16">
      <c r="B78" s="186"/>
      <c r="C78" s="189"/>
      <c r="D78" s="189"/>
      <c r="E78" s="189"/>
      <c r="F78" s="189"/>
      <c r="G78" s="189"/>
      <c r="H78" s="188"/>
      <c r="J78" s="186"/>
      <c r="K78" s="189"/>
      <c r="L78" s="189"/>
      <c r="M78" s="189"/>
      <c r="N78" s="189"/>
      <c r="O78" s="189"/>
      <c r="P78" s="188"/>
    </row>
    <row r="79" ht="8.25" customHeight="1" spans="2:16">
      <c r="B79" s="186"/>
      <c r="C79" s="189"/>
      <c r="D79" s="189"/>
      <c r="E79" s="189"/>
      <c r="F79" s="189"/>
      <c r="G79" s="189"/>
      <c r="H79" s="188"/>
      <c r="J79" s="186"/>
      <c r="K79" s="189"/>
      <c r="L79" s="189"/>
      <c r="M79" s="189"/>
      <c r="N79" s="189"/>
      <c r="O79" s="189"/>
      <c r="P79" s="188"/>
    </row>
    <row r="80" ht="8.25" customHeight="1" spans="2:16">
      <c r="B80" s="186"/>
      <c r="C80" s="189"/>
      <c r="D80" s="189"/>
      <c r="E80" s="189"/>
      <c r="F80" s="189"/>
      <c r="G80" s="189"/>
      <c r="H80" s="188"/>
      <c r="J80" s="186"/>
      <c r="K80" s="189"/>
      <c r="L80" s="189"/>
      <c r="M80" s="189"/>
      <c r="N80" s="189"/>
      <c r="O80" s="189"/>
      <c r="P80" s="188"/>
    </row>
    <row r="81" ht="8.25" customHeight="1" spans="2:16">
      <c r="B81" s="186"/>
      <c r="C81" s="189"/>
      <c r="D81" s="189"/>
      <c r="E81" s="189"/>
      <c r="F81" s="189"/>
      <c r="G81" s="189"/>
      <c r="H81" s="188"/>
      <c r="J81" s="186"/>
      <c r="K81" s="189"/>
      <c r="L81" s="189"/>
      <c r="M81" s="189"/>
      <c r="N81" s="189"/>
      <c r="O81" s="189"/>
      <c r="P81" s="188"/>
    </row>
    <row r="82" ht="8.25" customHeight="1" spans="2:16">
      <c r="B82" s="186"/>
      <c r="C82" s="189"/>
      <c r="D82" s="189"/>
      <c r="E82" s="189"/>
      <c r="F82" s="189"/>
      <c r="G82" s="189"/>
      <c r="H82" s="188"/>
      <c r="I82" s="204"/>
      <c r="J82" s="186"/>
      <c r="K82" s="189"/>
      <c r="L82" s="189"/>
      <c r="M82" s="189"/>
      <c r="N82" s="189"/>
      <c r="O82" s="189"/>
      <c r="P82" s="188"/>
    </row>
    <row r="83" ht="8.25" customHeight="1" spans="2:16">
      <c r="B83" s="186"/>
      <c r="C83" s="189"/>
      <c r="D83" s="189"/>
      <c r="E83" s="189"/>
      <c r="F83" s="189"/>
      <c r="G83" s="189"/>
      <c r="H83" s="188"/>
      <c r="I83" s="204"/>
      <c r="J83" s="186"/>
      <c r="K83" s="189"/>
      <c r="L83" s="189"/>
      <c r="M83" s="189"/>
      <c r="N83" s="189"/>
      <c r="O83" s="189"/>
      <c r="P83" s="188"/>
    </row>
    <row r="84" ht="8.25" customHeight="1" spans="2:19">
      <c r="B84" s="186"/>
      <c r="C84" s="189"/>
      <c r="D84" s="189"/>
      <c r="E84" s="189"/>
      <c r="F84" s="189"/>
      <c r="G84" s="189"/>
      <c r="H84" s="188"/>
      <c r="I84" s="204"/>
      <c r="J84" s="186"/>
      <c r="K84" s="189"/>
      <c r="L84" s="189"/>
      <c r="M84" s="189"/>
      <c r="N84" s="189"/>
      <c r="O84" s="189"/>
      <c r="P84" s="188"/>
      <c r="S84" s="209"/>
    </row>
    <row r="85" ht="8.25" customHeight="1" spans="2:16">
      <c r="B85" s="186"/>
      <c r="C85" s="189"/>
      <c r="D85" s="189"/>
      <c r="E85" s="189"/>
      <c r="F85" s="189"/>
      <c r="G85" s="189"/>
      <c r="H85" s="188"/>
      <c r="I85" s="204"/>
      <c r="J85" s="186"/>
      <c r="K85" s="189"/>
      <c r="L85" s="189"/>
      <c r="M85" s="189"/>
      <c r="N85" s="189"/>
      <c r="O85" s="189"/>
      <c r="P85" s="188"/>
    </row>
    <row r="86" ht="8.25" customHeight="1" spans="2:16">
      <c r="B86" s="186"/>
      <c r="C86" s="189"/>
      <c r="D86" s="189"/>
      <c r="E86" s="189"/>
      <c r="F86" s="189"/>
      <c r="G86" s="189"/>
      <c r="H86" s="188"/>
      <c r="J86" s="186"/>
      <c r="K86" s="189"/>
      <c r="L86" s="189"/>
      <c r="M86" s="189"/>
      <c r="N86" s="189"/>
      <c r="O86" s="189"/>
      <c r="P86" s="188"/>
    </row>
    <row r="87" ht="8.25" customHeight="1" spans="2:16">
      <c r="B87" s="186"/>
      <c r="C87" s="189"/>
      <c r="D87" s="189"/>
      <c r="E87" s="189"/>
      <c r="F87" s="189"/>
      <c r="G87" s="189"/>
      <c r="H87" s="188"/>
      <c r="J87" s="186"/>
      <c r="K87" s="189"/>
      <c r="L87" s="189"/>
      <c r="M87" s="189"/>
      <c r="N87" s="189"/>
      <c r="O87" s="189"/>
      <c r="P87" s="188"/>
    </row>
    <row r="88" ht="8.25" customHeight="1" spans="2:16">
      <c r="B88" s="186"/>
      <c r="C88" s="189"/>
      <c r="D88" s="189"/>
      <c r="E88" s="189"/>
      <c r="F88" s="189"/>
      <c r="G88" s="189"/>
      <c r="H88" s="188"/>
      <c r="J88" s="186"/>
      <c r="K88" s="189"/>
      <c r="L88" s="189"/>
      <c r="M88" s="189"/>
      <c r="N88" s="189"/>
      <c r="O88" s="189"/>
      <c r="P88" s="188"/>
    </row>
    <row r="89" ht="8.25" customHeight="1" spans="2:16">
      <c r="B89" s="186"/>
      <c r="C89" s="189"/>
      <c r="D89" s="189"/>
      <c r="E89" s="189"/>
      <c r="F89" s="189"/>
      <c r="G89" s="189"/>
      <c r="H89" s="188"/>
      <c r="J89" s="186"/>
      <c r="K89" s="189"/>
      <c r="L89" s="189"/>
      <c r="M89" s="189"/>
      <c r="N89" s="189"/>
      <c r="O89" s="189"/>
      <c r="P89" s="188"/>
    </row>
    <row r="90" ht="8.25" customHeight="1" spans="2:16">
      <c r="B90" s="186"/>
      <c r="C90" s="189"/>
      <c r="D90" s="189"/>
      <c r="E90" s="189"/>
      <c r="F90" s="189"/>
      <c r="G90" s="189"/>
      <c r="H90" s="188"/>
      <c r="J90" s="186"/>
      <c r="K90" s="189"/>
      <c r="L90" s="189"/>
      <c r="M90" s="189"/>
      <c r="N90" s="189"/>
      <c r="O90" s="189"/>
      <c r="P90" s="188"/>
    </row>
    <row r="91" ht="8.25" customHeight="1" spans="2:16">
      <c r="B91" s="186"/>
      <c r="C91" s="189"/>
      <c r="D91" s="189"/>
      <c r="E91" s="189"/>
      <c r="F91" s="189"/>
      <c r="G91" s="189"/>
      <c r="H91" s="188"/>
      <c r="J91" s="186"/>
      <c r="K91" s="189"/>
      <c r="L91" s="189"/>
      <c r="M91" s="189"/>
      <c r="N91" s="189"/>
      <c r="O91" s="189"/>
      <c r="P91" s="188"/>
    </row>
    <row r="92" ht="8.25" customHeight="1" spans="2:16">
      <c r="B92" s="186"/>
      <c r="C92" s="189"/>
      <c r="D92" s="189"/>
      <c r="E92" s="189"/>
      <c r="F92" s="189"/>
      <c r="G92" s="189"/>
      <c r="H92" s="188"/>
      <c r="J92" s="186"/>
      <c r="K92" s="189"/>
      <c r="L92" s="189"/>
      <c r="M92" s="189"/>
      <c r="N92" s="189"/>
      <c r="O92" s="189"/>
      <c r="P92" s="188"/>
    </row>
    <row r="93" ht="8.25" customHeight="1" spans="2:16">
      <c r="B93" s="186"/>
      <c r="C93" s="189"/>
      <c r="D93" s="189"/>
      <c r="E93" s="189"/>
      <c r="F93" s="189"/>
      <c r="G93" s="189"/>
      <c r="H93" s="188"/>
      <c r="J93" s="186"/>
      <c r="K93" s="189"/>
      <c r="L93" s="189"/>
      <c r="M93" s="189"/>
      <c r="N93" s="189"/>
      <c r="O93" s="189"/>
      <c r="P93" s="188"/>
    </row>
    <row r="94" ht="8.25" customHeight="1" spans="2:19">
      <c r="B94" s="186"/>
      <c r="C94" s="189"/>
      <c r="D94" s="189"/>
      <c r="E94" s="189"/>
      <c r="F94" s="189"/>
      <c r="G94" s="189"/>
      <c r="H94" s="188"/>
      <c r="J94" s="186"/>
      <c r="K94" s="189"/>
      <c r="L94" s="189"/>
      <c r="M94" s="189"/>
      <c r="N94" s="189"/>
      <c r="O94" s="189"/>
      <c r="P94" s="188"/>
      <c r="S94" s="209"/>
    </row>
    <row r="95" s="176" customFormat="1" ht="19.5" customHeight="1" spans="2:16">
      <c r="B95" s="205" t="s">
        <v>707</v>
      </c>
      <c r="C95" s="206"/>
      <c r="D95" s="207"/>
      <c r="E95" s="190"/>
      <c r="F95" s="190"/>
      <c r="G95" s="190"/>
      <c r="H95" s="208"/>
      <c r="J95" s="205" t="s">
        <v>707</v>
      </c>
      <c r="K95" s="206"/>
      <c r="L95" s="207"/>
      <c r="M95" s="190"/>
      <c r="N95" s="190"/>
      <c r="O95" s="190"/>
      <c r="P95" s="208"/>
    </row>
    <row r="96" s="176" customFormat="1" ht="22.5" customHeight="1" spans="2:16">
      <c r="B96" s="191" t="s">
        <v>708</v>
      </c>
      <c r="C96" s="192"/>
      <c r="D96" s="193"/>
      <c r="E96" s="194"/>
      <c r="F96" s="194"/>
      <c r="G96" s="194"/>
      <c r="H96" s="195"/>
      <c r="J96" s="191" t="s">
        <v>708</v>
      </c>
      <c r="K96" s="192"/>
      <c r="L96" s="193"/>
      <c r="M96" s="194"/>
      <c r="N96" s="194"/>
      <c r="O96" s="194"/>
      <c r="P96" s="195"/>
    </row>
    <row r="97" ht="17.4" spans="2:2">
      <c r="B97" s="178" t="s">
        <v>698</v>
      </c>
    </row>
    <row r="98" spans="2:16">
      <c r="B98" s="179" t="s">
        <v>699</v>
      </c>
      <c r="C98" s="179"/>
      <c r="D98" s="180"/>
      <c r="E98" s="180"/>
      <c r="F98" s="180"/>
      <c r="G98" s="179" t="s">
        <v>700</v>
      </c>
      <c r="H98" s="179"/>
      <c r="I98" s="200"/>
      <c r="J98" s="200"/>
      <c r="K98" s="200"/>
      <c r="L98" s="180" t="s">
        <v>709</v>
      </c>
      <c r="M98" s="180"/>
      <c r="N98" s="180"/>
      <c r="O98" s="180"/>
      <c r="P98" s="180"/>
    </row>
    <row r="99" spans="2:16">
      <c r="B99" s="179" t="s">
        <v>103</v>
      </c>
      <c r="C99" s="179"/>
      <c r="D99" s="180"/>
      <c r="E99" s="180"/>
      <c r="F99" s="180"/>
      <c r="G99" s="179" t="s">
        <v>108</v>
      </c>
      <c r="H99" s="179"/>
      <c r="I99" s="200"/>
      <c r="J99" s="200"/>
      <c r="K99" s="200"/>
      <c r="L99" s="180" t="s">
        <v>113</v>
      </c>
      <c r="M99" s="180"/>
      <c r="N99" s="180"/>
      <c r="O99" s="180"/>
      <c r="P99" s="180"/>
    </row>
    <row r="100" spans="2:16">
      <c r="B100" s="180" t="s">
        <v>710</v>
      </c>
      <c r="C100" s="180"/>
      <c r="D100" s="180"/>
      <c r="E100" s="180"/>
      <c r="F100" s="180"/>
      <c r="G100" s="180"/>
      <c r="H100" s="180"/>
      <c r="I100" s="200"/>
      <c r="J100" s="200"/>
      <c r="K100" s="200"/>
      <c r="L100" s="180"/>
      <c r="M100" s="180"/>
      <c r="N100" s="180"/>
      <c r="O100" s="180"/>
      <c r="P100" s="180"/>
    </row>
    <row r="101" ht="12.75"/>
    <row r="102" spans="2:16">
      <c r="B102" s="196"/>
      <c r="C102" s="197"/>
      <c r="D102" s="197"/>
      <c r="E102" s="197"/>
      <c r="F102" s="197"/>
      <c r="G102" s="197"/>
      <c r="H102" s="198"/>
      <c r="J102" s="196"/>
      <c r="K102" s="197"/>
      <c r="L102" s="197"/>
      <c r="M102" s="197"/>
      <c r="N102" s="197"/>
      <c r="O102" s="197"/>
      <c r="P102" s="198"/>
    </row>
    <row r="103" spans="2:16">
      <c r="B103" s="186"/>
      <c r="C103" s="189"/>
      <c r="D103" s="189"/>
      <c r="E103" s="189"/>
      <c r="F103" s="189"/>
      <c r="G103" s="189"/>
      <c r="H103" s="188"/>
      <c r="J103" s="186"/>
      <c r="K103" s="189"/>
      <c r="L103" s="189"/>
      <c r="M103" s="189"/>
      <c r="N103" s="189"/>
      <c r="O103" s="189"/>
      <c r="P103" s="188"/>
    </row>
    <row r="104" spans="2:16">
      <c r="B104" s="186"/>
      <c r="C104" s="189"/>
      <c r="D104" s="189"/>
      <c r="E104" s="189"/>
      <c r="F104" s="189"/>
      <c r="G104" s="189"/>
      <c r="H104" s="188"/>
      <c r="J104" s="186"/>
      <c r="K104" s="189"/>
      <c r="L104" s="189"/>
      <c r="M104" s="189"/>
      <c r="N104" s="189"/>
      <c r="O104" s="189"/>
      <c r="P104" s="188"/>
    </row>
    <row r="105" spans="2:16">
      <c r="B105" s="186"/>
      <c r="C105" s="189"/>
      <c r="D105" s="189"/>
      <c r="E105" s="189"/>
      <c r="F105" s="189"/>
      <c r="G105" s="189"/>
      <c r="H105" s="188"/>
      <c r="J105" s="186"/>
      <c r="K105" s="189"/>
      <c r="L105" s="189"/>
      <c r="M105" s="189"/>
      <c r="N105" s="189"/>
      <c r="O105" s="189"/>
      <c r="P105" s="188"/>
    </row>
    <row r="106" spans="2:16">
      <c r="B106" s="186"/>
      <c r="C106" s="189"/>
      <c r="D106" s="189"/>
      <c r="E106" s="189"/>
      <c r="F106" s="189"/>
      <c r="G106" s="189"/>
      <c r="H106" s="188"/>
      <c r="J106" s="186"/>
      <c r="K106" s="189"/>
      <c r="L106" s="189"/>
      <c r="M106" s="189"/>
      <c r="N106" s="189"/>
      <c r="O106" s="189"/>
      <c r="P106" s="188"/>
    </row>
    <row r="107" spans="2:16">
      <c r="B107" s="186"/>
      <c r="C107" s="189"/>
      <c r="D107" s="189"/>
      <c r="E107" s="189"/>
      <c r="F107" s="189"/>
      <c r="G107" s="189"/>
      <c r="H107" s="188"/>
      <c r="J107" s="186"/>
      <c r="K107" s="189"/>
      <c r="L107" s="189"/>
      <c r="M107" s="189"/>
      <c r="N107" s="189"/>
      <c r="O107" s="189"/>
      <c r="P107" s="188"/>
    </row>
    <row r="108" spans="2:16">
      <c r="B108" s="186"/>
      <c r="C108" s="189"/>
      <c r="D108" s="189"/>
      <c r="E108" s="189"/>
      <c r="F108" s="189"/>
      <c r="G108" s="189"/>
      <c r="H108" s="188"/>
      <c r="J108" s="186"/>
      <c r="K108" s="189"/>
      <c r="L108" s="189"/>
      <c r="M108" s="189"/>
      <c r="N108" s="189"/>
      <c r="O108" s="189"/>
      <c r="P108" s="188"/>
    </row>
    <row r="109" spans="2:16">
      <c r="B109" s="186"/>
      <c r="C109" s="189"/>
      <c r="D109" s="189"/>
      <c r="E109" s="189"/>
      <c r="F109" s="189"/>
      <c r="G109" s="189"/>
      <c r="H109" s="188"/>
      <c r="J109" s="186"/>
      <c r="K109" s="189"/>
      <c r="L109" s="189"/>
      <c r="M109" s="189"/>
      <c r="N109" s="189"/>
      <c r="O109" s="189"/>
      <c r="P109" s="188"/>
    </row>
    <row r="110" spans="2:16">
      <c r="B110" s="186"/>
      <c r="C110" s="189"/>
      <c r="D110" s="189"/>
      <c r="E110" s="189"/>
      <c r="F110" s="189"/>
      <c r="G110" s="189"/>
      <c r="H110" s="188"/>
      <c r="J110" s="186"/>
      <c r="K110" s="189"/>
      <c r="L110" s="189"/>
      <c r="M110" s="189"/>
      <c r="N110" s="189"/>
      <c r="O110" s="189"/>
      <c r="P110" s="188"/>
    </row>
    <row r="111" spans="2:16">
      <c r="B111" s="186"/>
      <c r="C111" s="189"/>
      <c r="D111" s="189"/>
      <c r="E111" s="189"/>
      <c r="F111" s="189"/>
      <c r="G111" s="189"/>
      <c r="H111" s="188"/>
      <c r="I111" s="204"/>
      <c r="J111" s="186"/>
      <c r="K111" s="189"/>
      <c r="L111" s="189"/>
      <c r="M111" s="189"/>
      <c r="N111" s="189"/>
      <c r="O111" s="189"/>
      <c r="P111" s="188"/>
    </row>
    <row r="112" spans="2:16">
      <c r="B112" s="186"/>
      <c r="C112" s="189"/>
      <c r="D112" s="189"/>
      <c r="E112" s="189"/>
      <c r="F112" s="189"/>
      <c r="G112" s="189"/>
      <c r="H112" s="188"/>
      <c r="I112" s="204"/>
      <c r="J112" s="186"/>
      <c r="K112" s="189"/>
      <c r="L112" s="189"/>
      <c r="M112" s="189"/>
      <c r="N112" s="189"/>
      <c r="O112" s="189"/>
      <c r="P112" s="188"/>
    </row>
    <row r="113" spans="2:16">
      <c r="B113" s="186"/>
      <c r="C113" s="189"/>
      <c r="D113" s="189"/>
      <c r="E113" s="189"/>
      <c r="F113" s="189"/>
      <c r="G113" s="189"/>
      <c r="H113" s="188"/>
      <c r="I113" s="204"/>
      <c r="J113" s="186"/>
      <c r="K113" s="189"/>
      <c r="L113" s="189"/>
      <c r="M113" s="189"/>
      <c r="N113" s="189"/>
      <c r="O113" s="189"/>
      <c r="P113" s="188"/>
    </row>
    <row r="114" spans="2:16">
      <c r="B114" s="186"/>
      <c r="C114" s="189"/>
      <c r="D114" s="189"/>
      <c r="E114" s="189"/>
      <c r="F114" s="189"/>
      <c r="G114" s="189"/>
      <c r="H114" s="188"/>
      <c r="J114" s="186"/>
      <c r="K114" s="189"/>
      <c r="L114" s="189"/>
      <c r="M114" s="189"/>
      <c r="N114" s="189"/>
      <c r="O114" s="189"/>
      <c r="P114" s="188"/>
    </row>
    <row r="115" spans="2:16">
      <c r="B115" s="186"/>
      <c r="C115" s="189"/>
      <c r="D115" s="189"/>
      <c r="E115" s="189"/>
      <c r="F115" s="189"/>
      <c r="G115" s="189"/>
      <c r="H115" s="188"/>
      <c r="J115" s="186"/>
      <c r="K115" s="189"/>
      <c r="L115" s="189"/>
      <c r="M115" s="189"/>
      <c r="N115" s="189"/>
      <c r="O115" s="189"/>
      <c r="P115" s="188"/>
    </row>
    <row r="116" spans="2:16">
      <c r="B116" s="186"/>
      <c r="C116" s="189"/>
      <c r="D116" s="189"/>
      <c r="E116" s="189"/>
      <c r="F116" s="189"/>
      <c r="G116" s="189"/>
      <c r="H116" s="188"/>
      <c r="J116" s="186"/>
      <c r="K116" s="189"/>
      <c r="L116" s="189"/>
      <c r="M116" s="189"/>
      <c r="N116" s="189"/>
      <c r="O116" s="189"/>
      <c r="P116" s="188"/>
    </row>
    <row r="117" spans="2:16">
      <c r="B117" s="186"/>
      <c r="C117" s="189"/>
      <c r="D117" s="189"/>
      <c r="E117" s="189"/>
      <c r="F117" s="189"/>
      <c r="G117" s="189"/>
      <c r="H117" s="188"/>
      <c r="J117" s="186"/>
      <c r="K117" s="189"/>
      <c r="L117" s="189"/>
      <c r="M117" s="189"/>
      <c r="N117" s="189"/>
      <c r="O117" s="189"/>
      <c r="P117" s="188"/>
    </row>
    <row r="118" spans="2:16">
      <c r="B118" s="186"/>
      <c r="C118" s="189"/>
      <c r="D118" s="189"/>
      <c r="E118" s="189"/>
      <c r="F118" s="189"/>
      <c r="G118" s="189"/>
      <c r="H118" s="188"/>
      <c r="J118" s="186"/>
      <c r="K118" s="189"/>
      <c r="L118" s="189"/>
      <c r="M118" s="189"/>
      <c r="N118" s="189"/>
      <c r="O118" s="189"/>
      <c r="P118" s="188"/>
    </row>
    <row r="119" spans="2:16">
      <c r="B119" s="186"/>
      <c r="C119" s="189"/>
      <c r="D119" s="189"/>
      <c r="E119" s="189"/>
      <c r="F119" s="189"/>
      <c r="G119" s="189"/>
      <c r="H119" s="188"/>
      <c r="J119" s="186"/>
      <c r="K119" s="189"/>
      <c r="L119" s="189"/>
      <c r="M119" s="189"/>
      <c r="N119" s="189"/>
      <c r="O119" s="189"/>
      <c r="P119" s="188"/>
    </row>
    <row r="120" spans="2:16">
      <c r="B120" s="186"/>
      <c r="C120" s="189"/>
      <c r="D120" s="189"/>
      <c r="E120" s="189"/>
      <c r="F120" s="189"/>
      <c r="G120" s="189"/>
      <c r="H120" s="188"/>
      <c r="J120" s="186"/>
      <c r="K120" s="189"/>
      <c r="L120" s="189"/>
      <c r="M120" s="189"/>
      <c r="N120" s="189"/>
      <c r="O120" s="189"/>
      <c r="P120" s="188"/>
    </row>
    <row r="121" spans="2:16">
      <c r="B121" s="186"/>
      <c r="C121" s="189"/>
      <c r="D121" s="189"/>
      <c r="E121" s="189"/>
      <c r="F121" s="189"/>
      <c r="G121" s="189"/>
      <c r="H121" s="188"/>
      <c r="J121" s="186"/>
      <c r="K121" s="189"/>
      <c r="L121" s="189"/>
      <c r="M121" s="189"/>
      <c r="N121" s="189"/>
      <c r="O121" s="189"/>
      <c r="P121" s="188"/>
    </row>
    <row r="122" spans="2:16">
      <c r="B122" s="186"/>
      <c r="C122" s="189"/>
      <c r="D122" s="189"/>
      <c r="E122" s="189"/>
      <c r="F122" s="189"/>
      <c r="G122" s="189"/>
      <c r="H122" s="188"/>
      <c r="J122" s="186"/>
      <c r="K122" s="189"/>
      <c r="L122" s="189"/>
      <c r="M122" s="189"/>
      <c r="N122" s="189"/>
      <c r="O122" s="189"/>
      <c r="P122" s="188"/>
    </row>
    <row r="123" spans="2:16">
      <c r="B123" s="213" t="s">
        <v>707</v>
      </c>
      <c r="C123" s="214"/>
      <c r="D123" s="215"/>
      <c r="E123" s="216" t="s">
        <v>711</v>
      </c>
      <c r="F123" s="216"/>
      <c r="G123" s="216"/>
      <c r="H123" s="217"/>
      <c r="I123" s="176"/>
      <c r="J123" s="205" t="s">
        <v>707</v>
      </c>
      <c r="K123" s="206"/>
      <c r="L123" s="207"/>
      <c r="M123" s="190"/>
      <c r="N123" s="190"/>
      <c r="O123" s="190"/>
      <c r="P123" s="208"/>
    </row>
    <row r="124" ht="12.75" spans="2:16">
      <c r="B124" s="191" t="s">
        <v>708</v>
      </c>
      <c r="C124" s="192"/>
      <c r="D124" s="193"/>
      <c r="E124" s="194" t="s">
        <v>712</v>
      </c>
      <c r="F124" s="194"/>
      <c r="G124" s="194"/>
      <c r="H124" s="195"/>
      <c r="I124" s="176"/>
      <c r="J124" s="191" t="s">
        <v>708</v>
      </c>
      <c r="K124" s="192"/>
      <c r="L124" s="193"/>
      <c r="M124" s="194"/>
      <c r="N124" s="194"/>
      <c r="O124" s="194"/>
      <c r="P124" s="195"/>
    </row>
    <row r="125" ht="12.75"/>
    <row r="126" spans="2:16">
      <c r="B126" s="196"/>
      <c r="C126" s="197"/>
      <c r="D126" s="197"/>
      <c r="E126" s="197"/>
      <c r="F126" s="197"/>
      <c r="G126" s="197"/>
      <c r="H126" s="198"/>
      <c r="J126" s="196"/>
      <c r="K126" s="197"/>
      <c r="L126" s="197"/>
      <c r="M126" s="197"/>
      <c r="N126" s="197"/>
      <c r="O126" s="197"/>
      <c r="P126" s="198"/>
    </row>
    <row r="127" spans="2:16">
      <c r="B127" s="186"/>
      <c r="C127" s="189"/>
      <c r="D127" s="189"/>
      <c r="E127" s="189"/>
      <c r="F127" s="189"/>
      <c r="G127" s="189"/>
      <c r="H127" s="188"/>
      <c r="J127" s="186"/>
      <c r="K127" s="189"/>
      <c r="L127" s="189"/>
      <c r="M127" s="189"/>
      <c r="N127" s="189"/>
      <c r="O127" s="189"/>
      <c r="P127" s="188"/>
    </row>
    <row r="128" spans="2:16">
      <c r="B128" s="186"/>
      <c r="C128" s="189"/>
      <c r="D128" s="189"/>
      <c r="E128" s="189"/>
      <c r="F128" s="189"/>
      <c r="G128" s="189"/>
      <c r="H128" s="188"/>
      <c r="J128" s="186"/>
      <c r="K128" s="189"/>
      <c r="L128" s="189"/>
      <c r="M128" s="189"/>
      <c r="N128" s="189"/>
      <c r="O128" s="189"/>
      <c r="P128" s="188"/>
    </row>
    <row r="129" spans="2:16">
      <c r="B129" s="186"/>
      <c r="C129" s="189"/>
      <c r="D129" s="189"/>
      <c r="E129" s="189"/>
      <c r="F129" s="189"/>
      <c r="G129" s="189"/>
      <c r="H129" s="188"/>
      <c r="J129" s="186"/>
      <c r="K129" s="189"/>
      <c r="L129" s="189"/>
      <c r="M129" s="189"/>
      <c r="N129" s="189"/>
      <c r="O129" s="189"/>
      <c r="P129" s="188"/>
    </row>
    <row r="130" spans="2:16">
      <c r="B130" s="186"/>
      <c r="C130" s="189"/>
      <c r="D130" s="189"/>
      <c r="E130" s="189"/>
      <c r="F130" s="189"/>
      <c r="G130" s="189"/>
      <c r="H130" s="188"/>
      <c r="J130" s="186"/>
      <c r="K130" s="189"/>
      <c r="L130" s="189"/>
      <c r="M130" s="189"/>
      <c r="N130" s="189"/>
      <c r="O130" s="189"/>
      <c r="P130" s="188"/>
    </row>
    <row r="131" spans="2:16">
      <c r="B131" s="186"/>
      <c r="C131" s="189"/>
      <c r="D131" s="189"/>
      <c r="E131" s="189"/>
      <c r="F131" s="189"/>
      <c r="G131" s="189"/>
      <c r="H131" s="188"/>
      <c r="J131" s="186"/>
      <c r="K131" s="189"/>
      <c r="L131" s="189"/>
      <c r="M131" s="189"/>
      <c r="N131" s="189"/>
      <c r="O131" s="189"/>
      <c r="P131" s="188"/>
    </row>
    <row r="132" spans="2:16">
      <c r="B132" s="186"/>
      <c r="C132" s="189"/>
      <c r="D132" s="189"/>
      <c r="E132" s="189"/>
      <c r="F132" s="189"/>
      <c r="G132" s="189"/>
      <c r="H132" s="188"/>
      <c r="J132" s="186"/>
      <c r="K132" s="189"/>
      <c r="L132" s="189"/>
      <c r="M132" s="189"/>
      <c r="N132" s="189"/>
      <c r="O132" s="189"/>
      <c r="P132" s="188"/>
    </row>
    <row r="133" spans="2:16">
      <c r="B133" s="186"/>
      <c r="C133" s="189"/>
      <c r="D133" s="189"/>
      <c r="E133" s="189"/>
      <c r="F133" s="189"/>
      <c r="G133" s="189"/>
      <c r="H133" s="188"/>
      <c r="J133" s="186"/>
      <c r="K133" s="189"/>
      <c r="L133" s="189"/>
      <c r="M133" s="189"/>
      <c r="N133" s="189"/>
      <c r="O133" s="189"/>
      <c r="P133" s="188"/>
    </row>
    <row r="134" spans="2:16">
      <c r="B134" s="186"/>
      <c r="C134" s="189"/>
      <c r="D134" s="189"/>
      <c r="E134" s="189"/>
      <c r="F134" s="189"/>
      <c r="G134" s="189"/>
      <c r="H134" s="188"/>
      <c r="J134" s="186"/>
      <c r="K134" s="189"/>
      <c r="L134" s="189"/>
      <c r="M134" s="189"/>
      <c r="N134" s="189"/>
      <c r="O134" s="189"/>
      <c r="P134" s="188"/>
    </row>
    <row r="135" spans="2:16">
      <c r="B135" s="186"/>
      <c r="C135" s="189"/>
      <c r="D135" s="189"/>
      <c r="E135" s="189"/>
      <c r="F135" s="189"/>
      <c r="G135" s="189"/>
      <c r="H135" s="188"/>
      <c r="I135" s="204"/>
      <c r="J135" s="186"/>
      <c r="K135" s="189"/>
      <c r="L135" s="189"/>
      <c r="M135" s="189"/>
      <c r="N135" s="189"/>
      <c r="O135" s="189"/>
      <c r="P135" s="188"/>
    </row>
    <row r="136" spans="2:16">
      <c r="B136" s="186"/>
      <c r="C136" s="189"/>
      <c r="D136" s="189"/>
      <c r="E136" s="189"/>
      <c r="F136" s="189"/>
      <c r="G136" s="189"/>
      <c r="H136" s="188"/>
      <c r="I136" s="204"/>
      <c r="J136" s="186"/>
      <c r="K136" s="189"/>
      <c r="L136" s="189"/>
      <c r="M136" s="189"/>
      <c r="N136" s="189"/>
      <c r="O136" s="189"/>
      <c r="P136" s="188"/>
    </row>
    <row r="137" spans="2:16">
      <c r="B137" s="186"/>
      <c r="C137" s="189"/>
      <c r="D137" s="189"/>
      <c r="E137" s="189"/>
      <c r="F137" s="189"/>
      <c r="G137" s="189"/>
      <c r="H137" s="188"/>
      <c r="J137" s="186"/>
      <c r="K137" s="189"/>
      <c r="L137" s="189"/>
      <c r="M137" s="189"/>
      <c r="N137" s="189"/>
      <c r="O137" s="189"/>
      <c r="P137" s="188"/>
    </row>
    <row r="138" spans="2:16">
      <c r="B138" s="186"/>
      <c r="C138" s="189"/>
      <c r="D138" s="189"/>
      <c r="E138" s="189"/>
      <c r="F138" s="189"/>
      <c r="G138" s="189"/>
      <c r="H138" s="188"/>
      <c r="J138" s="186"/>
      <c r="K138" s="189"/>
      <c r="L138" s="189"/>
      <c r="M138" s="189"/>
      <c r="N138" s="189"/>
      <c r="O138" s="189"/>
      <c r="P138" s="188"/>
    </row>
    <row r="139" spans="2:16">
      <c r="B139" s="186"/>
      <c r="C139" s="189"/>
      <c r="D139" s="189"/>
      <c r="E139" s="189"/>
      <c r="F139" s="189"/>
      <c r="G139" s="189"/>
      <c r="H139" s="188"/>
      <c r="J139" s="186"/>
      <c r="K139" s="189"/>
      <c r="L139" s="189"/>
      <c r="M139" s="189"/>
      <c r="N139" s="189"/>
      <c r="O139" s="189"/>
      <c r="P139" s="188"/>
    </row>
    <row r="140" spans="2:16">
      <c r="B140" s="186"/>
      <c r="C140" s="189"/>
      <c r="D140" s="189"/>
      <c r="E140" s="189"/>
      <c r="F140" s="189"/>
      <c r="G140" s="189"/>
      <c r="H140" s="188"/>
      <c r="J140" s="186"/>
      <c r="K140" s="189"/>
      <c r="L140" s="189"/>
      <c r="M140" s="189"/>
      <c r="N140" s="189"/>
      <c r="O140" s="189"/>
      <c r="P140" s="188"/>
    </row>
    <row r="141" spans="2:16">
      <c r="B141" s="186"/>
      <c r="C141" s="189"/>
      <c r="D141" s="189"/>
      <c r="E141" s="189"/>
      <c r="F141" s="189"/>
      <c r="G141" s="189"/>
      <c r="H141" s="188"/>
      <c r="J141" s="186"/>
      <c r="K141" s="189"/>
      <c r="L141" s="189"/>
      <c r="M141" s="189"/>
      <c r="N141" s="189"/>
      <c r="O141" s="189"/>
      <c r="P141" s="188"/>
    </row>
    <row r="142" spans="2:16">
      <c r="B142" s="186"/>
      <c r="C142" s="189"/>
      <c r="D142" s="189"/>
      <c r="E142" s="189"/>
      <c r="F142" s="189"/>
      <c r="G142" s="189"/>
      <c r="H142" s="188"/>
      <c r="J142" s="186"/>
      <c r="K142" s="189"/>
      <c r="L142" s="189"/>
      <c r="M142" s="189"/>
      <c r="N142" s="189"/>
      <c r="O142" s="189"/>
      <c r="P142" s="188"/>
    </row>
    <row r="143" spans="2:16">
      <c r="B143" s="186"/>
      <c r="C143" s="189"/>
      <c r="D143" s="189"/>
      <c r="E143" s="189"/>
      <c r="F143" s="189"/>
      <c r="G143" s="189"/>
      <c r="H143" s="188"/>
      <c r="J143" s="186"/>
      <c r="K143" s="189"/>
      <c r="L143" s="189"/>
      <c r="M143" s="189"/>
      <c r="N143" s="189"/>
      <c r="O143" s="189"/>
      <c r="P143" s="188"/>
    </row>
    <row r="144" spans="2:16">
      <c r="B144" s="186"/>
      <c r="C144" s="189"/>
      <c r="D144" s="189"/>
      <c r="E144" s="189"/>
      <c r="F144" s="189"/>
      <c r="G144" s="189"/>
      <c r="H144" s="188"/>
      <c r="J144" s="186"/>
      <c r="K144" s="189"/>
      <c r="L144" s="189"/>
      <c r="M144" s="189"/>
      <c r="N144" s="189"/>
      <c r="O144" s="189"/>
      <c r="P144" s="188"/>
    </row>
    <row r="145" spans="2:16">
      <c r="B145" s="210"/>
      <c r="C145" s="211"/>
      <c r="D145" s="211"/>
      <c r="E145" s="211"/>
      <c r="F145" s="211"/>
      <c r="G145" s="211"/>
      <c r="H145" s="212"/>
      <c r="J145" s="186"/>
      <c r="K145" s="189"/>
      <c r="L145" s="189"/>
      <c r="M145" s="189"/>
      <c r="N145" s="189"/>
      <c r="O145" s="189"/>
      <c r="P145" s="188"/>
    </row>
    <row r="146" spans="2:16">
      <c r="B146" s="205" t="s">
        <v>707</v>
      </c>
      <c r="C146" s="206"/>
      <c r="D146" s="207"/>
      <c r="E146" s="190"/>
      <c r="F146" s="190"/>
      <c r="G146" s="190"/>
      <c r="H146" s="208"/>
      <c r="I146" s="176"/>
      <c r="J146" s="205" t="s">
        <v>707</v>
      </c>
      <c r="K146" s="206"/>
      <c r="L146" s="207"/>
      <c r="M146" s="190"/>
      <c r="N146" s="190"/>
      <c r="O146" s="190"/>
      <c r="P146" s="208"/>
    </row>
    <row r="147" ht="12.75" spans="2:16">
      <c r="B147" s="191" t="s">
        <v>708</v>
      </c>
      <c r="C147" s="192"/>
      <c r="D147" s="193"/>
      <c r="E147" s="194"/>
      <c r="F147" s="194"/>
      <c r="G147" s="194"/>
      <c r="H147" s="195"/>
      <c r="I147" s="176"/>
      <c r="J147" s="191" t="s">
        <v>708</v>
      </c>
      <c r="K147" s="192"/>
      <c r="L147" s="193"/>
      <c r="M147" s="194"/>
      <c r="N147" s="194"/>
      <c r="O147" s="194"/>
      <c r="P147" s="195"/>
    </row>
    <row r="148" ht="12.75"/>
    <row r="149" spans="2:16">
      <c r="B149" s="196"/>
      <c r="C149" s="197"/>
      <c r="D149" s="197"/>
      <c r="E149" s="197"/>
      <c r="F149" s="197"/>
      <c r="G149" s="197"/>
      <c r="H149" s="198"/>
      <c r="J149" s="196"/>
      <c r="K149" s="197"/>
      <c r="L149" s="197"/>
      <c r="M149" s="197"/>
      <c r="N149" s="197"/>
      <c r="O149" s="197"/>
      <c r="P149" s="198"/>
    </row>
    <row r="150" spans="2:16">
      <c r="B150" s="186"/>
      <c r="C150" s="189"/>
      <c r="D150" s="189"/>
      <c r="E150" s="189"/>
      <c r="F150" s="189"/>
      <c r="G150" s="189"/>
      <c r="H150" s="188"/>
      <c r="J150" s="186"/>
      <c r="K150" s="189"/>
      <c r="L150" s="189"/>
      <c r="M150" s="189"/>
      <c r="N150" s="189"/>
      <c r="O150" s="189"/>
      <c r="P150" s="188"/>
    </row>
    <row r="151" spans="2:16">
      <c r="B151" s="186"/>
      <c r="C151" s="189"/>
      <c r="D151" s="189"/>
      <c r="E151" s="189"/>
      <c r="F151" s="189"/>
      <c r="G151" s="189"/>
      <c r="H151" s="188"/>
      <c r="J151" s="186"/>
      <c r="K151" s="189"/>
      <c r="L151" s="189"/>
      <c r="M151" s="189"/>
      <c r="N151" s="189"/>
      <c r="O151" s="189"/>
      <c r="P151" s="188"/>
    </row>
    <row r="152" spans="2:16">
      <c r="B152" s="186"/>
      <c r="C152" s="189"/>
      <c r="D152" s="189"/>
      <c r="E152" s="189"/>
      <c r="F152" s="189"/>
      <c r="G152" s="189"/>
      <c r="H152" s="188"/>
      <c r="J152" s="186"/>
      <c r="K152" s="189"/>
      <c r="L152" s="189"/>
      <c r="M152" s="189"/>
      <c r="N152" s="189"/>
      <c r="O152" s="189"/>
      <c r="P152" s="188"/>
    </row>
    <row r="153" spans="2:16">
      <c r="B153" s="186"/>
      <c r="C153" s="189"/>
      <c r="D153" s="189"/>
      <c r="E153" s="189"/>
      <c r="F153" s="189"/>
      <c r="G153" s="189"/>
      <c r="H153" s="188"/>
      <c r="J153" s="186"/>
      <c r="K153" s="189"/>
      <c r="L153" s="189"/>
      <c r="M153" s="189"/>
      <c r="N153" s="189"/>
      <c r="O153" s="189"/>
      <c r="P153" s="188"/>
    </row>
    <row r="154" spans="2:16">
      <c r="B154" s="186"/>
      <c r="C154" s="189"/>
      <c r="D154" s="189"/>
      <c r="E154" s="189"/>
      <c r="F154" s="189"/>
      <c r="G154" s="189"/>
      <c r="H154" s="188"/>
      <c r="J154" s="186"/>
      <c r="K154" s="189"/>
      <c r="L154" s="189"/>
      <c r="M154" s="189"/>
      <c r="N154" s="189"/>
      <c r="O154" s="189"/>
      <c r="P154" s="188"/>
    </row>
    <row r="155" spans="2:16">
      <c r="B155" s="186"/>
      <c r="C155" s="189"/>
      <c r="D155" s="189"/>
      <c r="E155" s="189"/>
      <c r="F155" s="189"/>
      <c r="G155" s="189"/>
      <c r="H155" s="188"/>
      <c r="J155" s="186"/>
      <c r="K155" s="189"/>
      <c r="L155" s="189"/>
      <c r="M155" s="189"/>
      <c r="N155" s="189"/>
      <c r="O155" s="189"/>
      <c r="P155" s="188"/>
    </row>
    <row r="156" spans="2:16">
      <c r="B156" s="186"/>
      <c r="C156" s="189"/>
      <c r="D156" s="189"/>
      <c r="E156" s="189"/>
      <c r="F156" s="189"/>
      <c r="G156" s="189"/>
      <c r="H156" s="188"/>
      <c r="I156" s="204"/>
      <c r="J156" s="186"/>
      <c r="K156" s="189"/>
      <c r="L156" s="189"/>
      <c r="M156" s="189"/>
      <c r="N156" s="189"/>
      <c r="O156" s="189"/>
      <c r="P156" s="188"/>
    </row>
    <row r="157" spans="2:16">
      <c r="B157" s="186"/>
      <c r="C157" s="189"/>
      <c r="D157" s="189"/>
      <c r="E157" s="189"/>
      <c r="F157" s="189"/>
      <c r="G157" s="189"/>
      <c r="H157" s="188"/>
      <c r="I157" s="204"/>
      <c r="J157" s="186"/>
      <c r="K157" s="189"/>
      <c r="L157" s="189"/>
      <c r="M157" s="189"/>
      <c r="N157" s="189"/>
      <c r="O157" s="189"/>
      <c r="P157" s="188"/>
    </row>
    <row r="158" spans="2:16">
      <c r="B158" s="186"/>
      <c r="C158" s="189"/>
      <c r="D158" s="189"/>
      <c r="E158" s="189"/>
      <c r="F158" s="189"/>
      <c r="G158" s="189"/>
      <c r="H158" s="188"/>
      <c r="I158" s="204"/>
      <c r="J158" s="186"/>
      <c r="K158" s="189"/>
      <c r="L158" s="189"/>
      <c r="M158" s="189"/>
      <c r="N158" s="189"/>
      <c r="O158" s="189"/>
      <c r="P158" s="188"/>
    </row>
    <row r="159" spans="2:16">
      <c r="B159" s="186"/>
      <c r="C159" s="189"/>
      <c r="D159" s="189"/>
      <c r="E159" s="189"/>
      <c r="F159" s="189"/>
      <c r="G159" s="189"/>
      <c r="H159" s="188"/>
      <c r="I159" s="204"/>
      <c r="J159" s="186"/>
      <c r="K159" s="189"/>
      <c r="L159" s="189"/>
      <c r="M159" s="189"/>
      <c r="N159" s="189"/>
      <c r="O159" s="189"/>
      <c r="P159" s="188"/>
    </row>
    <row r="160" spans="2:16">
      <c r="B160" s="186"/>
      <c r="C160" s="189"/>
      <c r="D160" s="189"/>
      <c r="E160" s="189"/>
      <c r="F160" s="189"/>
      <c r="G160" s="189"/>
      <c r="H160" s="188"/>
      <c r="J160" s="186"/>
      <c r="K160" s="189"/>
      <c r="L160" s="189"/>
      <c r="M160" s="189"/>
      <c r="N160" s="189"/>
      <c r="O160" s="189"/>
      <c r="P160" s="188"/>
    </row>
    <row r="161" spans="2:16">
      <c r="B161" s="186"/>
      <c r="C161" s="189"/>
      <c r="D161" s="189"/>
      <c r="E161" s="189"/>
      <c r="F161" s="189"/>
      <c r="G161" s="189"/>
      <c r="H161" s="188"/>
      <c r="J161" s="186"/>
      <c r="K161" s="189"/>
      <c r="L161" s="189"/>
      <c r="M161" s="189"/>
      <c r="N161" s="189"/>
      <c r="O161" s="189"/>
      <c r="P161" s="188"/>
    </row>
    <row r="162" spans="2:16">
      <c r="B162" s="186"/>
      <c r="C162" s="189"/>
      <c r="D162" s="189"/>
      <c r="E162" s="189"/>
      <c r="F162" s="189"/>
      <c r="G162" s="189"/>
      <c r="H162" s="188"/>
      <c r="J162" s="186"/>
      <c r="K162" s="189"/>
      <c r="L162" s="189"/>
      <c r="M162" s="189"/>
      <c r="N162" s="189"/>
      <c r="O162" s="189"/>
      <c r="P162" s="188"/>
    </row>
    <row r="163" spans="2:16">
      <c r="B163" s="186"/>
      <c r="C163" s="189"/>
      <c r="D163" s="189"/>
      <c r="E163" s="189"/>
      <c r="F163" s="189"/>
      <c r="G163" s="189"/>
      <c r="H163" s="188"/>
      <c r="J163" s="186"/>
      <c r="K163" s="189"/>
      <c r="L163" s="189"/>
      <c r="M163" s="189"/>
      <c r="N163" s="189"/>
      <c r="O163" s="189"/>
      <c r="P163" s="188"/>
    </row>
    <row r="164" spans="2:16">
      <c r="B164" s="186"/>
      <c r="C164" s="189"/>
      <c r="D164" s="189"/>
      <c r="E164" s="189"/>
      <c r="F164" s="189"/>
      <c r="G164" s="189"/>
      <c r="H164" s="188"/>
      <c r="J164" s="186"/>
      <c r="K164" s="189"/>
      <c r="L164" s="189"/>
      <c r="M164" s="189"/>
      <c r="N164" s="189"/>
      <c r="O164" s="189"/>
      <c r="P164" s="188"/>
    </row>
    <row r="165" spans="2:16">
      <c r="B165" s="186"/>
      <c r="C165" s="189"/>
      <c r="D165" s="189"/>
      <c r="E165" s="189"/>
      <c r="F165" s="189"/>
      <c r="G165" s="189"/>
      <c r="H165" s="188"/>
      <c r="J165" s="186"/>
      <c r="K165" s="189"/>
      <c r="L165" s="189"/>
      <c r="M165" s="189"/>
      <c r="N165" s="189"/>
      <c r="O165" s="189"/>
      <c r="P165" s="188"/>
    </row>
    <row r="166" spans="2:16">
      <c r="B166" s="186"/>
      <c r="C166" s="189"/>
      <c r="D166" s="189"/>
      <c r="E166" s="189"/>
      <c r="F166" s="189"/>
      <c r="G166" s="189"/>
      <c r="H166" s="188"/>
      <c r="J166" s="186"/>
      <c r="K166" s="189"/>
      <c r="L166" s="189"/>
      <c r="M166" s="189"/>
      <c r="N166" s="189"/>
      <c r="O166" s="189"/>
      <c r="P166" s="188"/>
    </row>
    <row r="167" spans="2:16">
      <c r="B167" s="186"/>
      <c r="C167" s="189"/>
      <c r="D167" s="189"/>
      <c r="E167" s="189"/>
      <c r="F167" s="189"/>
      <c r="G167" s="189"/>
      <c r="H167" s="188"/>
      <c r="J167" s="186"/>
      <c r="K167" s="189"/>
      <c r="L167" s="189"/>
      <c r="M167" s="189"/>
      <c r="N167" s="189"/>
      <c r="O167" s="189"/>
      <c r="P167" s="188"/>
    </row>
    <row r="168" spans="2:16">
      <c r="B168" s="186"/>
      <c r="C168" s="189"/>
      <c r="D168" s="189"/>
      <c r="E168" s="189"/>
      <c r="F168" s="189"/>
      <c r="G168" s="189"/>
      <c r="H168" s="188"/>
      <c r="J168" s="186"/>
      <c r="K168" s="189"/>
      <c r="L168" s="189"/>
      <c r="M168" s="189"/>
      <c r="N168" s="189"/>
      <c r="O168" s="189"/>
      <c r="P168" s="188"/>
    </row>
    <row r="169" spans="2:16">
      <c r="B169" s="205" t="s">
        <v>707</v>
      </c>
      <c r="C169" s="206"/>
      <c r="D169" s="207"/>
      <c r="E169" s="190"/>
      <c r="F169" s="190"/>
      <c r="G169" s="190"/>
      <c r="H169" s="208"/>
      <c r="I169" s="176"/>
      <c r="J169" s="205" t="s">
        <v>707</v>
      </c>
      <c r="K169" s="206"/>
      <c r="L169" s="207"/>
      <c r="M169" s="190"/>
      <c r="N169" s="190"/>
      <c r="O169" s="190"/>
      <c r="P169" s="208"/>
    </row>
    <row r="170" ht="12.75" spans="2:16">
      <c r="B170" s="191" t="s">
        <v>708</v>
      </c>
      <c r="C170" s="192"/>
      <c r="D170" s="193"/>
      <c r="E170" s="194"/>
      <c r="F170" s="194"/>
      <c r="G170" s="194"/>
      <c r="H170" s="195"/>
      <c r="I170" s="176"/>
      <c r="J170" s="191" t="s">
        <v>708</v>
      </c>
      <c r="K170" s="192"/>
      <c r="L170" s="193"/>
      <c r="M170" s="194"/>
      <c r="N170" s="194"/>
      <c r="O170" s="194"/>
      <c r="P170" s="195"/>
    </row>
  </sheetData>
  <mergeCells count="103">
    <mergeCell ref="B3:C3"/>
    <mergeCell ref="D3:F3"/>
    <mergeCell ref="G3:H3"/>
    <mergeCell ref="I3:K3"/>
    <mergeCell ref="L3:M3"/>
    <mergeCell ref="N3:P3"/>
    <mergeCell ref="B4:C4"/>
    <mergeCell ref="D4:F4"/>
    <mergeCell ref="G4:H4"/>
    <mergeCell ref="I4:K4"/>
    <mergeCell ref="L4:M4"/>
    <mergeCell ref="N4:P4"/>
    <mergeCell ref="B5:C5"/>
    <mergeCell ref="D5:H5"/>
    <mergeCell ref="I5:K5"/>
    <mergeCell ref="L5:P5"/>
    <mergeCell ref="B6:P6"/>
    <mergeCell ref="B49:D49"/>
    <mergeCell ref="E49:H49"/>
    <mergeCell ref="J49:L49"/>
    <mergeCell ref="M49:P49"/>
    <mergeCell ref="B50:D50"/>
    <mergeCell ref="E50:H50"/>
    <mergeCell ref="J50:L50"/>
    <mergeCell ref="M50:P50"/>
    <mergeCell ref="B72:D72"/>
    <mergeCell ref="E72:H72"/>
    <mergeCell ref="J72:L72"/>
    <mergeCell ref="M72:P72"/>
    <mergeCell ref="B73:D73"/>
    <mergeCell ref="E73:H73"/>
    <mergeCell ref="J73:L73"/>
    <mergeCell ref="M73:P73"/>
    <mergeCell ref="B95:D95"/>
    <mergeCell ref="E95:H95"/>
    <mergeCell ref="J95:L95"/>
    <mergeCell ref="M95:P95"/>
    <mergeCell ref="B96:D96"/>
    <mergeCell ref="E96:H96"/>
    <mergeCell ref="J96:L96"/>
    <mergeCell ref="M96:P96"/>
    <mergeCell ref="B98:C98"/>
    <mergeCell ref="D98:F98"/>
    <mergeCell ref="G98:H98"/>
    <mergeCell ref="I98:K98"/>
    <mergeCell ref="L98:M98"/>
    <mergeCell ref="N98:P98"/>
    <mergeCell ref="B99:C99"/>
    <mergeCell ref="D99:F99"/>
    <mergeCell ref="G99:H99"/>
    <mergeCell ref="I99:K99"/>
    <mergeCell ref="L99:M99"/>
    <mergeCell ref="N99:P99"/>
    <mergeCell ref="B100:C100"/>
    <mergeCell ref="D100:H100"/>
    <mergeCell ref="I100:K100"/>
    <mergeCell ref="L100:P100"/>
    <mergeCell ref="B123:D123"/>
    <mergeCell ref="E123:H123"/>
    <mergeCell ref="J123:L123"/>
    <mergeCell ref="M123:P123"/>
    <mergeCell ref="B124:D124"/>
    <mergeCell ref="E124:H124"/>
    <mergeCell ref="J124:L124"/>
    <mergeCell ref="M124:P124"/>
    <mergeCell ref="B146:D146"/>
    <mergeCell ref="E146:H146"/>
    <mergeCell ref="J146:L146"/>
    <mergeCell ref="M146:P146"/>
    <mergeCell ref="B147:D147"/>
    <mergeCell ref="E147:H147"/>
    <mergeCell ref="J147:L147"/>
    <mergeCell ref="M147:P147"/>
    <mergeCell ref="B169:D169"/>
    <mergeCell ref="E169:H169"/>
    <mergeCell ref="J169:L169"/>
    <mergeCell ref="M169:P169"/>
    <mergeCell ref="B170:D170"/>
    <mergeCell ref="E170:H170"/>
    <mergeCell ref="J170:L170"/>
    <mergeCell ref="M170:P170"/>
    <mergeCell ref="I37:I39"/>
    <mergeCell ref="I61:I62"/>
    <mergeCell ref="I82:I85"/>
    <mergeCell ref="I111:I113"/>
    <mergeCell ref="I135:I136"/>
    <mergeCell ref="I156:I159"/>
    <mergeCell ref="B28:H48"/>
    <mergeCell ref="J28:P48"/>
    <mergeCell ref="B52:H71"/>
    <mergeCell ref="J52:P71"/>
    <mergeCell ref="B75:H94"/>
    <mergeCell ref="J75:P94"/>
    <mergeCell ref="B102:H122"/>
    <mergeCell ref="J102:P122"/>
    <mergeCell ref="B126:H145"/>
    <mergeCell ref="J126:P145"/>
    <mergeCell ref="B149:H168"/>
    <mergeCell ref="J149:P168"/>
    <mergeCell ref="B7:H8"/>
    <mergeCell ref="I7:P8"/>
    <mergeCell ref="B9:H26"/>
    <mergeCell ref="I9:P26"/>
  </mergeCells>
  <conditionalFormatting sqref="O2">
    <cfRule type="cellIs" dxfId="1" priority="2" operator="equal">
      <formula>"OK"</formula>
    </cfRule>
    <cfRule type="cellIs" dxfId="0" priority="1" operator="equal">
      <formula>"NG"</formula>
    </cfRule>
  </conditionalFormatting>
  <conditionalFormatting sqref="B50:C50 J50:K50 B73:C73 J73:K73 B96:C96 J96:K96">
    <cfRule type="expression" dxfId="13" priority="14" stopIfTrue="1">
      <formula>NOT(ISERROR(SEARCH("PIECE(피어스)",B50)))</formula>
    </cfRule>
    <cfRule type="expression" dxfId="14" priority="15" stopIfTrue="1">
      <formula>NOT(ISERROR(SEARCH("L/O리뷰&amp;초기사양미흡",B50)))</formula>
    </cfRule>
    <cfRule type="expression" dxfId="15" priority="16" stopIfTrue="1">
      <formula>NOT(ISERROR(SEARCH(".    ",B50)))</formula>
    </cfRule>
  </conditionalFormatting>
  <conditionalFormatting sqref="B124:C124 J124:K124 B147:C147 J147:K147 B170:C170 J170:K170">
    <cfRule type="expression" dxfId="13" priority="11" stopIfTrue="1">
      <formula>NOT(ISERROR(SEARCH("PIECE(피어스)",B124)))</formula>
    </cfRule>
    <cfRule type="expression" dxfId="14" priority="12" stopIfTrue="1">
      <formula>NOT(ISERROR(SEARCH("L/O리뷰&amp;초기사양미흡",B124)))</formula>
    </cfRule>
    <cfRule type="expression" dxfId="15" priority="13" stopIfTrue="1">
      <formula>NOT(ISERROR(SEARCH(".    ",B124)))</formula>
    </cfRule>
  </conditionalFormatting>
  <dataValidations count="3">
    <dataValidation type="list" allowBlank="1" showInputMessage="1" showErrorMessage="1" sqref="O2">
      <formula1>"OK,NG"</formula1>
    </dataValidation>
    <dataValidation type="list" allowBlank="1" showInputMessage="1" showErrorMessage="1" sqref="E6:F6">
      <formula1>$O$13:$O$15</formula1>
    </dataValidation>
    <dataValidation showInputMessage="1" showErrorMessage="1" sqref="B50:C50 J50:K50 B73:C73 J73:K73 B96:C96 J96:K96 B124:C124 J124:K124 B147:C147 J147:K147 B170:C170 J170:K170"/>
  </dataValidations>
  <pageMargins left="0.472222222222222" right="0.511805555555556" top="0.66875" bottom="0.472222222222222" header="0.511805555555556" footer="0.314583333333333"/>
  <pageSetup paperSize="9" scale="80" orientation="portrait" horizontalDpi="600" verticalDpi="600"/>
  <headerFooter alignWithMargins="0">
    <oddFooter>&amp;C第 &amp;P 页，共 &amp;N 页</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08"/>
  <sheetViews>
    <sheetView zoomScale="55" zoomScaleNormal="55" topLeftCell="A68" workbookViewId="0">
      <selection activeCell="I85" sqref="I85"/>
    </sheetView>
  </sheetViews>
  <sheetFormatPr defaultColWidth="8.7" defaultRowHeight="32.4"/>
  <cols>
    <col min="1" max="1" width="18.9166666666667" style="56" customWidth="1"/>
    <col min="2" max="2" width="59" style="57" customWidth="1"/>
    <col min="3" max="3" width="58.9" style="57" customWidth="1"/>
    <col min="4" max="4" width="58.6" style="58" customWidth="1"/>
    <col min="5" max="5" width="16.1" style="123" customWidth="1"/>
    <col min="6" max="6" width="9" style="57" customWidth="1"/>
    <col min="7" max="7" width="47.3083333333333" style="57" customWidth="1"/>
    <col min="8" max="8" width="9" style="57" customWidth="1"/>
    <col min="9" max="9" width="16.3" style="57" customWidth="1"/>
    <col min="10" max="27" width="9" style="57" customWidth="1"/>
    <col min="28" max="16384" width="8.7" style="57"/>
  </cols>
  <sheetData>
    <row r="1" ht="38.25" customHeight="1" spans="1:10">
      <c r="A1" s="60" t="s">
        <v>234</v>
      </c>
      <c r="B1" s="61"/>
      <c r="C1" s="62" t="s">
        <v>713</v>
      </c>
      <c r="D1" s="63"/>
      <c r="E1" s="64"/>
      <c r="G1" s="124" t="s">
        <v>714</v>
      </c>
      <c r="H1" s="124"/>
      <c r="I1" s="126"/>
      <c r="J1" s="126"/>
    </row>
    <row r="2" s="52" customFormat="1" ht="20.1" customHeight="1" spans="1:27">
      <c r="A2" s="67" t="s">
        <v>116</v>
      </c>
      <c r="B2" s="68" t="str">
        <f>目录!H8</f>
        <v>N72-VE23-M002-CAD9900200350-9900205227-OP20</v>
      </c>
      <c r="C2" s="69" t="s">
        <v>715</v>
      </c>
      <c r="D2" s="68" t="str">
        <f>目录!H9</f>
        <v>上饶J39-1200F</v>
      </c>
      <c r="E2" s="125" t="s">
        <v>3</v>
      </c>
      <c r="F2" s="126">
        <v>1</v>
      </c>
      <c r="G2" s="127" t="s">
        <v>716</v>
      </c>
      <c r="H2" s="128">
        <f>COUNTIF(C7:C1198,"不符合标准（含客户标准）")</f>
        <v>0</v>
      </c>
      <c r="I2" s="158" t="s">
        <v>717</v>
      </c>
      <c r="J2" s="159">
        <f>J3+J4+J5+J6+J7</f>
        <v>0</v>
      </c>
      <c r="K2" s="160"/>
      <c r="L2" s="57"/>
      <c r="M2" s="57"/>
      <c r="N2" s="57"/>
      <c r="O2" s="57"/>
      <c r="P2" s="57"/>
      <c r="Q2" s="57"/>
      <c r="R2" s="57"/>
      <c r="S2" s="57"/>
      <c r="T2" s="57"/>
      <c r="U2" s="57"/>
      <c r="V2" s="57"/>
      <c r="W2" s="57"/>
      <c r="X2" s="57"/>
      <c r="Y2" s="57"/>
      <c r="Z2" s="57"/>
      <c r="AA2" s="57"/>
    </row>
    <row r="3" s="52" customFormat="1" ht="20.1" customHeight="1" spans="1:27">
      <c r="A3" s="69" t="s">
        <v>630</v>
      </c>
      <c r="B3" s="68" t="str">
        <f>目录!H5</f>
        <v>右滑门外板</v>
      </c>
      <c r="C3" s="73" t="s">
        <v>123</v>
      </c>
      <c r="D3" s="68" t="str">
        <f>目录!H10</f>
        <v>祝腾威</v>
      </c>
      <c r="E3" s="129">
        <f>目录!J10</f>
        <v>45590</v>
      </c>
      <c r="F3" s="126">
        <v>2</v>
      </c>
      <c r="G3" s="127" t="s">
        <v>718</v>
      </c>
      <c r="H3" s="128">
        <f>COUNTIF(C7:C1198,"重大问题（含机床匹配、自动化干涉、工艺匹配等）")</f>
        <v>0</v>
      </c>
      <c r="I3" s="161" t="s">
        <v>166</v>
      </c>
      <c r="J3" s="128">
        <f>COUNTIF(E7:E1225,"合格")</f>
        <v>0</v>
      </c>
      <c r="K3" s="162"/>
      <c r="L3" s="57"/>
      <c r="M3" s="57"/>
      <c r="N3" s="57"/>
      <c r="O3" s="57"/>
      <c r="P3" s="57"/>
      <c r="Q3" s="57"/>
      <c r="R3" s="57"/>
      <c r="S3" s="57"/>
      <c r="T3" s="57"/>
      <c r="U3" s="57"/>
      <c r="V3" s="57"/>
      <c r="W3" s="57"/>
      <c r="X3" s="57"/>
      <c r="Y3" s="57"/>
      <c r="Z3" s="57"/>
      <c r="AA3" s="57"/>
    </row>
    <row r="4" s="52" customFormat="1" ht="20.1" customHeight="1" spans="1:27">
      <c r="A4" s="67" t="s">
        <v>683</v>
      </c>
      <c r="B4" s="68" t="str">
        <f>目录!H7</f>
        <v>OP20-TR+PI</v>
      </c>
      <c r="C4" s="73" t="s">
        <v>65</v>
      </c>
      <c r="D4" s="68" t="str">
        <f>目录!H12</f>
        <v>张X </v>
      </c>
      <c r="E4" s="129">
        <f>目录!J12</f>
        <v>0</v>
      </c>
      <c r="F4" s="126">
        <v>3</v>
      </c>
      <c r="G4" s="127" t="s">
        <v>719</v>
      </c>
      <c r="H4" s="128">
        <f>COUNTIF(C14:C1198,"结构不合理（模具强度、铸造性、加工等）")</f>
        <v>2</v>
      </c>
      <c r="I4" s="163" t="s">
        <v>167</v>
      </c>
      <c r="J4" s="128">
        <f>COUNTIF(E8:E1226,"未更改")</f>
        <v>0</v>
      </c>
      <c r="K4" s="162"/>
      <c r="L4" s="57"/>
      <c r="M4" s="57"/>
      <c r="N4" s="57"/>
      <c r="O4" s="57"/>
      <c r="P4" s="57"/>
      <c r="Q4" s="57"/>
      <c r="R4" s="57"/>
      <c r="S4" s="57"/>
      <c r="T4" s="57"/>
      <c r="U4" s="57"/>
      <c r="V4" s="57"/>
      <c r="W4" s="57"/>
      <c r="X4" s="57"/>
      <c r="Y4" s="57"/>
      <c r="Z4" s="57"/>
      <c r="AA4" s="57"/>
    </row>
    <row r="5" s="52" customFormat="1" ht="20.1" customHeight="1" spans="1:27">
      <c r="A5" s="67" t="s">
        <v>720</v>
      </c>
      <c r="B5" s="68" t="str">
        <f>目录!H13</f>
        <v>2880*2450*1150/20.4T</v>
      </c>
      <c r="C5" s="73" t="s">
        <v>721</v>
      </c>
      <c r="D5" s="68" t="str">
        <f>目录!H14</f>
        <v>2950*2530*1150/21.69T</v>
      </c>
      <c r="E5" s="130"/>
      <c r="F5" s="126">
        <v>4</v>
      </c>
      <c r="G5" s="127" t="s">
        <v>722</v>
      </c>
      <c r="H5" s="128">
        <f>COUNTIF(C14:C1198,"设计遗漏")</f>
        <v>0</v>
      </c>
      <c r="I5" s="164" t="s">
        <v>169</v>
      </c>
      <c r="J5" s="128">
        <f>COUNTIF(E9:E1227,"未更改到位")</f>
        <v>0</v>
      </c>
      <c r="K5" s="162"/>
      <c r="L5" s="57"/>
      <c r="M5" s="57"/>
      <c r="N5" s="57"/>
      <c r="O5" s="57"/>
      <c r="P5" s="57"/>
      <c r="Q5" s="57"/>
      <c r="R5" s="57"/>
      <c r="S5" s="57"/>
      <c r="T5" s="57"/>
      <c r="U5" s="57"/>
      <c r="V5" s="57"/>
      <c r="W5" s="57"/>
      <c r="X5" s="57"/>
      <c r="Y5" s="57"/>
      <c r="Z5" s="57"/>
      <c r="AA5" s="57"/>
    </row>
    <row r="6" s="53" customFormat="1" ht="17.25" customHeight="1" spans="1:27">
      <c r="A6" s="78" t="s">
        <v>688</v>
      </c>
      <c r="B6" s="79" t="s">
        <v>628</v>
      </c>
      <c r="C6" s="80" t="s">
        <v>689</v>
      </c>
      <c r="D6" s="79" t="s">
        <v>690</v>
      </c>
      <c r="E6" s="131" t="s">
        <v>691</v>
      </c>
      <c r="F6" s="126">
        <v>5</v>
      </c>
      <c r="G6" s="127" t="s">
        <v>723</v>
      </c>
      <c r="H6" s="128">
        <f>COUNTIF(C14:C1198,"废料滑落空间不足/废料滑板设置不符合标准")</f>
        <v>1</v>
      </c>
      <c r="I6" s="165" t="s">
        <v>171</v>
      </c>
      <c r="J6" s="128">
        <f>COUNTIF(E10:E1228,"待确认")</f>
        <v>0</v>
      </c>
      <c r="K6" s="162"/>
      <c r="L6" s="57"/>
      <c r="M6" s="57"/>
      <c r="N6" s="57"/>
      <c r="O6" s="57"/>
      <c r="P6" s="57"/>
      <c r="Q6" s="57"/>
      <c r="R6" s="57"/>
      <c r="S6" s="57"/>
      <c r="T6" s="57"/>
      <c r="U6" s="57"/>
      <c r="V6" s="57"/>
      <c r="W6" s="57"/>
      <c r="X6" s="57"/>
      <c r="Y6" s="57"/>
      <c r="Z6" s="57"/>
      <c r="AA6" s="57"/>
    </row>
    <row r="7" s="54" customFormat="1" ht="24.9" customHeight="1" spans="1:27">
      <c r="A7" s="132" t="s">
        <v>724</v>
      </c>
      <c r="B7" s="133" t="s">
        <v>725</v>
      </c>
      <c r="C7" s="133" t="s">
        <v>726</v>
      </c>
      <c r="D7" s="83"/>
      <c r="E7" s="134"/>
      <c r="F7" s="126">
        <v>6</v>
      </c>
      <c r="G7" s="127" t="s">
        <v>727</v>
      </c>
      <c r="H7" s="128">
        <f>COUNTIF(C14:C1198,"减重")</f>
        <v>1</v>
      </c>
      <c r="I7" s="166" t="s">
        <v>173</v>
      </c>
      <c r="J7" s="128">
        <f>COUNTIF(E12:E1229,"无法更改")</f>
        <v>0</v>
      </c>
      <c r="K7" s="167"/>
      <c r="L7" s="57"/>
      <c r="M7" s="57"/>
      <c r="N7" s="57"/>
      <c r="O7" s="57"/>
      <c r="P7" s="57"/>
      <c r="Q7" s="57"/>
      <c r="R7" s="57"/>
      <c r="S7" s="57"/>
      <c r="T7" s="57"/>
      <c r="U7" s="57"/>
      <c r="V7" s="57"/>
      <c r="W7" s="57"/>
      <c r="X7" s="57"/>
      <c r="Y7" s="57"/>
      <c r="Z7" s="57"/>
      <c r="AA7" s="57"/>
    </row>
    <row r="8" s="55" customFormat="1" ht="24.9" customHeight="1" spans="1:27">
      <c r="A8" s="135"/>
      <c r="B8" s="88"/>
      <c r="C8" s="88"/>
      <c r="D8" s="88"/>
      <c r="E8" s="136"/>
      <c r="F8" s="126">
        <v>7</v>
      </c>
      <c r="G8" s="127" t="s">
        <v>728</v>
      </c>
      <c r="H8" s="128">
        <f>COUNTIF(C14:C1198,"压力和行程设置问题")</f>
        <v>0</v>
      </c>
      <c r="I8" s="168"/>
      <c r="J8" s="168"/>
      <c r="K8" s="162"/>
      <c r="L8" s="57"/>
      <c r="M8" s="57"/>
      <c r="N8" s="57"/>
      <c r="O8" s="57"/>
      <c r="P8" s="57"/>
      <c r="Q8" s="57"/>
      <c r="R8" s="57"/>
      <c r="S8" s="57"/>
      <c r="T8" s="57"/>
      <c r="U8" s="57"/>
      <c r="V8" s="57"/>
      <c r="W8" s="57"/>
      <c r="X8" s="57"/>
      <c r="Y8" s="57"/>
      <c r="Z8" s="57"/>
      <c r="AA8" s="57"/>
    </row>
    <row r="9" s="55" customFormat="1" ht="24.9" customHeight="1" spans="1:27">
      <c r="A9" s="135"/>
      <c r="B9" s="88"/>
      <c r="C9" s="88"/>
      <c r="D9" s="88"/>
      <c r="E9" s="136"/>
      <c r="F9" s="126">
        <v>8</v>
      </c>
      <c r="G9" s="127" t="s">
        <v>729</v>
      </c>
      <c r="H9" s="128">
        <f>COUNTIF(C13:C1198,"动静态干涉")</f>
        <v>0</v>
      </c>
      <c r="I9" s="168"/>
      <c r="J9" s="168"/>
      <c r="K9" s="57"/>
      <c r="L9" s="57"/>
      <c r="M9" s="57"/>
      <c r="N9" s="57"/>
      <c r="O9" s="57"/>
      <c r="P9" s="57"/>
      <c r="Q9" s="57"/>
      <c r="R9" s="57"/>
      <c r="S9" s="57"/>
      <c r="T9" s="57"/>
      <c r="U9" s="57"/>
      <c r="V9" s="57"/>
      <c r="W9" s="57"/>
      <c r="X9" s="57"/>
      <c r="Y9" s="57"/>
      <c r="Z9" s="57"/>
      <c r="AA9" s="57"/>
    </row>
    <row r="10" s="55" customFormat="1" ht="24.9" customHeight="1" spans="1:27">
      <c r="A10" s="135"/>
      <c r="B10" s="88"/>
      <c r="C10" s="88"/>
      <c r="D10" s="88"/>
      <c r="E10" s="136"/>
      <c r="F10" s="126">
        <v>9</v>
      </c>
      <c r="G10" s="127" t="s">
        <v>730</v>
      </c>
      <c r="H10" s="128">
        <f>COUNTIF(C13:C1198,"其他优化项")</f>
        <v>0</v>
      </c>
      <c r="I10" s="168"/>
      <c r="J10" s="168"/>
      <c r="K10" s="57"/>
      <c r="L10" s="57"/>
      <c r="M10" s="57"/>
      <c r="N10" s="57"/>
      <c r="O10" s="57"/>
      <c r="P10" s="57"/>
      <c r="Q10" s="57"/>
      <c r="R10" s="57"/>
      <c r="S10" s="57"/>
      <c r="T10" s="57"/>
      <c r="U10" s="57"/>
      <c r="V10" s="57"/>
      <c r="W10" s="57"/>
      <c r="X10" s="57"/>
      <c r="Y10" s="57"/>
      <c r="Z10" s="57"/>
      <c r="AA10" s="57"/>
    </row>
    <row r="11" s="55" customFormat="1" ht="24.9" customHeight="1" spans="1:27">
      <c r="A11" s="135"/>
      <c r="B11" s="88"/>
      <c r="C11" s="88"/>
      <c r="D11" s="88"/>
      <c r="E11" s="136"/>
      <c r="F11" s="97">
        <v>10</v>
      </c>
      <c r="G11" s="128" t="s">
        <v>731</v>
      </c>
      <c r="H11" s="128">
        <f>COUNTIF(C8:C50,"设计重大风险项")</f>
        <v>3</v>
      </c>
      <c r="I11" s="169"/>
      <c r="J11" s="168"/>
      <c r="K11" s="57"/>
      <c r="L11" s="57"/>
      <c r="M11" s="57"/>
      <c r="N11" s="57"/>
      <c r="O11" s="57"/>
      <c r="P11" s="57"/>
      <c r="Q11" s="57"/>
      <c r="R11" s="57"/>
      <c r="S11" s="57"/>
      <c r="T11" s="57"/>
      <c r="U11" s="57"/>
      <c r="V11" s="57"/>
      <c r="W11" s="57"/>
      <c r="X11" s="57"/>
      <c r="Y11" s="57"/>
      <c r="Z11" s="57"/>
      <c r="AA11" s="57"/>
    </row>
    <row r="12" s="55" customFormat="1" ht="24.9" customHeight="1" spans="1:27">
      <c r="A12" s="135"/>
      <c r="B12" s="88"/>
      <c r="C12" s="88"/>
      <c r="D12" s="88"/>
      <c r="E12" s="136"/>
      <c r="F12" s="97"/>
      <c r="G12" s="137" t="s">
        <v>261</v>
      </c>
      <c r="H12" s="137">
        <f>SUM(H2:H10)</f>
        <v>4</v>
      </c>
      <c r="I12" s="169"/>
      <c r="J12" s="168"/>
      <c r="K12" s="57"/>
      <c r="L12" s="57"/>
      <c r="M12" s="57"/>
      <c r="N12" s="57"/>
      <c r="O12" s="57"/>
      <c r="P12" s="57"/>
      <c r="Q12" s="57"/>
      <c r="R12" s="57"/>
      <c r="S12" s="57"/>
      <c r="T12" s="57"/>
      <c r="U12" s="57"/>
      <c r="V12" s="57"/>
      <c r="W12" s="57"/>
      <c r="X12" s="57"/>
      <c r="Y12" s="57"/>
      <c r="Z12" s="57"/>
      <c r="AA12" s="57"/>
    </row>
    <row r="13" s="55" customFormat="1" ht="24.9" customHeight="1" spans="1:27">
      <c r="A13" s="135"/>
      <c r="B13" s="88"/>
      <c r="C13" s="88"/>
      <c r="D13" s="88"/>
      <c r="E13" s="90"/>
      <c r="F13" s="57"/>
      <c r="G13" s="138"/>
      <c r="H13" s="138"/>
      <c r="I13" s="138"/>
      <c r="J13" s="138"/>
      <c r="K13" s="138"/>
      <c r="L13" s="120"/>
      <c r="M13" s="57"/>
      <c r="N13" s="57"/>
      <c r="O13" s="57"/>
      <c r="P13" s="57"/>
      <c r="Q13" s="57"/>
      <c r="R13" s="57"/>
      <c r="S13" s="57"/>
      <c r="T13" s="57"/>
      <c r="U13" s="57"/>
      <c r="V13" s="57"/>
      <c r="W13" s="57"/>
      <c r="X13" s="57"/>
      <c r="Y13" s="57"/>
      <c r="Z13" s="57"/>
      <c r="AA13" s="57"/>
    </row>
    <row r="14" s="55" customFormat="1" ht="24.9" customHeight="1" spans="1:27">
      <c r="A14" s="135"/>
      <c r="B14" s="88"/>
      <c r="C14" s="88"/>
      <c r="D14" s="88"/>
      <c r="E14" s="90"/>
      <c r="F14" s="57"/>
      <c r="G14" s="138"/>
      <c r="H14" s="138"/>
      <c r="I14" s="138"/>
      <c r="J14" s="170"/>
      <c r="K14" s="171"/>
      <c r="L14" s="120"/>
      <c r="M14" s="57"/>
      <c r="N14" s="57"/>
      <c r="O14" s="57" t="s">
        <v>81</v>
      </c>
      <c r="P14" s="57"/>
      <c r="Q14" s="57"/>
      <c r="R14" s="57"/>
      <c r="S14" s="57"/>
      <c r="T14" s="57"/>
      <c r="U14" s="57"/>
      <c r="V14" s="57"/>
      <c r="W14" s="57"/>
      <c r="X14" s="57"/>
      <c r="Y14" s="57"/>
      <c r="Z14" s="57"/>
      <c r="AA14" s="57"/>
    </row>
    <row r="15" s="55" customFormat="1" ht="24.9" customHeight="1" spans="1:27">
      <c r="A15" s="135"/>
      <c r="B15" s="88"/>
      <c r="C15" s="88"/>
      <c r="D15" s="88"/>
      <c r="E15" s="90"/>
      <c r="F15" s="57"/>
      <c r="G15" s="139"/>
      <c r="H15" s="139"/>
      <c r="I15" s="139"/>
      <c r="J15" s="171"/>
      <c r="K15" s="171"/>
      <c r="L15" s="120"/>
      <c r="M15" s="57"/>
      <c r="N15" s="57"/>
      <c r="O15" s="57" t="s">
        <v>75</v>
      </c>
      <c r="P15" s="57"/>
      <c r="Q15" s="57"/>
      <c r="R15" s="57"/>
      <c r="S15" s="57"/>
      <c r="T15" s="57"/>
      <c r="U15" s="57"/>
      <c r="V15" s="57"/>
      <c r="W15" s="57"/>
      <c r="X15" s="57"/>
      <c r="Y15" s="57"/>
      <c r="Z15" s="57"/>
      <c r="AA15" s="57"/>
    </row>
    <row r="16" s="55" customFormat="1" ht="24.9" customHeight="1" spans="1:27">
      <c r="A16" s="135"/>
      <c r="B16" s="88"/>
      <c r="C16" s="88"/>
      <c r="D16" s="88"/>
      <c r="E16" s="90"/>
      <c r="F16" s="57"/>
      <c r="G16" s="140"/>
      <c r="H16" s="140"/>
      <c r="I16" s="140"/>
      <c r="J16" s="140"/>
      <c r="K16" s="140"/>
      <c r="L16" s="120"/>
      <c r="M16" s="57"/>
      <c r="N16" s="57" t="s">
        <v>732</v>
      </c>
      <c r="O16" s="57" t="s">
        <v>202</v>
      </c>
      <c r="P16" s="57"/>
      <c r="Q16" s="57"/>
      <c r="R16" s="57"/>
      <c r="S16" s="57"/>
      <c r="T16" s="57"/>
      <c r="U16" s="57"/>
      <c r="V16" s="57"/>
      <c r="W16" s="57"/>
      <c r="X16" s="57"/>
      <c r="Y16" s="57"/>
      <c r="Z16" s="57"/>
      <c r="AA16" s="57"/>
    </row>
    <row r="17" s="55" customFormat="1" ht="24.9" customHeight="1" spans="1:27">
      <c r="A17" s="135"/>
      <c r="B17" s="88"/>
      <c r="C17" s="88"/>
      <c r="D17" s="88"/>
      <c r="E17" s="90"/>
      <c r="F17" s="57"/>
      <c r="G17" s="141"/>
      <c r="H17" s="58"/>
      <c r="I17" s="58"/>
      <c r="J17" s="58"/>
      <c r="K17" s="58"/>
      <c r="L17" s="120"/>
      <c r="M17" s="57"/>
      <c r="N17" s="57"/>
      <c r="O17" s="57"/>
      <c r="P17" s="57"/>
      <c r="Q17" s="57"/>
      <c r="R17" s="57"/>
      <c r="S17" s="57"/>
      <c r="T17" s="57"/>
      <c r="U17" s="57"/>
      <c r="V17" s="57"/>
      <c r="W17" s="57"/>
      <c r="X17" s="57"/>
      <c r="Y17" s="57"/>
      <c r="Z17" s="57"/>
      <c r="AA17" s="57"/>
    </row>
    <row r="18" s="55" customFormat="1" ht="24.9" customHeight="1" spans="1:27">
      <c r="A18" s="135"/>
      <c r="B18" s="88"/>
      <c r="C18" s="88"/>
      <c r="D18" s="88"/>
      <c r="E18" s="90"/>
      <c r="F18" s="57"/>
      <c r="G18" s="141"/>
      <c r="H18" s="58"/>
      <c r="I18" s="58"/>
      <c r="J18" s="58"/>
      <c r="K18" s="58"/>
      <c r="L18" s="120"/>
      <c r="M18" s="57"/>
      <c r="N18" s="57"/>
      <c r="O18" s="57"/>
      <c r="P18" s="57"/>
      <c r="Q18" s="57"/>
      <c r="R18" s="57"/>
      <c r="S18" s="57"/>
      <c r="T18" s="57"/>
      <c r="U18" s="57"/>
      <c r="V18" s="57"/>
      <c r="W18" s="57"/>
      <c r="X18" s="57"/>
      <c r="Y18" s="57"/>
      <c r="Z18" s="57"/>
      <c r="AA18" s="57"/>
    </row>
    <row r="19" s="55" customFormat="1" ht="24.9" customHeight="1" spans="1:27">
      <c r="A19" s="135"/>
      <c r="B19" s="88"/>
      <c r="C19" s="88"/>
      <c r="D19" s="88"/>
      <c r="E19" s="90"/>
      <c r="F19" s="51" t="s">
        <v>248</v>
      </c>
      <c r="G19" s="141"/>
      <c r="H19" s="58"/>
      <c r="I19" s="58"/>
      <c r="J19" s="58"/>
      <c r="K19" s="58"/>
      <c r="L19" s="120"/>
      <c r="M19" s="57"/>
      <c r="N19" s="57"/>
      <c r="O19" s="57"/>
      <c r="P19" s="57"/>
      <c r="Q19" s="57"/>
      <c r="R19" s="57"/>
      <c r="S19" s="57"/>
      <c r="T19" s="57"/>
      <c r="U19" s="57"/>
      <c r="V19" s="57"/>
      <c r="W19" s="57"/>
      <c r="X19" s="57"/>
      <c r="Y19" s="57"/>
      <c r="Z19" s="57"/>
      <c r="AA19" s="57"/>
    </row>
    <row r="20" s="55" customFormat="1" ht="24.9" customHeight="1" spans="1:27">
      <c r="A20" s="142"/>
      <c r="B20" s="100"/>
      <c r="C20" s="100"/>
      <c r="D20" s="100"/>
      <c r="E20" s="102"/>
      <c r="F20" s="51"/>
      <c r="G20" s="141"/>
      <c r="H20" s="58"/>
      <c r="I20" s="58"/>
      <c r="J20" s="58"/>
      <c r="K20" s="58"/>
      <c r="L20" s="120"/>
      <c r="M20" s="57"/>
      <c r="N20" s="57"/>
      <c r="O20" s="57"/>
      <c r="P20" s="57"/>
      <c r="Q20" s="57"/>
      <c r="R20" s="57"/>
      <c r="S20" s="57"/>
      <c r="T20" s="57"/>
      <c r="U20" s="57"/>
      <c r="V20" s="57"/>
      <c r="W20" s="57"/>
      <c r="X20" s="57"/>
      <c r="Y20" s="57"/>
      <c r="Z20" s="57"/>
      <c r="AA20" s="57"/>
    </row>
    <row r="21" ht="24.9" customHeight="1" spans="1:12">
      <c r="A21" s="87"/>
      <c r="B21" s="103" t="s">
        <v>694</v>
      </c>
      <c r="C21" s="96" t="s">
        <v>733</v>
      </c>
      <c r="D21" s="105" t="s">
        <v>695</v>
      </c>
      <c r="E21" s="143" t="s">
        <v>75</v>
      </c>
      <c r="F21" s="51"/>
      <c r="G21" s="141"/>
      <c r="H21" s="58"/>
      <c r="I21" s="58"/>
      <c r="J21" s="58"/>
      <c r="K21" s="58"/>
      <c r="L21" s="120"/>
    </row>
    <row r="22" ht="24.9" customHeight="1" spans="1:12">
      <c r="A22" s="144" t="s">
        <v>734</v>
      </c>
      <c r="B22" s="133" t="s">
        <v>735</v>
      </c>
      <c r="C22" s="133" t="s">
        <v>736</v>
      </c>
      <c r="D22" s="83"/>
      <c r="E22" s="85"/>
      <c r="F22" s="51"/>
      <c r="G22" s="141"/>
      <c r="H22" s="58"/>
      <c r="I22" s="58"/>
      <c r="J22" s="58"/>
      <c r="K22" s="58"/>
      <c r="L22" s="120"/>
    </row>
    <row r="23" ht="24.9" customHeight="1" spans="1:12">
      <c r="A23" s="145"/>
      <c r="B23" s="88"/>
      <c r="C23" s="146"/>
      <c r="D23" s="88"/>
      <c r="E23" s="90"/>
      <c r="G23" s="141"/>
      <c r="H23" s="58"/>
      <c r="I23" s="58"/>
      <c r="J23" s="58"/>
      <c r="K23" s="58"/>
      <c r="L23" s="120"/>
    </row>
    <row r="24" ht="24.9" customHeight="1" spans="1:12">
      <c r="A24" s="145"/>
      <c r="B24" s="88"/>
      <c r="C24" s="146"/>
      <c r="D24" s="88"/>
      <c r="E24" s="90"/>
      <c r="G24" s="141"/>
      <c r="H24" s="58"/>
      <c r="I24" s="58"/>
      <c r="J24" s="58"/>
      <c r="K24" s="58"/>
      <c r="L24" s="120"/>
    </row>
    <row r="25" ht="24.9" customHeight="1" spans="1:12">
      <c r="A25" s="145"/>
      <c r="B25" s="88"/>
      <c r="C25" s="146"/>
      <c r="D25" s="88"/>
      <c r="E25" s="90"/>
      <c r="G25" s="141"/>
      <c r="H25" s="58"/>
      <c r="I25" s="58"/>
      <c r="J25" s="58"/>
      <c r="K25" s="58"/>
      <c r="L25" s="120"/>
    </row>
    <row r="26" ht="24.9" customHeight="1" spans="1:12">
      <c r="A26" s="145"/>
      <c r="B26" s="88"/>
      <c r="C26" s="146"/>
      <c r="D26" s="88"/>
      <c r="E26" s="90"/>
      <c r="G26" s="141"/>
      <c r="H26" s="58"/>
      <c r="I26" s="58"/>
      <c r="J26" s="58"/>
      <c r="K26" s="58"/>
      <c r="L26" s="120"/>
    </row>
    <row r="27" ht="24.9" customHeight="1" spans="1:12">
      <c r="A27" s="145"/>
      <c r="B27" s="88"/>
      <c r="C27" s="146"/>
      <c r="D27" s="88"/>
      <c r="E27" s="90"/>
      <c r="G27" s="141"/>
      <c r="H27" s="58"/>
      <c r="I27" s="58"/>
      <c r="J27" s="58"/>
      <c r="K27" s="58"/>
      <c r="L27" s="120"/>
    </row>
    <row r="28" ht="24.9" customHeight="1" spans="1:12">
      <c r="A28" s="145"/>
      <c r="B28" s="88"/>
      <c r="C28" s="146"/>
      <c r="D28" s="88"/>
      <c r="E28" s="90"/>
      <c r="G28" s="138"/>
      <c r="H28" s="138"/>
      <c r="I28" s="138"/>
      <c r="J28" s="138"/>
      <c r="K28" s="138"/>
      <c r="L28" s="120"/>
    </row>
    <row r="29" ht="24.9" customHeight="1" spans="1:12">
      <c r="A29" s="145"/>
      <c r="B29" s="88"/>
      <c r="C29" s="146"/>
      <c r="D29" s="88"/>
      <c r="E29" s="90"/>
      <c r="G29" s="138"/>
      <c r="H29" s="138"/>
      <c r="I29" s="138"/>
      <c r="J29" s="170"/>
      <c r="K29" s="171"/>
      <c r="L29" s="120"/>
    </row>
    <row r="30" ht="24.9" customHeight="1" spans="1:12">
      <c r="A30" s="145"/>
      <c r="B30" s="88"/>
      <c r="C30" s="146"/>
      <c r="D30" s="88"/>
      <c r="E30" s="90"/>
      <c r="G30" s="147"/>
      <c r="H30" s="147"/>
      <c r="I30" s="147"/>
      <c r="J30" s="170"/>
      <c r="K30" s="171"/>
      <c r="L30" s="120"/>
    </row>
    <row r="31" ht="24.9" customHeight="1" spans="1:12">
      <c r="A31" s="145"/>
      <c r="B31" s="88"/>
      <c r="C31" s="146"/>
      <c r="D31" s="88"/>
      <c r="E31" s="90"/>
      <c r="G31" s="147"/>
      <c r="H31" s="147"/>
      <c r="I31" s="147"/>
      <c r="J31" s="171"/>
      <c r="K31" s="171"/>
      <c r="L31" s="120"/>
    </row>
    <row r="32" ht="24.9" customHeight="1" spans="1:12">
      <c r="A32" s="145"/>
      <c r="B32" s="88"/>
      <c r="C32" s="146"/>
      <c r="D32" s="88"/>
      <c r="E32" s="90"/>
      <c r="G32" s="140"/>
      <c r="H32" s="140"/>
      <c r="I32" s="140"/>
      <c r="J32" s="140"/>
      <c r="K32" s="140"/>
      <c r="L32" s="120"/>
    </row>
    <row r="33" ht="24.9" customHeight="1" spans="1:12">
      <c r="A33" s="145"/>
      <c r="B33" s="88"/>
      <c r="C33" s="146"/>
      <c r="D33" s="88"/>
      <c r="E33" s="90"/>
      <c r="G33" s="141"/>
      <c r="H33" s="58"/>
      <c r="I33" s="58"/>
      <c r="J33" s="58"/>
      <c r="K33" s="58"/>
      <c r="L33" s="120"/>
    </row>
    <row r="34" ht="24.9" customHeight="1" spans="1:12">
      <c r="A34" s="145"/>
      <c r="B34" s="88"/>
      <c r="C34" s="146"/>
      <c r="D34" s="88"/>
      <c r="E34" s="90"/>
      <c r="G34" s="141"/>
      <c r="H34" s="58"/>
      <c r="I34" s="58"/>
      <c r="J34" s="58"/>
      <c r="K34" s="58"/>
      <c r="L34" s="120"/>
    </row>
    <row r="35" ht="24.9" customHeight="1" spans="1:12">
      <c r="A35" s="148"/>
      <c r="B35" s="100"/>
      <c r="C35" s="149"/>
      <c r="D35" s="100"/>
      <c r="E35" s="102"/>
      <c r="G35" s="141"/>
      <c r="H35" s="58"/>
      <c r="I35" s="58"/>
      <c r="J35" s="58"/>
      <c r="K35" s="58"/>
      <c r="L35" s="120"/>
    </row>
    <row r="36" ht="24.9" customHeight="1" spans="1:12">
      <c r="A36" s="87"/>
      <c r="B36" s="103" t="s">
        <v>694</v>
      </c>
      <c r="C36" s="96" t="s">
        <v>733</v>
      </c>
      <c r="D36" s="105" t="s">
        <v>695</v>
      </c>
      <c r="E36" s="143" t="s">
        <v>75</v>
      </c>
      <c r="G36" s="141"/>
      <c r="H36" s="58"/>
      <c r="I36" s="58"/>
      <c r="J36" s="58"/>
      <c r="K36" s="58"/>
      <c r="L36" s="120"/>
    </row>
    <row r="37" ht="24.9" customHeight="1" spans="1:12">
      <c r="A37" s="144" t="s">
        <v>737</v>
      </c>
      <c r="B37" s="133" t="s">
        <v>738</v>
      </c>
      <c r="C37" s="150" t="s">
        <v>739</v>
      </c>
      <c r="D37" s="84"/>
      <c r="E37" s="85"/>
      <c r="G37" s="141"/>
      <c r="H37" s="58"/>
      <c r="I37" s="58"/>
      <c r="J37" s="58"/>
      <c r="K37" s="58"/>
      <c r="L37" s="120"/>
    </row>
    <row r="38" ht="24.9" customHeight="1" spans="1:12">
      <c r="A38" s="145"/>
      <c r="B38" s="151"/>
      <c r="C38" s="152"/>
      <c r="D38" s="89"/>
      <c r="E38" s="90"/>
      <c r="G38" s="141"/>
      <c r="H38" s="58"/>
      <c r="I38" s="58"/>
      <c r="J38" s="58"/>
      <c r="K38" s="58"/>
      <c r="L38" s="120"/>
    </row>
    <row r="39" ht="24.9" customHeight="1" spans="1:12">
      <c r="A39" s="145"/>
      <c r="B39" s="151"/>
      <c r="C39" s="152"/>
      <c r="D39" s="89"/>
      <c r="E39" s="90"/>
      <c r="G39" s="141"/>
      <c r="H39" s="58"/>
      <c r="I39" s="58"/>
      <c r="J39" s="58"/>
      <c r="K39" s="58"/>
      <c r="L39" s="120"/>
    </row>
    <row r="40" ht="24.9" customHeight="1" spans="1:12">
      <c r="A40" s="145"/>
      <c r="B40" s="151"/>
      <c r="C40" s="152"/>
      <c r="D40" s="89"/>
      <c r="E40" s="90"/>
      <c r="G40" s="141"/>
      <c r="H40" s="58"/>
      <c r="I40" s="58"/>
      <c r="J40" s="58"/>
      <c r="K40" s="58"/>
      <c r="L40" s="120"/>
    </row>
    <row r="41" ht="24.9" customHeight="1" spans="1:12">
      <c r="A41" s="145"/>
      <c r="B41" s="151"/>
      <c r="C41" s="152"/>
      <c r="D41" s="89"/>
      <c r="E41" s="90"/>
      <c r="G41" s="141"/>
      <c r="H41" s="58"/>
      <c r="I41" s="58"/>
      <c r="J41" s="58"/>
      <c r="K41" s="58"/>
      <c r="L41" s="120"/>
    </row>
    <row r="42" ht="24.9" customHeight="1" spans="1:12">
      <c r="A42" s="145"/>
      <c r="B42" s="151"/>
      <c r="C42" s="152"/>
      <c r="D42" s="89"/>
      <c r="E42" s="90"/>
      <c r="G42" s="141"/>
      <c r="H42" s="58"/>
      <c r="I42" s="58"/>
      <c r="J42" s="58"/>
      <c r="K42" s="58"/>
      <c r="L42" s="120"/>
    </row>
    <row r="43" ht="24.9" customHeight="1" spans="1:11">
      <c r="A43" s="145"/>
      <c r="B43" s="151"/>
      <c r="C43" s="152"/>
      <c r="D43" s="89"/>
      <c r="E43" s="90"/>
      <c r="G43" s="141"/>
      <c r="H43" s="58"/>
      <c r="I43" s="58"/>
      <c r="J43" s="58"/>
      <c r="K43" s="58"/>
    </row>
    <row r="44" ht="24.9" customHeight="1" spans="1:11">
      <c r="A44" s="145"/>
      <c r="B44" s="151"/>
      <c r="C44" s="152"/>
      <c r="D44" s="89"/>
      <c r="E44" s="90"/>
      <c r="G44" s="138"/>
      <c r="H44" s="138"/>
      <c r="I44" s="138"/>
      <c r="J44" s="138"/>
      <c r="K44" s="138"/>
    </row>
    <row r="45" ht="24.9" customHeight="1" spans="1:11">
      <c r="A45" s="145"/>
      <c r="B45" s="151"/>
      <c r="C45" s="152"/>
      <c r="D45" s="89"/>
      <c r="E45" s="90"/>
      <c r="G45" s="138"/>
      <c r="H45" s="138"/>
      <c r="I45" s="138"/>
      <c r="J45" s="138"/>
      <c r="K45" s="138"/>
    </row>
    <row r="46" ht="24.9" customHeight="1" spans="1:11">
      <c r="A46" s="145"/>
      <c r="B46" s="151"/>
      <c r="C46" s="152"/>
      <c r="D46" s="89"/>
      <c r="E46" s="90"/>
      <c r="G46" s="147"/>
      <c r="H46" s="147"/>
      <c r="I46" s="147"/>
      <c r="J46" s="170"/>
      <c r="K46" s="171"/>
    </row>
    <row r="47" ht="24.9" customHeight="1" spans="1:11">
      <c r="A47" s="145"/>
      <c r="B47" s="151"/>
      <c r="C47" s="152"/>
      <c r="D47" s="89"/>
      <c r="E47" s="90"/>
      <c r="G47" s="147"/>
      <c r="H47" s="147"/>
      <c r="I47" s="147"/>
      <c r="J47" s="171"/>
      <c r="K47" s="171"/>
    </row>
    <row r="48" ht="24.9" customHeight="1" spans="1:11">
      <c r="A48" s="145"/>
      <c r="B48" s="151"/>
      <c r="C48" s="152"/>
      <c r="D48" s="89"/>
      <c r="E48" s="90"/>
      <c r="G48" s="140"/>
      <c r="H48" s="140"/>
      <c r="I48" s="140"/>
      <c r="J48" s="140"/>
      <c r="K48" s="140"/>
    </row>
    <row r="49" ht="24.9" customHeight="1" spans="1:11">
      <c r="A49" s="148"/>
      <c r="B49" s="151"/>
      <c r="C49" s="152"/>
      <c r="D49" s="101"/>
      <c r="E49" s="102"/>
      <c r="G49" s="141"/>
      <c r="H49" s="58"/>
      <c r="I49" s="58"/>
      <c r="J49" s="58"/>
      <c r="K49" s="58"/>
    </row>
    <row r="50" ht="24.9" customHeight="1" spans="1:11">
      <c r="A50" s="145"/>
      <c r="B50" s="103" t="s">
        <v>694</v>
      </c>
      <c r="C50" s="96" t="s">
        <v>733</v>
      </c>
      <c r="D50" s="105" t="s">
        <v>695</v>
      </c>
      <c r="E50" s="143" t="s">
        <v>75</v>
      </c>
      <c r="G50" s="141"/>
      <c r="H50" s="58"/>
      <c r="I50" s="58"/>
      <c r="J50" s="58"/>
      <c r="K50" s="58"/>
    </row>
    <row r="51" ht="24.9" customHeight="1" spans="1:11">
      <c r="A51" s="144" t="s">
        <v>740</v>
      </c>
      <c r="B51" s="133" t="s">
        <v>741</v>
      </c>
      <c r="C51" s="150" t="s">
        <v>742</v>
      </c>
      <c r="D51" s="84"/>
      <c r="E51" s="134"/>
      <c r="F51" s="96" t="s">
        <v>743</v>
      </c>
      <c r="G51" s="141"/>
      <c r="H51" s="58"/>
      <c r="I51" s="58"/>
      <c r="J51" s="58"/>
      <c r="K51" s="58"/>
    </row>
    <row r="52" ht="24.9" customHeight="1" spans="1:11">
      <c r="A52" s="145"/>
      <c r="B52" s="153"/>
      <c r="C52" s="154"/>
      <c r="D52" s="89"/>
      <c r="E52" s="136"/>
      <c r="F52" s="96"/>
      <c r="G52" s="141"/>
      <c r="H52" s="58"/>
      <c r="I52" s="58"/>
      <c r="J52" s="58"/>
      <c r="K52" s="58"/>
    </row>
    <row r="53" ht="24.9" customHeight="1" spans="1:11">
      <c r="A53" s="145"/>
      <c r="B53" s="153"/>
      <c r="C53" s="154"/>
      <c r="D53" s="89"/>
      <c r="E53" s="136"/>
      <c r="F53" s="96"/>
      <c r="G53" s="141"/>
      <c r="H53" s="58"/>
      <c r="I53" s="58"/>
      <c r="J53" s="58"/>
      <c r="K53" s="58"/>
    </row>
    <row r="54" ht="24.9" customHeight="1" spans="1:11">
      <c r="A54" s="145"/>
      <c r="B54" s="153"/>
      <c r="C54" s="154"/>
      <c r="D54" s="89"/>
      <c r="E54" s="136"/>
      <c r="F54" s="96"/>
      <c r="G54" s="141"/>
      <c r="H54" s="58"/>
      <c r="I54" s="58"/>
      <c r="J54" s="58"/>
      <c r="K54" s="58"/>
    </row>
    <row r="55" ht="24.9" customHeight="1" spans="1:11">
      <c r="A55" s="145"/>
      <c r="B55" s="153"/>
      <c r="C55" s="154"/>
      <c r="D55" s="89"/>
      <c r="E55" s="136"/>
      <c r="F55" s="96"/>
      <c r="G55" s="141"/>
      <c r="H55" s="58"/>
      <c r="I55" s="58"/>
      <c r="J55" s="58"/>
      <c r="K55" s="58"/>
    </row>
    <row r="56" ht="24.9" customHeight="1" spans="1:11">
      <c r="A56" s="145"/>
      <c r="B56" s="153"/>
      <c r="C56" s="154"/>
      <c r="D56" s="89"/>
      <c r="E56" s="136"/>
      <c r="F56" s="96"/>
      <c r="G56" s="141"/>
      <c r="H56" s="58"/>
      <c r="I56" s="58"/>
      <c r="J56" s="58"/>
      <c r="K56" s="58"/>
    </row>
    <row r="57" ht="24.9" customHeight="1" spans="1:11">
      <c r="A57" s="145"/>
      <c r="B57" s="153"/>
      <c r="C57" s="154"/>
      <c r="D57" s="89"/>
      <c r="E57" s="136"/>
      <c r="F57" s="96"/>
      <c r="G57" s="141"/>
      <c r="H57" s="58"/>
      <c r="I57" s="58"/>
      <c r="J57" s="58"/>
      <c r="K57" s="58"/>
    </row>
    <row r="58" ht="24.9" customHeight="1" spans="1:11">
      <c r="A58" s="145"/>
      <c r="B58" s="153"/>
      <c r="C58" s="154"/>
      <c r="D58" s="89"/>
      <c r="E58" s="136"/>
      <c r="F58" s="96"/>
      <c r="G58" s="141"/>
      <c r="H58" s="58"/>
      <c r="I58" s="58"/>
      <c r="J58" s="58"/>
      <c r="K58" s="58"/>
    </row>
    <row r="59" ht="24.9" customHeight="1" spans="1:11">
      <c r="A59" s="145"/>
      <c r="B59" s="153"/>
      <c r="C59" s="154"/>
      <c r="D59" s="89"/>
      <c r="E59" s="136"/>
      <c r="F59" s="96"/>
      <c r="G59" s="141"/>
      <c r="H59" s="58"/>
      <c r="I59" s="58"/>
      <c r="J59" s="58"/>
      <c r="K59" s="58"/>
    </row>
    <row r="60" ht="24.9" customHeight="1" spans="1:11">
      <c r="A60" s="145"/>
      <c r="B60" s="153"/>
      <c r="C60" s="154"/>
      <c r="D60" s="89"/>
      <c r="E60" s="136"/>
      <c r="F60" s="96"/>
      <c r="G60" s="138"/>
      <c r="H60" s="138"/>
      <c r="I60" s="138"/>
      <c r="J60" s="138"/>
      <c r="K60" s="138"/>
    </row>
    <row r="61" ht="24.9" customHeight="1" spans="1:11">
      <c r="A61" s="145"/>
      <c r="B61" s="153"/>
      <c r="C61" s="154"/>
      <c r="D61" s="89"/>
      <c r="E61" s="136"/>
      <c r="F61" s="96"/>
      <c r="G61" s="138"/>
      <c r="H61" s="138"/>
      <c r="I61" s="138"/>
      <c r="J61" s="170"/>
      <c r="K61" s="171"/>
    </row>
    <row r="62" ht="24.9" customHeight="1" spans="1:11">
      <c r="A62" s="145"/>
      <c r="B62" s="153"/>
      <c r="C62" s="154"/>
      <c r="D62" s="89"/>
      <c r="E62" s="136"/>
      <c r="F62" s="96"/>
      <c r="G62" s="139"/>
      <c r="H62" s="139"/>
      <c r="I62" s="139"/>
      <c r="J62" s="171"/>
      <c r="K62" s="171"/>
    </row>
    <row r="63" ht="24.9" customHeight="1" spans="1:11">
      <c r="A63" s="148"/>
      <c r="B63" s="155"/>
      <c r="C63" s="156"/>
      <c r="D63" s="101"/>
      <c r="E63" s="157"/>
      <c r="F63" s="96"/>
      <c r="G63" s="140"/>
      <c r="H63" s="140"/>
      <c r="I63" s="140"/>
      <c r="J63" s="140"/>
      <c r="K63" s="140"/>
    </row>
    <row r="64" ht="24.9" customHeight="1" spans="1:11">
      <c r="A64" s="87"/>
      <c r="B64" s="103" t="s">
        <v>694</v>
      </c>
      <c r="C64" s="104"/>
      <c r="D64" s="105" t="s">
        <v>695</v>
      </c>
      <c r="E64" s="143" t="s">
        <v>75</v>
      </c>
      <c r="F64" s="55"/>
      <c r="G64" s="141"/>
      <c r="H64" s="58"/>
      <c r="I64" s="58"/>
      <c r="J64" s="58"/>
      <c r="K64" s="58"/>
    </row>
    <row r="65" ht="24.9" customHeight="1" spans="1:11">
      <c r="A65" s="82" t="s">
        <v>744</v>
      </c>
      <c r="B65" s="133" t="s">
        <v>745</v>
      </c>
      <c r="C65" s="150" t="s">
        <v>746</v>
      </c>
      <c r="D65" s="84"/>
      <c r="E65" s="134"/>
      <c r="F65" s="96" t="s">
        <v>743</v>
      </c>
      <c r="G65" s="141"/>
      <c r="H65" s="58"/>
      <c r="I65" s="58"/>
      <c r="J65" s="58"/>
      <c r="K65" s="58"/>
    </row>
    <row r="66" ht="24.9" customHeight="1" spans="1:11">
      <c r="A66" s="87"/>
      <c r="B66" s="88"/>
      <c r="C66" s="89"/>
      <c r="D66" s="89"/>
      <c r="E66" s="136"/>
      <c r="F66" s="96"/>
      <c r="G66" s="141"/>
      <c r="H66" s="58"/>
      <c r="I66" s="58"/>
      <c r="J66" s="58"/>
      <c r="K66" s="58"/>
    </row>
    <row r="67" ht="24.9" customHeight="1" spans="1:11">
      <c r="A67" s="87"/>
      <c r="B67" s="88"/>
      <c r="C67" s="89"/>
      <c r="D67" s="89"/>
      <c r="E67" s="136"/>
      <c r="F67" s="96"/>
      <c r="G67" s="141"/>
      <c r="H67" s="58"/>
      <c r="I67" s="58"/>
      <c r="J67" s="58"/>
      <c r="K67" s="58"/>
    </row>
    <row r="68" ht="24.9" customHeight="1" spans="1:11">
      <c r="A68" s="87"/>
      <c r="B68" s="88"/>
      <c r="C68" s="89"/>
      <c r="D68" s="89"/>
      <c r="E68" s="136"/>
      <c r="F68" s="96"/>
      <c r="G68" s="141"/>
      <c r="H68" s="58"/>
      <c r="I68" s="58"/>
      <c r="J68" s="58"/>
      <c r="K68" s="58"/>
    </row>
    <row r="69" ht="24.9" customHeight="1" spans="1:11">
      <c r="A69" s="87"/>
      <c r="B69" s="88"/>
      <c r="C69" s="89"/>
      <c r="D69" s="89"/>
      <c r="E69" s="136"/>
      <c r="F69" s="96"/>
      <c r="G69" s="141"/>
      <c r="H69" s="58"/>
      <c r="I69" s="58"/>
      <c r="J69" s="58"/>
      <c r="K69" s="58"/>
    </row>
    <row r="70" ht="24.9" customHeight="1" spans="1:11">
      <c r="A70" s="87"/>
      <c r="B70" s="88"/>
      <c r="C70" s="89"/>
      <c r="D70" s="89"/>
      <c r="E70" s="136"/>
      <c r="F70" s="96"/>
      <c r="G70" s="141"/>
      <c r="H70" s="58"/>
      <c r="I70" s="58"/>
      <c r="J70" s="58"/>
      <c r="K70" s="58"/>
    </row>
    <row r="71" ht="24.9" customHeight="1" spans="1:11">
      <c r="A71" s="87"/>
      <c r="B71" s="88"/>
      <c r="C71" s="89"/>
      <c r="D71" s="89"/>
      <c r="E71" s="136"/>
      <c r="F71" s="96"/>
      <c r="G71" s="141"/>
      <c r="H71" s="58"/>
      <c r="I71" s="58"/>
      <c r="J71" s="58"/>
      <c r="K71" s="58"/>
    </row>
    <row r="72" ht="24.9" customHeight="1" spans="1:11">
      <c r="A72" s="87"/>
      <c r="B72" s="88"/>
      <c r="C72" s="89"/>
      <c r="D72" s="89"/>
      <c r="E72" s="136"/>
      <c r="F72" s="96"/>
      <c r="G72" s="141"/>
      <c r="H72" s="58"/>
      <c r="I72" s="58"/>
      <c r="J72" s="58"/>
      <c r="K72" s="58"/>
    </row>
    <row r="73" ht="24.9" customHeight="1" spans="1:11">
      <c r="A73" s="87"/>
      <c r="B73" s="88"/>
      <c r="C73" s="89"/>
      <c r="D73" s="89"/>
      <c r="E73" s="136"/>
      <c r="F73" s="96"/>
      <c r="G73" s="141"/>
      <c r="H73" s="58"/>
      <c r="I73" s="58"/>
      <c r="J73" s="58"/>
      <c r="K73" s="58"/>
    </row>
    <row r="74" ht="24.9" customHeight="1" spans="1:11">
      <c r="A74" s="87"/>
      <c r="B74" s="88"/>
      <c r="C74" s="89"/>
      <c r="D74" s="89"/>
      <c r="E74" s="136"/>
      <c r="F74" s="96"/>
      <c r="G74" s="141"/>
      <c r="H74" s="58"/>
      <c r="I74" s="58"/>
      <c r="J74" s="58"/>
      <c r="K74" s="58"/>
    </row>
    <row r="75" ht="24.9" customHeight="1" spans="1:11">
      <c r="A75" s="87"/>
      <c r="B75" s="88"/>
      <c r="C75" s="89"/>
      <c r="D75" s="89"/>
      <c r="E75" s="136"/>
      <c r="F75" s="96"/>
      <c r="G75" s="138"/>
      <c r="H75" s="138"/>
      <c r="I75" s="138"/>
      <c r="J75" s="138"/>
      <c r="K75" s="138"/>
    </row>
    <row r="76" ht="24.9" customHeight="1" spans="1:11">
      <c r="A76" s="87"/>
      <c r="B76" s="88"/>
      <c r="C76" s="89"/>
      <c r="D76" s="89"/>
      <c r="E76" s="136"/>
      <c r="F76" s="96"/>
      <c r="G76" s="138"/>
      <c r="H76" s="138"/>
      <c r="I76" s="138"/>
      <c r="J76" s="170"/>
      <c r="K76" s="171"/>
    </row>
    <row r="77" ht="24.9" customHeight="1" spans="1:11">
      <c r="A77" s="99"/>
      <c r="B77" s="100"/>
      <c r="C77" s="101"/>
      <c r="D77" s="101"/>
      <c r="E77" s="157"/>
      <c r="F77" s="96"/>
      <c r="G77" s="139"/>
      <c r="H77" s="139"/>
      <c r="I77" s="139"/>
      <c r="J77" s="171"/>
      <c r="K77" s="171"/>
    </row>
    <row r="78" ht="24.9" customHeight="1" spans="1:11">
      <c r="A78" s="87"/>
      <c r="B78" s="103" t="s">
        <v>694</v>
      </c>
      <c r="C78" s="104"/>
      <c r="D78" s="105" t="s">
        <v>695</v>
      </c>
      <c r="E78" s="143" t="s">
        <v>75</v>
      </c>
      <c r="G78" s="140"/>
      <c r="H78" s="140"/>
      <c r="I78" s="140"/>
      <c r="J78" s="140"/>
      <c r="K78" s="140"/>
    </row>
    <row r="79" ht="24.9" customHeight="1" spans="1:11">
      <c r="A79" s="82">
        <v>6</v>
      </c>
      <c r="B79" s="83"/>
      <c r="C79" s="84"/>
      <c r="D79" s="84"/>
      <c r="E79" s="85"/>
      <c r="G79" s="141"/>
      <c r="H79" s="58"/>
      <c r="I79" s="58"/>
      <c r="J79" s="58"/>
      <c r="K79" s="58"/>
    </row>
    <row r="80" ht="24.9" customHeight="1" spans="1:11">
      <c r="A80" s="87"/>
      <c r="B80" s="88"/>
      <c r="C80" s="89"/>
      <c r="D80" s="89"/>
      <c r="E80" s="90"/>
      <c r="G80" s="141"/>
      <c r="H80" s="58"/>
      <c r="I80" s="58"/>
      <c r="J80" s="58"/>
      <c r="K80" s="58"/>
    </row>
    <row r="81" ht="24.9" customHeight="1" spans="1:11">
      <c r="A81" s="87"/>
      <c r="B81" s="88"/>
      <c r="C81" s="89"/>
      <c r="D81" s="89"/>
      <c r="E81" s="90"/>
      <c r="G81" s="141"/>
      <c r="H81" s="58"/>
      <c r="I81" s="58"/>
      <c r="J81" s="58"/>
      <c r="K81" s="58"/>
    </row>
    <row r="82" ht="24.9" customHeight="1" spans="1:11">
      <c r="A82" s="87"/>
      <c r="B82" s="88"/>
      <c r="C82" s="89"/>
      <c r="D82" s="89"/>
      <c r="E82" s="90"/>
      <c r="G82" s="141"/>
      <c r="H82" s="58"/>
      <c r="I82" s="58"/>
      <c r="J82" s="58"/>
      <c r="K82" s="58"/>
    </row>
    <row r="83" ht="24.9" customHeight="1" spans="1:11">
      <c r="A83" s="87"/>
      <c r="B83" s="88"/>
      <c r="C83" s="89"/>
      <c r="D83" s="89"/>
      <c r="E83" s="90"/>
      <c r="G83" s="141"/>
      <c r="H83" s="58"/>
      <c r="I83" s="58"/>
      <c r="J83" s="58"/>
      <c r="K83" s="58"/>
    </row>
    <row r="84" ht="24.9" customHeight="1" spans="1:11">
      <c r="A84" s="87"/>
      <c r="B84" s="88"/>
      <c r="C84" s="89"/>
      <c r="D84" s="89"/>
      <c r="E84" s="90"/>
      <c r="G84" s="141"/>
      <c r="H84" s="58"/>
      <c r="I84" s="58"/>
      <c r="J84" s="58"/>
      <c r="K84" s="58"/>
    </row>
    <row r="85" ht="24.9" customHeight="1" spans="1:11">
      <c r="A85" s="87"/>
      <c r="B85" s="88"/>
      <c r="C85" s="89"/>
      <c r="D85" s="89"/>
      <c r="E85" s="90"/>
      <c r="G85" s="141"/>
      <c r="H85" s="58"/>
      <c r="I85" s="58"/>
      <c r="J85" s="58"/>
      <c r="K85" s="58"/>
    </row>
    <row r="86" ht="24.9" customHeight="1" spans="1:11">
      <c r="A86" s="87"/>
      <c r="B86" s="88"/>
      <c r="C86" s="89"/>
      <c r="D86" s="89"/>
      <c r="E86" s="90"/>
      <c r="G86" s="141"/>
      <c r="H86" s="58"/>
      <c r="I86" s="58"/>
      <c r="J86" s="58"/>
      <c r="K86" s="58"/>
    </row>
    <row r="87" ht="24.9" customHeight="1" spans="1:11">
      <c r="A87" s="87"/>
      <c r="B87" s="88"/>
      <c r="C87" s="89"/>
      <c r="D87" s="89"/>
      <c r="E87" s="90"/>
      <c r="G87" s="141"/>
      <c r="H87" s="58"/>
      <c r="I87" s="58"/>
      <c r="J87" s="58"/>
      <c r="K87" s="58"/>
    </row>
    <row r="88" ht="24.9" customHeight="1" spans="1:11">
      <c r="A88" s="87"/>
      <c r="B88" s="88"/>
      <c r="C88" s="89"/>
      <c r="D88" s="89"/>
      <c r="E88" s="90"/>
      <c r="G88" s="141"/>
      <c r="H88" s="58"/>
      <c r="I88" s="58"/>
      <c r="J88" s="58"/>
      <c r="K88" s="58"/>
    </row>
    <row r="89" ht="24.9" customHeight="1" spans="1:11">
      <c r="A89" s="87"/>
      <c r="B89" s="88"/>
      <c r="C89" s="89"/>
      <c r="D89" s="89"/>
      <c r="E89" s="90"/>
      <c r="G89" s="141"/>
      <c r="H89" s="58"/>
      <c r="I89" s="58"/>
      <c r="J89" s="58"/>
      <c r="K89" s="58"/>
    </row>
    <row r="90" ht="24.9" customHeight="1" spans="1:5">
      <c r="A90" s="87"/>
      <c r="B90" s="88"/>
      <c r="C90" s="89"/>
      <c r="D90" s="89"/>
      <c r="E90" s="90"/>
    </row>
    <row r="91" ht="24.9" customHeight="1" spans="1:5">
      <c r="A91" s="99"/>
      <c r="B91" s="100"/>
      <c r="C91" s="101"/>
      <c r="D91" s="101"/>
      <c r="E91" s="102"/>
    </row>
    <row r="92" ht="24.9" customHeight="1" spans="1:5">
      <c r="A92" s="87"/>
      <c r="B92" s="103" t="s">
        <v>694</v>
      </c>
      <c r="C92" s="104"/>
      <c r="D92" s="105" t="s">
        <v>695</v>
      </c>
      <c r="E92" s="143" t="s">
        <v>171</v>
      </c>
    </row>
    <row r="93" ht="24.9" customHeight="1" spans="1:5">
      <c r="A93" s="82">
        <v>7</v>
      </c>
      <c r="B93" s="83"/>
      <c r="C93" s="84"/>
      <c r="D93" s="84"/>
      <c r="E93" s="85"/>
    </row>
    <row r="94" ht="24.9" customHeight="1" spans="1:5">
      <c r="A94" s="87"/>
      <c r="B94" s="88"/>
      <c r="C94" s="89"/>
      <c r="D94" s="89"/>
      <c r="E94" s="90"/>
    </row>
    <row r="95" ht="24.9" customHeight="1" spans="1:5">
      <c r="A95" s="87"/>
      <c r="B95" s="88"/>
      <c r="C95" s="89"/>
      <c r="D95" s="89"/>
      <c r="E95" s="90"/>
    </row>
    <row r="96" ht="24.9" customHeight="1" spans="1:5">
      <c r="A96" s="87"/>
      <c r="B96" s="88"/>
      <c r="C96" s="89"/>
      <c r="D96" s="89"/>
      <c r="E96" s="90"/>
    </row>
    <row r="97" ht="24.9" customHeight="1" spans="1:5">
      <c r="A97" s="87"/>
      <c r="B97" s="88"/>
      <c r="C97" s="89"/>
      <c r="D97" s="89"/>
      <c r="E97" s="90"/>
    </row>
    <row r="98" ht="24.9" customHeight="1" spans="1:5">
      <c r="A98" s="87"/>
      <c r="B98" s="88"/>
      <c r="C98" s="89"/>
      <c r="D98" s="89"/>
      <c r="E98" s="90"/>
    </row>
    <row r="99" ht="24.9" customHeight="1" spans="1:5">
      <c r="A99" s="87"/>
      <c r="B99" s="88"/>
      <c r="C99" s="89"/>
      <c r="D99" s="89"/>
      <c r="E99" s="90"/>
    </row>
    <row r="100" ht="24.9" customHeight="1" spans="1:5">
      <c r="A100" s="87"/>
      <c r="B100" s="88"/>
      <c r="C100" s="89"/>
      <c r="D100" s="89"/>
      <c r="E100" s="90"/>
    </row>
    <row r="101" ht="24.9" customHeight="1" spans="1:5">
      <c r="A101" s="87"/>
      <c r="B101" s="88"/>
      <c r="C101" s="89"/>
      <c r="D101" s="89"/>
      <c r="E101" s="90"/>
    </row>
    <row r="102" ht="24.9" customHeight="1" spans="1:5">
      <c r="A102" s="87"/>
      <c r="B102" s="88"/>
      <c r="C102" s="89"/>
      <c r="D102" s="89"/>
      <c r="E102" s="90"/>
    </row>
    <row r="103" ht="24.9" customHeight="1" spans="1:5">
      <c r="A103" s="87"/>
      <c r="B103" s="88"/>
      <c r="C103" s="89"/>
      <c r="D103" s="89"/>
      <c r="E103" s="90"/>
    </row>
    <row r="104" ht="24.9" customHeight="1" spans="1:5">
      <c r="A104" s="87"/>
      <c r="B104" s="88"/>
      <c r="C104" s="89"/>
      <c r="D104" s="89"/>
      <c r="E104" s="90"/>
    </row>
    <row r="105" ht="24.9" customHeight="1" spans="1:5">
      <c r="A105" s="99"/>
      <c r="B105" s="100"/>
      <c r="C105" s="101"/>
      <c r="D105" s="101"/>
      <c r="E105" s="102"/>
    </row>
    <row r="106" ht="24.9" customHeight="1" spans="1:5">
      <c r="A106" s="87"/>
      <c r="B106" s="103" t="s">
        <v>694</v>
      </c>
      <c r="C106" s="104"/>
      <c r="D106" s="105" t="s">
        <v>695</v>
      </c>
      <c r="E106" s="143" t="s">
        <v>171</v>
      </c>
    </row>
    <row r="107" ht="24.9" customHeight="1" spans="1:5">
      <c r="A107" s="82">
        <v>8</v>
      </c>
      <c r="B107" s="83"/>
      <c r="C107" s="84"/>
      <c r="D107" s="84"/>
      <c r="E107" s="85"/>
    </row>
    <row r="108" ht="24.9" customHeight="1" spans="1:5">
      <c r="A108" s="87"/>
      <c r="B108" s="88"/>
      <c r="C108" s="89"/>
      <c r="D108" s="89"/>
      <c r="E108" s="90"/>
    </row>
    <row r="109" ht="24.9" customHeight="1" spans="1:5">
      <c r="A109" s="87"/>
      <c r="B109" s="88"/>
      <c r="C109" s="89"/>
      <c r="D109" s="89"/>
      <c r="E109" s="90"/>
    </row>
    <row r="110" ht="24.9" customHeight="1" spans="1:5">
      <c r="A110" s="87"/>
      <c r="B110" s="88"/>
      <c r="C110" s="89"/>
      <c r="D110" s="89"/>
      <c r="E110" s="90"/>
    </row>
    <row r="111" ht="24.9" customHeight="1" spans="1:5">
      <c r="A111" s="87"/>
      <c r="B111" s="88"/>
      <c r="C111" s="89"/>
      <c r="D111" s="89"/>
      <c r="E111" s="90"/>
    </row>
    <row r="112" ht="24.9" customHeight="1" spans="1:5">
      <c r="A112" s="87"/>
      <c r="B112" s="88"/>
      <c r="C112" s="89"/>
      <c r="D112" s="89"/>
      <c r="E112" s="90"/>
    </row>
    <row r="113" ht="24.9" customHeight="1" spans="1:5">
      <c r="A113" s="87"/>
      <c r="B113" s="88"/>
      <c r="C113" s="89"/>
      <c r="D113" s="89"/>
      <c r="E113" s="90"/>
    </row>
    <row r="114" ht="24.9" customHeight="1" spans="1:5">
      <c r="A114" s="87"/>
      <c r="B114" s="88"/>
      <c r="C114" s="89"/>
      <c r="D114" s="89"/>
      <c r="E114" s="90"/>
    </row>
    <row r="115" ht="24.9" customHeight="1" spans="1:5">
      <c r="A115" s="87"/>
      <c r="B115" s="88"/>
      <c r="C115" s="89"/>
      <c r="D115" s="89"/>
      <c r="E115" s="90"/>
    </row>
    <row r="116" ht="24.9" customHeight="1" spans="1:5">
      <c r="A116" s="87"/>
      <c r="B116" s="88"/>
      <c r="C116" s="89"/>
      <c r="D116" s="89"/>
      <c r="E116" s="90"/>
    </row>
    <row r="117" ht="24.9" customHeight="1" spans="1:5">
      <c r="A117" s="87"/>
      <c r="B117" s="88"/>
      <c r="C117" s="89"/>
      <c r="D117" s="89"/>
      <c r="E117" s="90"/>
    </row>
    <row r="118" ht="24.9" customHeight="1" spans="1:5">
      <c r="A118" s="87"/>
      <c r="B118" s="88"/>
      <c r="C118" s="89"/>
      <c r="D118" s="89"/>
      <c r="E118" s="90"/>
    </row>
    <row r="119" ht="24.9" customHeight="1" spans="1:5">
      <c r="A119" s="99"/>
      <c r="B119" s="100"/>
      <c r="C119" s="101"/>
      <c r="D119" s="101"/>
      <c r="E119" s="102"/>
    </row>
    <row r="120" ht="24.9" customHeight="1" spans="1:5">
      <c r="A120" s="87"/>
      <c r="B120" s="103" t="s">
        <v>694</v>
      </c>
      <c r="C120" s="104"/>
      <c r="D120" s="105" t="s">
        <v>695</v>
      </c>
      <c r="E120" s="143" t="s">
        <v>171</v>
      </c>
    </row>
    <row r="121" ht="24.9" customHeight="1" spans="1:5">
      <c r="A121" s="82">
        <v>9</v>
      </c>
      <c r="B121" s="83"/>
      <c r="C121" s="84"/>
      <c r="D121" s="84"/>
      <c r="E121" s="85"/>
    </row>
    <row r="122" ht="24.9" customHeight="1" spans="1:5">
      <c r="A122" s="87"/>
      <c r="B122" s="88"/>
      <c r="C122" s="89"/>
      <c r="D122" s="89"/>
      <c r="E122" s="90"/>
    </row>
    <row r="123" ht="24.9" customHeight="1" spans="1:5">
      <c r="A123" s="87"/>
      <c r="B123" s="88"/>
      <c r="C123" s="89"/>
      <c r="D123" s="89"/>
      <c r="E123" s="90"/>
    </row>
    <row r="124" ht="24.9" customHeight="1" spans="1:5">
      <c r="A124" s="87"/>
      <c r="B124" s="88"/>
      <c r="C124" s="89"/>
      <c r="D124" s="89"/>
      <c r="E124" s="90"/>
    </row>
    <row r="125" ht="24.9" customHeight="1" spans="1:5">
      <c r="A125" s="87"/>
      <c r="B125" s="88"/>
      <c r="C125" s="89"/>
      <c r="D125" s="89"/>
      <c r="E125" s="90"/>
    </row>
    <row r="126" ht="24.9" customHeight="1" spans="1:5">
      <c r="A126" s="87"/>
      <c r="B126" s="88"/>
      <c r="C126" s="89"/>
      <c r="D126" s="89"/>
      <c r="E126" s="90"/>
    </row>
    <row r="127" ht="24.9" customHeight="1" spans="1:5">
      <c r="A127" s="87"/>
      <c r="B127" s="88"/>
      <c r="C127" s="89"/>
      <c r="D127" s="89"/>
      <c r="E127" s="90"/>
    </row>
    <row r="128" ht="24.9" customHeight="1" spans="1:5">
      <c r="A128" s="87"/>
      <c r="B128" s="88"/>
      <c r="C128" s="89"/>
      <c r="D128" s="89"/>
      <c r="E128" s="90"/>
    </row>
    <row r="129" ht="24.9" customHeight="1" spans="1:5">
      <c r="A129" s="87"/>
      <c r="B129" s="88"/>
      <c r="C129" s="89"/>
      <c r="D129" s="89"/>
      <c r="E129" s="90"/>
    </row>
    <row r="130" ht="24.9" customHeight="1" spans="1:5">
      <c r="A130" s="87"/>
      <c r="B130" s="88"/>
      <c r="C130" s="89"/>
      <c r="D130" s="89"/>
      <c r="E130" s="90"/>
    </row>
    <row r="131" ht="24.9" customHeight="1" spans="1:5">
      <c r="A131" s="87"/>
      <c r="B131" s="88"/>
      <c r="C131" s="89"/>
      <c r="D131" s="89"/>
      <c r="E131" s="90"/>
    </row>
    <row r="132" ht="24.9" customHeight="1" spans="1:5">
      <c r="A132" s="87"/>
      <c r="B132" s="88"/>
      <c r="C132" s="89"/>
      <c r="D132" s="89"/>
      <c r="E132" s="90"/>
    </row>
    <row r="133" ht="24.9" customHeight="1" spans="1:5">
      <c r="A133" s="99"/>
      <c r="B133" s="100"/>
      <c r="C133" s="101"/>
      <c r="D133" s="101"/>
      <c r="E133" s="102"/>
    </row>
    <row r="134" ht="24.9" customHeight="1" spans="1:5">
      <c r="A134" s="87"/>
      <c r="B134" s="103" t="s">
        <v>694</v>
      </c>
      <c r="C134" s="104"/>
      <c r="D134" s="105" t="s">
        <v>695</v>
      </c>
      <c r="E134" s="143" t="s">
        <v>171</v>
      </c>
    </row>
    <row r="135" ht="24.9" customHeight="1" spans="1:5">
      <c r="A135" s="82">
        <v>10</v>
      </c>
      <c r="B135" s="83"/>
      <c r="C135" s="84"/>
      <c r="D135" s="84"/>
      <c r="E135" s="85"/>
    </row>
    <row r="136" ht="24.9" customHeight="1" spans="1:5">
      <c r="A136" s="87"/>
      <c r="B136" s="88"/>
      <c r="C136" s="89"/>
      <c r="D136" s="89"/>
      <c r="E136" s="90"/>
    </row>
    <row r="137" ht="24.9" customHeight="1" spans="1:5">
      <c r="A137" s="87"/>
      <c r="B137" s="88"/>
      <c r="C137" s="89"/>
      <c r="D137" s="89"/>
      <c r="E137" s="90"/>
    </row>
    <row r="138" ht="24.9" customHeight="1" spans="1:5">
      <c r="A138" s="87"/>
      <c r="B138" s="88"/>
      <c r="C138" s="89"/>
      <c r="D138" s="89"/>
      <c r="E138" s="90"/>
    </row>
    <row r="139" ht="24.9" customHeight="1" spans="1:5">
      <c r="A139" s="87"/>
      <c r="B139" s="88"/>
      <c r="C139" s="89"/>
      <c r="D139" s="89"/>
      <c r="E139" s="90"/>
    </row>
    <row r="140" ht="24.9" customHeight="1" spans="1:5">
      <c r="A140" s="87"/>
      <c r="B140" s="88"/>
      <c r="C140" s="89"/>
      <c r="D140" s="89"/>
      <c r="E140" s="90"/>
    </row>
    <row r="141" ht="24.9" customHeight="1" spans="1:5">
      <c r="A141" s="87"/>
      <c r="B141" s="88"/>
      <c r="C141" s="89"/>
      <c r="D141" s="89"/>
      <c r="E141" s="90"/>
    </row>
    <row r="142" ht="24.9" customHeight="1" spans="1:5">
      <c r="A142" s="87"/>
      <c r="B142" s="88"/>
      <c r="C142" s="89"/>
      <c r="D142" s="89"/>
      <c r="E142" s="90"/>
    </row>
    <row r="143" ht="24.9" customHeight="1" spans="1:5">
      <c r="A143" s="87"/>
      <c r="B143" s="88"/>
      <c r="C143" s="89"/>
      <c r="D143" s="89"/>
      <c r="E143" s="90"/>
    </row>
    <row r="144" ht="24.9" customHeight="1" spans="1:5">
      <c r="A144" s="87"/>
      <c r="B144" s="88"/>
      <c r="C144" s="89"/>
      <c r="D144" s="89"/>
      <c r="E144" s="90"/>
    </row>
    <row r="145" ht="24.9" customHeight="1" spans="1:5">
      <c r="A145" s="87"/>
      <c r="B145" s="88"/>
      <c r="C145" s="89"/>
      <c r="D145" s="89"/>
      <c r="E145" s="90"/>
    </row>
    <row r="146" ht="24.9" customHeight="1" spans="1:5">
      <c r="A146" s="87"/>
      <c r="B146" s="88"/>
      <c r="C146" s="89"/>
      <c r="D146" s="89"/>
      <c r="E146" s="90"/>
    </row>
    <row r="147" ht="24.9" customHeight="1" spans="1:5">
      <c r="A147" s="99"/>
      <c r="B147" s="100"/>
      <c r="C147" s="101"/>
      <c r="D147" s="101"/>
      <c r="E147" s="102"/>
    </row>
    <row r="148" ht="24.9" customHeight="1" spans="1:5">
      <c r="A148" s="87"/>
      <c r="B148" s="103" t="s">
        <v>694</v>
      </c>
      <c r="C148" s="104"/>
      <c r="D148" s="105" t="s">
        <v>695</v>
      </c>
      <c r="E148" s="143" t="s">
        <v>171</v>
      </c>
    </row>
    <row r="149" ht="24.9" customHeight="1" spans="1:5">
      <c r="A149" s="82">
        <v>11</v>
      </c>
      <c r="B149" s="83"/>
      <c r="C149" s="84"/>
      <c r="D149" s="84"/>
      <c r="E149" s="85"/>
    </row>
    <row r="150" ht="24.9" customHeight="1" spans="1:5">
      <c r="A150" s="87"/>
      <c r="B150" s="88"/>
      <c r="C150" s="89"/>
      <c r="D150" s="89"/>
      <c r="E150" s="90"/>
    </row>
    <row r="151" ht="24.9" customHeight="1" spans="1:5">
      <c r="A151" s="87"/>
      <c r="B151" s="88"/>
      <c r="C151" s="89"/>
      <c r="D151" s="89"/>
      <c r="E151" s="90"/>
    </row>
    <row r="152" ht="24.9" customHeight="1" spans="1:5">
      <c r="A152" s="87"/>
      <c r="B152" s="88"/>
      <c r="C152" s="89"/>
      <c r="D152" s="89"/>
      <c r="E152" s="90"/>
    </row>
    <row r="153" ht="24.9" customHeight="1" spans="1:5">
      <c r="A153" s="87"/>
      <c r="B153" s="88"/>
      <c r="C153" s="89"/>
      <c r="D153" s="89"/>
      <c r="E153" s="90"/>
    </row>
    <row r="154" ht="24.9" customHeight="1" spans="1:5">
      <c r="A154" s="87"/>
      <c r="B154" s="88"/>
      <c r="C154" s="89"/>
      <c r="D154" s="89"/>
      <c r="E154" s="90"/>
    </row>
    <row r="155" ht="24.9" customHeight="1" spans="1:5">
      <c r="A155" s="87"/>
      <c r="B155" s="88"/>
      <c r="C155" s="89"/>
      <c r="D155" s="89"/>
      <c r="E155" s="90"/>
    </row>
    <row r="156" ht="24.9" customHeight="1" spans="1:5">
      <c r="A156" s="87"/>
      <c r="B156" s="88"/>
      <c r="C156" s="89"/>
      <c r="D156" s="89"/>
      <c r="E156" s="90"/>
    </row>
    <row r="157" ht="24.9" customHeight="1" spans="1:5">
      <c r="A157" s="87"/>
      <c r="B157" s="88"/>
      <c r="C157" s="89"/>
      <c r="D157" s="89"/>
      <c r="E157" s="90"/>
    </row>
    <row r="158" ht="24.9" customHeight="1" spans="1:5">
      <c r="A158" s="87"/>
      <c r="B158" s="88"/>
      <c r="C158" s="89"/>
      <c r="D158" s="89"/>
      <c r="E158" s="90"/>
    </row>
    <row r="159" ht="24.9" customHeight="1" spans="1:5">
      <c r="A159" s="87"/>
      <c r="B159" s="88"/>
      <c r="C159" s="89"/>
      <c r="D159" s="89"/>
      <c r="E159" s="90"/>
    </row>
    <row r="160" ht="24.9" customHeight="1" spans="1:5">
      <c r="A160" s="87"/>
      <c r="B160" s="88"/>
      <c r="C160" s="89"/>
      <c r="D160" s="89"/>
      <c r="E160" s="90"/>
    </row>
    <row r="161" ht="24.9" customHeight="1" spans="1:5">
      <c r="A161" s="99"/>
      <c r="B161" s="100"/>
      <c r="C161" s="101"/>
      <c r="D161" s="101"/>
      <c r="E161" s="102"/>
    </row>
    <row r="162" ht="24.9" customHeight="1" spans="1:5">
      <c r="A162" s="87"/>
      <c r="B162" s="103" t="s">
        <v>694</v>
      </c>
      <c r="C162" s="104"/>
      <c r="D162" s="105" t="s">
        <v>695</v>
      </c>
      <c r="E162" s="143" t="s">
        <v>171</v>
      </c>
    </row>
    <row r="163" ht="24.9" customHeight="1" spans="1:5">
      <c r="A163" s="82">
        <v>12</v>
      </c>
      <c r="B163" s="83"/>
      <c r="C163" s="84"/>
      <c r="D163" s="84"/>
      <c r="E163" s="85"/>
    </row>
    <row r="164" ht="24.9" customHeight="1" spans="1:5">
      <c r="A164" s="87"/>
      <c r="B164" s="88"/>
      <c r="C164" s="89"/>
      <c r="D164" s="89"/>
      <c r="E164" s="90"/>
    </row>
    <row r="165" ht="24.9" customHeight="1" spans="1:5">
      <c r="A165" s="87"/>
      <c r="B165" s="88"/>
      <c r="C165" s="89"/>
      <c r="D165" s="89"/>
      <c r="E165" s="90"/>
    </row>
    <row r="166" ht="24.9" customHeight="1" spans="1:5">
      <c r="A166" s="87"/>
      <c r="B166" s="88"/>
      <c r="C166" s="89"/>
      <c r="D166" s="89"/>
      <c r="E166" s="90"/>
    </row>
    <row r="167" ht="24.9" customHeight="1" spans="1:5">
      <c r="A167" s="87"/>
      <c r="B167" s="88"/>
      <c r="C167" s="89"/>
      <c r="D167" s="89"/>
      <c r="E167" s="90"/>
    </row>
    <row r="168" ht="24.9" customHeight="1" spans="1:5">
      <c r="A168" s="87"/>
      <c r="B168" s="88"/>
      <c r="C168" s="89"/>
      <c r="D168" s="89"/>
      <c r="E168" s="90"/>
    </row>
    <row r="169" ht="24.9" customHeight="1" spans="1:5">
      <c r="A169" s="87"/>
      <c r="B169" s="88"/>
      <c r="C169" s="89"/>
      <c r="D169" s="89"/>
      <c r="E169" s="90"/>
    </row>
    <row r="170" ht="24.9" customHeight="1" spans="1:5">
      <c r="A170" s="87"/>
      <c r="B170" s="88"/>
      <c r="C170" s="89"/>
      <c r="D170" s="89"/>
      <c r="E170" s="90"/>
    </row>
    <row r="171" ht="24.9" customHeight="1" spans="1:5">
      <c r="A171" s="87"/>
      <c r="B171" s="88"/>
      <c r="C171" s="89"/>
      <c r="D171" s="89"/>
      <c r="E171" s="90"/>
    </row>
    <row r="172" ht="24.9" customHeight="1" spans="1:5">
      <c r="A172" s="87"/>
      <c r="B172" s="88"/>
      <c r="C172" s="89"/>
      <c r="D172" s="89"/>
      <c r="E172" s="90"/>
    </row>
    <row r="173" ht="24.9" customHeight="1" spans="1:5">
      <c r="A173" s="87"/>
      <c r="B173" s="88"/>
      <c r="C173" s="89"/>
      <c r="D173" s="89"/>
      <c r="E173" s="90"/>
    </row>
    <row r="174" ht="24.9" customHeight="1" spans="1:5">
      <c r="A174" s="87"/>
      <c r="B174" s="88"/>
      <c r="C174" s="89"/>
      <c r="D174" s="89"/>
      <c r="E174" s="90"/>
    </row>
    <row r="175" ht="24.9" customHeight="1" spans="1:5">
      <c r="A175" s="99"/>
      <c r="B175" s="100"/>
      <c r="C175" s="101"/>
      <c r="D175" s="101"/>
      <c r="E175" s="102"/>
    </row>
    <row r="176" ht="24.9" customHeight="1" spans="1:5">
      <c r="A176" s="87"/>
      <c r="B176" s="103" t="s">
        <v>694</v>
      </c>
      <c r="C176" s="104"/>
      <c r="D176" s="105" t="s">
        <v>695</v>
      </c>
      <c r="E176" s="143" t="s">
        <v>171</v>
      </c>
    </row>
    <row r="177" ht="24.9" customHeight="1" spans="1:5">
      <c r="A177" s="82">
        <v>13</v>
      </c>
      <c r="B177" s="83"/>
      <c r="C177" s="84"/>
      <c r="D177" s="84"/>
      <c r="E177" s="85"/>
    </row>
    <row r="178" ht="24.9" customHeight="1" spans="1:5">
      <c r="A178" s="87"/>
      <c r="B178" s="88"/>
      <c r="C178" s="89"/>
      <c r="D178" s="89"/>
      <c r="E178" s="90"/>
    </row>
    <row r="179" ht="24.9" customHeight="1" spans="1:5">
      <c r="A179" s="87"/>
      <c r="B179" s="88"/>
      <c r="C179" s="89"/>
      <c r="D179" s="89"/>
      <c r="E179" s="90"/>
    </row>
    <row r="180" ht="24.9" customHeight="1" spans="1:5">
      <c r="A180" s="87"/>
      <c r="B180" s="88"/>
      <c r="C180" s="89"/>
      <c r="D180" s="89"/>
      <c r="E180" s="90"/>
    </row>
    <row r="181" ht="24.9" customHeight="1" spans="1:5">
      <c r="A181" s="87"/>
      <c r="B181" s="88"/>
      <c r="C181" s="89"/>
      <c r="D181" s="89"/>
      <c r="E181" s="90"/>
    </row>
    <row r="182" ht="24.9" customHeight="1" spans="1:5">
      <c r="A182" s="87"/>
      <c r="B182" s="88"/>
      <c r="C182" s="89"/>
      <c r="D182" s="89"/>
      <c r="E182" s="90"/>
    </row>
    <row r="183" ht="24.9" customHeight="1" spans="1:5">
      <c r="A183" s="87"/>
      <c r="B183" s="88"/>
      <c r="C183" s="89"/>
      <c r="D183" s="89"/>
      <c r="E183" s="90"/>
    </row>
    <row r="184" ht="24.9" customHeight="1" spans="1:5">
      <c r="A184" s="87"/>
      <c r="B184" s="88"/>
      <c r="C184" s="89"/>
      <c r="D184" s="89"/>
      <c r="E184" s="90"/>
    </row>
    <row r="185" ht="24.9" customHeight="1" spans="1:5">
      <c r="A185" s="87"/>
      <c r="B185" s="88"/>
      <c r="C185" s="89"/>
      <c r="D185" s="89"/>
      <c r="E185" s="90"/>
    </row>
    <row r="186" ht="24.9" customHeight="1" spans="1:5">
      <c r="A186" s="87"/>
      <c r="B186" s="88"/>
      <c r="C186" s="89"/>
      <c r="D186" s="89"/>
      <c r="E186" s="90"/>
    </row>
    <row r="187" ht="24.9" customHeight="1" spans="1:5">
      <c r="A187" s="87"/>
      <c r="B187" s="88"/>
      <c r="C187" s="89"/>
      <c r="D187" s="89"/>
      <c r="E187" s="90"/>
    </row>
    <row r="188" ht="24.9" customHeight="1" spans="1:5">
      <c r="A188" s="87"/>
      <c r="B188" s="88"/>
      <c r="C188" s="89"/>
      <c r="D188" s="89"/>
      <c r="E188" s="90"/>
    </row>
    <row r="189" ht="24.9" customHeight="1" spans="1:5">
      <c r="A189" s="99"/>
      <c r="B189" s="100"/>
      <c r="C189" s="101"/>
      <c r="D189" s="101"/>
      <c r="E189" s="102"/>
    </row>
    <row r="190" ht="24.9" customHeight="1" spans="1:5">
      <c r="A190" s="87"/>
      <c r="B190" s="103" t="s">
        <v>694</v>
      </c>
      <c r="C190" s="104"/>
      <c r="D190" s="105" t="s">
        <v>695</v>
      </c>
      <c r="E190" s="143" t="s">
        <v>171</v>
      </c>
    </row>
    <row r="191" ht="24.9" customHeight="1" spans="1:5">
      <c r="A191" s="82">
        <v>14</v>
      </c>
      <c r="B191" s="83"/>
      <c r="C191" s="84"/>
      <c r="D191" s="84"/>
      <c r="E191" s="85"/>
    </row>
    <row r="192" ht="24.9" customHeight="1" spans="1:5">
      <c r="A192" s="87"/>
      <c r="B192" s="88"/>
      <c r="C192" s="89"/>
      <c r="D192" s="89"/>
      <c r="E192" s="90"/>
    </row>
    <row r="193" ht="24.9" customHeight="1" spans="1:5">
      <c r="A193" s="87"/>
      <c r="B193" s="88"/>
      <c r="C193" s="89"/>
      <c r="D193" s="89"/>
      <c r="E193" s="90"/>
    </row>
    <row r="194" ht="24.9" customHeight="1" spans="1:5">
      <c r="A194" s="87"/>
      <c r="B194" s="88"/>
      <c r="C194" s="89"/>
      <c r="D194" s="89"/>
      <c r="E194" s="90"/>
    </row>
    <row r="195" ht="24.9" customHeight="1" spans="1:5">
      <c r="A195" s="87"/>
      <c r="B195" s="88"/>
      <c r="C195" s="89"/>
      <c r="D195" s="89"/>
      <c r="E195" s="90"/>
    </row>
    <row r="196" ht="24.9" customHeight="1" spans="1:5">
      <c r="A196" s="87"/>
      <c r="B196" s="88"/>
      <c r="C196" s="89"/>
      <c r="D196" s="89"/>
      <c r="E196" s="90"/>
    </row>
    <row r="197" ht="24.9" customHeight="1" spans="1:5">
      <c r="A197" s="87"/>
      <c r="B197" s="88"/>
      <c r="C197" s="89"/>
      <c r="D197" s="89"/>
      <c r="E197" s="90"/>
    </row>
    <row r="198" ht="24.9" customHeight="1" spans="1:5">
      <c r="A198" s="87"/>
      <c r="B198" s="88"/>
      <c r="C198" s="89"/>
      <c r="D198" s="89"/>
      <c r="E198" s="90"/>
    </row>
    <row r="199" ht="24.9" customHeight="1" spans="1:5">
      <c r="A199" s="87"/>
      <c r="B199" s="88"/>
      <c r="C199" s="89"/>
      <c r="D199" s="89"/>
      <c r="E199" s="90"/>
    </row>
    <row r="200" ht="24.9" customHeight="1" spans="1:5">
      <c r="A200" s="87"/>
      <c r="B200" s="88"/>
      <c r="C200" s="89"/>
      <c r="D200" s="89"/>
      <c r="E200" s="90"/>
    </row>
    <row r="201" ht="24.9" customHeight="1" spans="1:5">
      <c r="A201" s="87"/>
      <c r="B201" s="88"/>
      <c r="C201" s="89"/>
      <c r="D201" s="89"/>
      <c r="E201" s="90"/>
    </row>
    <row r="202" ht="24.9" customHeight="1" spans="1:5">
      <c r="A202" s="87"/>
      <c r="B202" s="88"/>
      <c r="C202" s="89"/>
      <c r="D202" s="89"/>
      <c r="E202" s="90"/>
    </row>
    <row r="203" ht="24.9" customHeight="1" spans="1:5">
      <c r="A203" s="99"/>
      <c r="B203" s="100"/>
      <c r="C203" s="101"/>
      <c r="D203" s="101"/>
      <c r="E203" s="102"/>
    </row>
    <row r="204" ht="24.9" customHeight="1" spans="1:5">
      <c r="A204" s="87"/>
      <c r="B204" s="103" t="s">
        <v>694</v>
      </c>
      <c r="C204" s="104"/>
      <c r="D204" s="105" t="s">
        <v>695</v>
      </c>
      <c r="E204" s="143" t="s">
        <v>171</v>
      </c>
    </row>
    <row r="205" ht="24.9" customHeight="1" spans="1:5">
      <c r="A205" s="82">
        <v>15</v>
      </c>
      <c r="B205" s="83"/>
      <c r="C205" s="84"/>
      <c r="D205" s="84"/>
      <c r="E205" s="85"/>
    </row>
    <row r="206" ht="24.9" customHeight="1" spans="1:5">
      <c r="A206" s="87"/>
      <c r="B206" s="88"/>
      <c r="C206" s="89"/>
      <c r="D206" s="89"/>
      <c r="E206" s="90"/>
    </row>
    <row r="207" ht="24.9" customHeight="1" spans="1:5">
      <c r="A207" s="87"/>
      <c r="B207" s="88"/>
      <c r="C207" s="89"/>
      <c r="D207" s="89"/>
      <c r="E207" s="90"/>
    </row>
    <row r="208" ht="24.9" customHeight="1" spans="1:5">
      <c r="A208" s="87"/>
      <c r="B208" s="88"/>
      <c r="C208" s="89"/>
      <c r="D208" s="89"/>
      <c r="E208" s="90"/>
    </row>
    <row r="209" ht="24.9" customHeight="1" spans="1:5">
      <c r="A209" s="87"/>
      <c r="B209" s="88"/>
      <c r="C209" s="89"/>
      <c r="D209" s="89"/>
      <c r="E209" s="90"/>
    </row>
    <row r="210" ht="24.9" customHeight="1" spans="1:5">
      <c r="A210" s="87"/>
      <c r="B210" s="88"/>
      <c r="C210" s="89"/>
      <c r="D210" s="89"/>
      <c r="E210" s="90"/>
    </row>
    <row r="211" ht="24.9" customHeight="1" spans="1:5">
      <c r="A211" s="87"/>
      <c r="B211" s="88"/>
      <c r="C211" s="89"/>
      <c r="D211" s="89"/>
      <c r="E211" s="90"/>
    </row>
    <row r="212" ht="24.9" customHeight="1" spans="1:5">
      <c r="A212" s="87"/>
      <c r="B212" s="88"/>
      <c r="C212" s="89"/>
      <c r="D212" s="89"/>
      <c r="E212" s="90"/>
    </row>
    <row r="213" ht="24.9" customHeight="1" spans="1:5">
      <c r="A213" s="87"/>
      <c r="B213" s="88"/>
      <c r="C213" s="89"/>
      <c r="D213" s="89"/>
      <c r="E213" s="90"/>
    </row>
    <row r="214" ht="24.9" customHeight="1" spans="1:5">
      <c r="A214" s="87"/>
      <c r="B214" s="88"/>
      <c r="C214" s="89"/>
      <c r="D214" s="89"/>
      <c r="E214" s="90"/>
    </row>
    <row r="215" ht="24.9" customHeight="1" spans="1:5">
      <c r="A215" s="87"/>
      <c r="B215" s="88"/>
      <c r="C215" s="89"/>
      <c r="D215" s="89"/>
      <c r="E215" s="90"/>
    </row>
    <row r="216" ht="24.9" customHeight="1" spans="1:5">
      <c r="A216" s="87"/>
      <c r="B216" s="88"/>
      <c r="C216" s="89"/>
      <c r="D216" s="89"/>
      <c r="E216" s="90"/>
    </row>
    <row r="217" ht="24.9" customHeight="1" spans="1:5">
      <c r="A217" s="99"/>
      <c r="B217" s="100"/>
      <c r="C217" s="101"/>
      <c r="D217" s="101"/>
      <c r="E217" s="102"/>
    </row>
    <row r="218" ht="24.9" customHeight="1" spans="1:5">
      <c r="A218" s="87"/>
      <c r="B218" s="103" t="s">
        <v>694</v>
      </c>
      <c r="C218" s="104"/>
      <c r="D218" s="105" t="s">
        <v>695</v>
      </c>
      <c r="E218" s="143" t="s">
        <v>171</v>
      </c>
    </row>
    <row r="219" ht="24.9" customHeight="1" spans="1:5">
      <c r="A219" s="82">
        <v>16</v>
      </c>
      <c r="B219" s="83"/>
      <c r="C219" s="84"/>
      <c r="D219" s="84"/>
      <c r="E219" s="85"/>
    </row>
    <row r="220" ht="24.9" customHeight="1" spans="1:5">
      <c r="A220" s="87"/>
      <c r="B220" s="88"/>
      <c r="C220" s="89"/>
      <c r="D220" s="89"/>
      <c r="E220" s="90"/>
    </row>
    <row r="221" ht="24.9" customHeight="1" spans="1:5">
      <c r="A221" s="87"/>
      <c r="B221" s="88"/>
      <c r="C221" s="89"/>
      <c r="D221" s="89"/>
      <c r="E221" s="90"/>
    </row>
    <row r="222" ht="24.9" customHeight="1" spans="1:5">
      <c r="A222" s="87"/>
      <c r="B222" s="88"/>
      <c r="C222" s="89"/>
      <c r="D222" s="89"/>
      <c r="E222" s="90"/>
    </row>
    <row r="223" ht="24.9" customHeight="1" spans="1:5">
      <c r="A223" s="87"/>
      <c r="B223" s="88"/>
      <c r="C223" s="89"/>
      <c r="D223" s="89"/>
      <c r="E223" s="90"/>
    </row>
    <row r="224" ht="24.9" customHeight="1" spans="1:5">
      <c r="A224" s="87"/>
      <c r="B224" s="88"/>
      <c r="C224" s="89"/>
      <c r="D224" s="89"/>
      <c r="E224" s="90"/>
    </row>
    <row r="225" ht="24.9" customHeight="1" spans="1:5">
      <c r="A225" s="87"/>
      <c r="B225" s="88"/>
      <c r="C225" s="89"/>
      <c r="D225" s="89"/>
      <c r="E225" s="90"/>
    </row>
    <row r="226" ht="24.9" customHeight="1" spans="1:5">
      <c r="A226" s="87"/>
      <c r="B226" s="88"/>
      <c r="C226" s="89"/>
      <c r="D226" s="89"/>
      <c r="E226" s="90"/>
    </row>
    <row r="227" ht="24.9" customHeight="1" spans="1:5">
      <c r="A227" s="87"/>
      <c r="B227" s="88"/>
      <c r="C227" s="89"/>
      <c r="D227" s="89"/>
      <c r="E227" s="90"/>
    </row>
    <row r="228" ht="24.9" customHeight="1" spans="1:5">
      <c r="A228" s="87"/>
      <c r="B228" s="88"/>
      <c r="C228" s="89"/>
      <c r="D228" s="89"/>
      <c r="E228" s="90"/>
    </row>
    <row r="229" ht="63" customHeight="1" spans="1:5">
      <c r="A229" s="87"/>
      <c r="B229" s="88"/>
      <c r="C229" s="89"/>
      <c r="D229" s="89"/>
      <c r="E229" s="90"/>
    </row>
    <row r="230" ht="24.9" customHeight="1" spans="1:5">
      <c r="A230" s="87"/>
      <c r="B230" s="88"/>
      <c r="C230" s="89"/>
      <c r="D230" s="89"/>
      <c r="E230" s="90"/>
    </row>
    <row r="231" ht="24.9" customHeight="1" spans="1:5">
      <c r="A231" s="99"/>
      <c r="B231" s="100"/>
      <c r="C231" s="101"/>
      <c r="D231" s="101"/>
      <c r="E231" s="102"/>
    </row>
    <row r="232" ht="24.9" customHeight="1" spans="1:5">
      <c r="A232" s="87"/>
      <c r="B232" s="103" t="s">
        <v>694</v>
      </c>
      <c r="C232" s="104"/>
      <c r="D232" s="105" t="s">
        <v>695</v>
      </c>
      <c r="E232" s="143" t="s">
        <v>171</v>
      </c>
    </row>
    <row r="233" ht="24.9" customHeight="1" spans="1:5">
      <c r="A233" s="82">
        <v>17</v>
      </c>
      <c r="B233" s="83"/>
      <c r="C233" s="84"/>
      <c r="D233" s="84"/>
      <c r="E233" s="85"/>
    </row>
    <row r="234" ht="24.9" customHeight="1" spans="1:5">
      <c r="A234" s="87"/>
      <c r="B234" s="88"/>
      <c r="C234" s="89"/>
      <c r="D234" s="89"/>
      <c r="E234" s="90"/>
    </row>
    <row r="235" ht="24.9" customHeight="1" spans="1:5">
      <c r="A235" s="87"/>
      <c r="B235" s="88"/>
      <c r="C235" s="89"/>
      <c r="D235" s="89"/>
      <c r="E235" s="90"/>
    </row>
    <row r="236" ht="24.9" customHeight="1" spans="1:5">
      <c r="A236" s="87"/>
      <c r="B236" s="88"/>
      <c r="C236" s="89"/>
      <c r="D236" s="89"/>
      <c r="E236" s="90"/>
    </row>
    <row r="237" ht="24.9" customHeight="1" spans="1:5">
      <c r="A237" s="87"/>
      <c r="B237" s="88"/>
      <c r="C237" s="89"/>
      <c r="D237" s="89"/>
      <c r="E237" s="90"/>
    </row>
    <row r="238" ht="24.9" customHeight="1" spans="1:5">
      <c r="A238" s="87"/>
      <c r="B238" s="88"/>
      <c r="C238" s="89"/>
      <c r="D238" s="89"/>
      <c r="E238" s="90"/>
    </row>
    <row r="239" ht="24.9" customHeight="1" spans="1:5">
      <c r="A239" s="87"/>
      <c r="B239" s="88"/>
      <c r="C239" s="89"/>
      <c r="D239" s="89"/>
      <c r="E239" s="90"/>
    </row>
    <row r="240" ht="24.9" customHeight="1" spans="1:5">
      <c r="A240" s="87"/>
      <c r="B240" s="88"/>
      <c r="C240" s="89"/>
      <c r="D240" s="89"/>
      <c r="E240" s="90"/>
    </row>
    <row r="241" ht="24.9" customHeight="1" spans="1:5">
      <c r="A241" s="87"/>
      <c r="B241" s="88"/>
      <c r="C241" s="89"/>
      <c r="D241" s="89"/>
      <c r="E241" s="90"/>
    </row>
    <row r="242" ht="24.9" customHeight="1" spans="1:5">
      <c r="A242" s="87"/>
      <c r="B242" s="88"/>
      <c r="C242" s="89"/>
      <c r="D242" s="89"/>
      <c r="E242" s="90"/>
    </row>
    <row r="243" ht="24.9" customHeight="1" spans="1:5">
      <c r="A243" s="87"/>
      <c r="B243" s="88"/>
      <c r="C243" s="89"/>
      <c r="D243" s="89"/>
      <c r="E243" s="90"/>
    </row>
    <row r="244" ht="24.9" customHeight="1" spans="1:5">
      <c r="A244" s="87"/>
      <c r="B244" s="88"/>
      <c r="C244" s="89"/>
      <c r="D244" s="89"/>
      <c r="E244" s="90"/>
    </row>
    <row r="245" ht="24.9" customHeight="1" spans="1:5">
      <c r="A245" s="99"/>
      <c r="B245" s="100"/>
      <c r="C245" s="101"/>
      <c r="D245" s="101"/>
      <c r="E245" s="102"/>
    </row>
    <row r="246" ht="24.9" customHeight="1" spans="1:5">
      <c r="A246" s="87"/>
      <c r="B246" s="103" t="s">
        <v>694</v>
      </c>
      <c r="C246" s="104" t="s">
        <v>719</v>
      </c>
      <c r="D246" s="105" t="s">
        <v>695</v>
      </c>
      <c r="E246" s="143"/>
    </row>
    <row r="247" ht="24.9" customHeight="1" spans="1:5">
      <c r="A247" s="82">
        <v>18</v>
      </c>
      <c r="B247" s="83"/>
      <c r="C247" s="84"/>
      <c r="D247" s="84"/>
      <c r="E247" s="85"/>
    </row>
    <row r="248" ht="24.9" customHeight="1" spans="1:5">
      <c r="A248" s="87"/>
      <c r="B248" s="88"/>
      <c r="C248" s="89"/>
      <c r="D248" s="89"/>
      <c r="E248" s="90"/>
    </row>
    <row r="249" ht="24.9" customHeight="1" spans="1:5">
      <c r="A249" s="87"/>
      <c r="B249" s="88"/>
      <c r="C249" s="89"/>
      <c r="D249" s="89"/>
      <c r="E249" s="90"/>
    </row>
    <row r="250" ht="24.9" customHeight="1" spans="1:5">
      <c r="A250" s="87"/>
      <c r="B250" s="88"/>
      <c r="C250" s="89"/>
      <c r="D250" s="89"/>
      <c r="E250" s="90"/>
    </row>
    <row r="251" ht="24.9" customHeight="1" spans="1:5">
      <c r="A251" s="87"/>
      <c r="B251" s="88"/>
      <c r="C251" s="89"/>
      <c r="D251" s="89"/>
      <c r="E251" s="90"/>
    </row>
    <row r="252" ht="24.9" customHeight="1" spans="1:5">
      <c r="A252" s="87"/>
      <c r="B252" s="88"/>
      <c r="C252" s="89"/>
      <c r="D252" s="89"/>
      <c r="E252" s="90"/>
    </row>
    <row r="253" ht="24.9" customHeight="1" spans="1:5">
      <c r="A253" s="87"/>
      <c r="B253" s="88"/>
      <c r="C253" s="89"/>
      <c r="D253" s="89"/>
      <c r="E253" s="90"/>
    </row>
    <row r="254" ht="24.9" customHeight="1" spans="1:5">
      <c r="A254" s="87"/>
      <c r="B254" s="88"/>
      <c r="C254" s="89"/>
      <c r="D254" s="89"/>
      <c r="E254" s="90"/>
    </row>
    <row r="255" ht="24.9" customHeight="1" spans="1:5">
      <c r="A255" s="87"/>
      <c r="B255" s="88"/>
      <c r="C255" s="89"/>
      <c r="D255" s="89"/>
      <c r="E255" s="90"/>
    </row>
    <row r="256" ht="24.9" customHeight="1" spans="1:5">
      <c r="A256" s="87"/>
      <c r="B256" s="88"/>
      <c r="C256" s="89"/>
      <c r="D256" s="89"/>
      <c r="E256" s="90"/>
    </row>
    <row r="257" ht="24.9" customHeight="1" spans="1:5">
      <c r="A257" s="87"/>
      <c r="B257" s="88"/>
      <c r="C257" s="89"/>
      <c r="D257" s="89"/>
      <c r="E257" s="90"/>
    </row>
    <row r="258" ht="24.9" customHeight="1" spans="1:5">
      <c r="A258" s="87"/>
      <c r="B258" s="88"/>
      <c r="C258" s="89"/>
      <c r="D258" s="89"/>
      <c r="E258" s="90"/>
    </row>
    <row r="259" ht="24.9" customHeight="1" spans="1:5">
      <c r="A259" s="99"/>
      <c r="B259" s="100"/>
      <c r="C259" s="101"/>
      <c r="D259" s="101"/>
      <c r="E259" s="102"/>
    </row>
    <row r="260" ht="24.9" customHeight="1" spans="1:5">
      <c r="A260" s="87"/>
      <c r="B260" s="103" t="s">
        <v>694</v>
      </c>
      <c r="C260" s="104" t="s">
        <v>719</v>
      </c>
      <c r="D260" s="105" t="s">
        <v>695</v>
      </c>
      <c r="E260" s="143"/>
    </row>
    <row r="261" ht="24.9" customHeight="1" spans="1:5">
      <c r="A261" s="82">
        <v>19</v>
      </c>
      <c r="B261" s="83"/>
      <c r="C261" s="84"/>
      <c r="D261" s="84"/>
      <c r="E261" s="85"/>
    </row>
    <row r="262" ht="24.9" customHeight="1" spans="1:5">
      <c r="A262" s="87"/>
      <c r="B262" s="88"/>
      <c r="C262" s="89"/>
      <c r="D262" s="89"/>
      <c r="E262" s="90"/>
    </row>
    <row r="263" ht="24.9" customHeight="1" spans="1:5">
      <c r="A263" s="87"/>
      <c r="B263" s="88"/>
      <c r="C263" s="89"/>
      <c r="D263" s="89"/>
      <c r="E263" s="90"/>
    </row>
    <row r="264" ht="24.9" customHeight="1" spans="1:5">
      <c r="A264" s="87"/>
      <c r="B264" s="88"/>
      <c r="C264" s="89"/>
      <c r="D264" s="89"/>
      <c r="E264" s="90"/>
    </row>
    <row r="265" ht="24.9" customHeight="1" spans="1:5">
      <c r="A265" s="87"/>
      <c r="B265" s="88"/>
      <c r="C265" s="89"/>
      <c r="D265" s="89"/>
      <c r="E265" s="90"/>
    </row>
    <row r="266" ht="24.9" customHeight="1" spans="1:5">
      <c r="A266" s="87"/>
      <c r="B266" s="88"/>
      <c r="C266" s="89"/>
      <c r="D266" s="89"/>
      <c r="E266" s="90"/>
    </row>
    <row r="267" ht="24.9" customHeight="1" spans="1:5">
      <c r="A267" s="87"/>
      <c r="B267" s="88"/>
      <c r="C267" s="89"/>
      <c r="D267" s="89"/>
      <c r="E267" s="90"/>
    </row>
    <row r="268" ht="24.9" customHeight="1" spans="1:5">
      <c r="A268" s="87"/>
      <c r="B268" s="88"/>
      <c r="C268" s="89"/>
      <c r="D268" s="89"/>
      <c r="E268" s="90"/>
    </row>
    <row r="269" ht="24.9" customHeight="1" spans="1:5">
      <c r="A269" s="87"/>
      <c r="B269" s="88"/>
      <c r="C269" s="89"/>
      <c r="D269" s="89"/>
      <c r="E269" s="90"/>
    </row>
    <row r="270" ht="24.9" customHeight="1" spans="1:5">
      <c r="A270" s="87"/>
      <c r="B270" s="88"/>
      <c r="C270" s="89"/>
      <c r="D270" s="89"/>
      <c r="E270" s="90"/>
    </row>
    <row r="271" ht="24.9" customHeight="1" spans="1:5">
      <c r="A271" s="87"/>
      <c r="B271" s="88"/>
      <c r="C271" s="89"/>
      <c r="D271" s="89"/>
      <c r="E271" s="90"/>
    </row>
    <row r="272" ht="24.9" customHeight="1" spans="1:5">
      <c r="A272" s="87"/>
      <c r="B272" s="88"/>
      <c r="C272" s="89"/>
      <c r="D272" s="89"/>
      <c r="E272" s="90"/>
    </row>
    <row r="273" ht="24.9" customHeight="1" spans="1:5">
      <c r="A273" s="99"/>
      <c r="B273" s="100"/>
      <c r="C273" s="101"/>
      <c r="D273" s="101"/>
      <c r="E273" s="102"/>
    </row>
    <row r="274" ht="24.9" customHeight="1" spans="1:5">
      <c r="A274" s="87"/>
      <c r="B274" s="103" t="s">
        <v>694</v>
      </c>
      <c r="C274" s="104" t="s">
        <v>723</v>
      </c>
      <c r="D274" s="105" t="s">
        <v>695</v>
      </c>
      <c r="E274" s="143"/>
    </row>
    <row r="275" ht="24.9" customHeight="1" spans="1:5">
      <c r="A275" s="82">
        <v>20</v>
      </c>
      <c r="B275" s="83"/>
      <c r="C275" s="84"/>
      <c r="D275" s="84"/>
      <c r="E275" s="85"/>
    </row>
    <row r="276" ht="24.9" customHeight="1" spans="1:5">
      <c r="A276" s="87"/>
      <c r="B276" s="88"/>
      <c r="C276" s="89"/>
      <c r="D276" s="89"/>
      <c r="E276" s="90"/>
    </row>
    <row r="277" ht="24.9" customHeight="1" spans="1:5">
      <c r="A277" s="87"/>
      <c r="B277" s="88"/>
      <c r="C277" s="89"/>
      <c r="D277" s="89"/>
      <c r="E277" s="90"/>
    </row>
    <row r="278" ht="24.9" customHeight="1" spans="1:5">
      <c r="A278" s="87"/>
      <c r="B278" s="88"/>
      <c r="C278" s="89"/>
      <c r="D278" s="89"/>
      <c r="E278" s="90"/>
    </row>
    <row r="279" ht="24.9" customHeight="1" spans="1:5">
      <c r="A279" s="87"/>
      <c r="B279" s="88"/>
      <c r="C279" s="89"/>
      <c r="D279" s="89"/>
      <c r="E279" s="90"/>
    </row>
    <row r="280" ht="24.9" customHeight="1" spans="1:5">
      <c r="A280" s="87"/>
      <c r="B280" s="88"/>
      <c r="C280" s="89"/>
      <c r="D280" s="89"/>
      <c r="E280" s="90"/>
    </row>
    <row r="281" ht="24.9" customHeight="1" spans="1:5">
      <c r="A281" s="87"/>
      <c r="B281" s="88"/>
      <c r="C281" s="89"/>
      <c r="D281" s="89"/>
      <c r="E281" s="90"/>
    </row>
    <row r="282" ht="24.9" customHeight="1" spans="1:5">
      <c r="A282" s="87"/>
      <c r="B282" s="88"/>
      <c r="C282" s="89"/>
      <c r="D282" s="89"/>
      <c r="E282" s="90"/>
    </row>
    <row r="283" ht="24.9" customHeight="1" spans="1:5">
      <c r="A283" s="87"/>
      <c r="B283" s="88"/>
      <c r="C283" s="89"/>
      <c r="D283" s="89"/>
      <c r="E283" s="90"/>
    </row>
    <row r="284" ht="24.9" customHeight="1" spans="1:5">
      <c r="A284" s="87"/>
      <c r="B284" s="88"/>
      <c r="C284" s="89"/>
      <c r="D284" s="89"/>
      <c r="E284" s="90"/>
    </row>
    <row r="285" ht="24.9" customHeight="1" spans="1:5">
      <c r="A285" s="87"/>
      <c r="B285" s="88"/>
      <c r="C285" s="89"/>
      <c r="D285" s="89"/>
      <c r="E285" s="90"/>
    </row>
    <row r="286" ht="24.9" customHeight="1" spans="1:5">
      <c r="A286" s="87"/>
      <c r="B286" s="88"/>
      <c r="C286" s="89"/>
      <c r="D286" s="89"/>
      <c r="E286" s="90"/>
    </row>
    <row r="287" ht="24.9" customHeight="1" spans="1:5">
      <c r="A287" s="99"/>
      <c r="B287" s="100"/>
      <c r="C287" s="101"/>
      <c r="D287" s="101"/>
      <c r="E287" s="102"/>
    </row>
    <row r="288" ht="24.9" customHeight="1" spans="1:5">
      <c r="A288" s="87"/>
      <c r="B288" s="103" t="s">
        <v>694</v>
      </c>
      <c r="C288" s="104" t="s">
        <v>727</v>
      </c>
      <c r="D288" s="105" t="s">
        <v>695</v>
      </c>
      <c r="E288" s="143"/>
    </row>
    <row r="289" ht="24.9" customHeight="1" spans="1:5">
      <c r="A289" s="82">
        <v>21</v>
      </c>
      <c r="B289" s="83"/>
      <c r="C289" s="84"/>
      <c r="D289" s="84"/>
      <c r="E289" s="85"/>
    </row>
    <row r="290" ht="24.9" customHeight="1" spans="1:5">
      <c r="A290" s="87"/>
      <c r="B290" s="88"/>
      <c r="C290" s="89"/>
      <c r="D290" s="89"/>
      <c r="E290" s="90"/>
    </row>
    <row r="291" ht="24.9" customHeight="1" spans="1:5">
      <c r="A291" s="87"/>
      <c r="B291" s="88"/>
      <c r="C291" s="89"/>
      <c r="D291" s="89"/>
      <c r="E291" s="90"/>
    </row>
    <row r="292" ht="24.9" customHeight="1" spans="1:5">
      <c r="A292" s="87"/>
      <c r="B292" s="88"/>
      <c r="C292" s="89"/>
      <c r="D292" s="89"/>
      <c r="E292" s="90"/>
    </row>
    <row r="293" ht="24.9" customHeight="1" spans="1:5">
      <c r="A293" s="87"/>
      <c r="B293" s="88"/>
      <c r="C293" s="89"/>
      <c r="D293" s="89"/>
      <c r="E293" s="90"/>
    </row>
    <row r="294" ht="24.9" customHeight="1" spans="1:5">
      <c r="A294" s="87"/>
      <c r="B294" s="88"/>
      <c r="C294" s="89"/>
      <c r="D294" s="89"/>
      <c r="E294" s="90"/>
    </row>
    <row r="295" ht="24.9" customHeight="1" spans="1:5">
      <c r="A295" s="87"/>
      <c r="B295" s="88"/>
      <c r="C295" s="89"/>
      <c r="D295" s="89"/>
      <c r="E295" s="90"/>
    </row>
    <row r="296" ht="24.9" customHeight="1" spans="1:5">
      <c r="A296" s="87"/>
      <c r="B296" s="88"/>
      <c r="C296" s="89"/>
      <c r="D296" s="89"/>
      <c r="E296" s="90"/>
    </row>
    <row r="297" ht="24.9" customHeight="1" spans="1:5">
      <c r="A297" s="87"/>
      <c r="B297" s="88"/>
      <c r="C297" s="89"/>
      <c r="D297" s="89"/>
      <c r="E297" s="90"/>
    </row>
    <row r="298" ht="24.9" customHeight="1" spans="1:5">
      <c r="A298" s="87"/>
      <c r="B298" s="88"/>
      <c r="C298" s="89"/>
      <c r="D298" s="89"/>
      <c r="E298" s="90"/>
    </row>
    <row r="299" ht="24.9" customHeight="1" spans="1:5">
      <c r="A299" s="87"/>
      <c r="B299" s="88"/>
      <c r="C299" s="89"/>
      <c r="D299" s="89"/>
      <c r="E299" s="90"/>
    </row>
    <row r="300" ht="24.9" customHeight="1" spans="1:5">
      <c r="A300" s="87"/>
      <c r="B300" s="88"/>
      <c r="C300" s="89"/>
      <c r="D300" s="89"/>
      <c r="E300" s="90"/>
    </row>
    <row r="301" ht="24.9" customHeight="1" spans="1:5">
      <c r="A301" s="99"/>
      <c r="B301" s="100"/>
      <c r="C301" s="101"/>
      <c r="D301" s="101"/>
      <c r="E301" s="102"/>
    </row>
    <row r="302" ht="24.9" customHeight="1" spans="1:5">
      <c r="A302" s="87"/>
      <c r="B302" s="103" t="s">
        <v>694</v>
      </c>
      <c r="C302" s="104"/>
      <c r="D302" s="105" t="s">
        <v>695</v>
      </c>
      <c r="E302" s="143"/>
    </row>
    <row r="303" ht="24.9" customHeight="1" spans="1:5">
      <c r="A303" s="82">
        <v>22</v>
      </c>
      <c r="B303" s="83"/>
      <c r="C303" s="84"/>
      <c r="D303" s="84"/>
      <c r="E303" s="85"/>
    </row>
    <row r="304" ht="24.9" customHeight="1" spans="1:5">
      <c r="A304" s="87"/>
      <c r="B304" s="88"/>
      <c r="C304" s="89"/>
      <c r="D304" s="89"/>
      <c r="E304" s="90"/>
    </row>
    <row r="305" ht="24.9" customHeight="1" spans="1:5">
      <c r="A305" s="87"/>
      <c r="B305" s="88"/>
      <c r="C305" s="89"/>
      <c r="D305" s="89"/>
      <c r="E305" s="90"/>
    </row>
    <row r="306" ht="24.9" customHeight="1" spans="1:5">
      <c r="A306" s="87"/>
      <c r="B306" s="88"/>
      <c r="C306" s="89"/>
      <c r="D306" s="89"/>
      <c r="E306" s="90"/>
    </row>
    <row r="307" ht="24.9" customHeight="1" spans="1:5">
      <c r="A307" s="87"/>
      <c r="B307" s="88"/>
      <c r="C307" s="89"/>
      <c r="D307" s="89"/>
      <c r="E307" s="90"/>
    </row>
    <row r="308" ht="24.9" customHeight="1" spans="1:5">
      <c r="A308" s="87"/>
      <c r="B308" s="88"/>
      <c r="C308" s="89"/>
      <c r="D308" s="89"/>
      <c r="E308" s="90"/>
    </row>
    <row r="309" ht="24.9" customHeight="1" spans="1:5">
      <c r="A309" s="87"/>
      <c r="B309" s="88"/>
      <c r="C309" s="89"/>
      <c r="D309" s="89"/>
      <c r="E309" s="90"/>
    </row>
    <row r="310" ht="24.9" customHeight="1" spans="1:5">
      <c r="A310" s="87"/>
      <c r="B310" s="88"/>
      <c r="C310" s="89"/>
      <c r="D310" s="89"/>
      <c r="E310" s="90"/>
    </row>
    <row r="311" ht="24.9" customHeight="1" spans="1:5">
      <c r="A311" s="87"/>
      <c r="B311" s="88"/>
      <c r="C311" s="89"/>
      <c r="D311" s="89"/>
      <c r="E311" s="90"/>
    </row>
    <row r="312" ht="24.9" customHeight="1" spans="1:5">
      <c r="A312" s="87"/>
      <c r="B312" s="88"/>
      <c r="C312" s="89"/>
      <c r="D312" s="89"/>
      <c r="E312" s="90"/>
    </row>
    <row r="313" ht="24.9" customHeight="1" spans="1:5">
      <c r="A313" s="87"/>
      <c r="B313" s="88"/>
      <c r="C313" s="89"/>
      <c r="D313" s="89"/>
      <c r="E313" s="90"/>
    </row>
    <row r="314" ht="24.9" customHeight="1" spans="1:5">
      <c r="A314" s="87"/>
      <c r="B314" s="88"/>
      <c r="C314" s="89"/>
      <c r="D314" s="89"/>
      <c r="E314" s="90"/>
    </row>
    <row r="315" ht="24.9" customHeight="1" spans="1:5">
      <c r="A315" s="99"/>
      <c r="B315" s="100"/>
      <c r="C315" s="101"/>
      <c r="D315" s="101"/>
      <c r="E315" s="102"/>
    </row>
    <row r="316" ht="24.9" customHeight="1" spans="1:5">
      <c r="A316" s="87"/>
      <c r="B316" s="103" t="s">
        <v>694</v>
      </c>
      <c r="C316" s="104"/>
      <c r="D316" s="105" t="s">
        <v>695</v>
      </c>
      <c r="E316" s="143"/>
    </row>
    <row r="317" ht="24.9" customHeight="1" spans="1:5">
      <c r="A317" s="82">
        <v>23</v>
      </c>
      <c r="B317" s="83"/>
      <c r="C317" s="84"/>
      <c r="D317" s="84"/>
      <c r="E317" s="85"/>
    </row>
    <row r="318" ht="24.9" customHeight="1" spans="1:5">
      <c r="A318" s="87"/>
      <c r="B318" s="88"/>
      <c r="C318" s="89"/>
      <c r="D318" s="89"/>
      <c r="E318" s="90"/>
    </row>
    <row r="319" ht="24.9" customHeight="1" spans="1:5">
      <c r="A319" s="87"/>
      <c r="B319" s="88"/>
      <c r="C319" s="89"/>
      <c r="D319" s="89"/>
      <c r="E319" s="90"/>
    </row>
    <row r="320" ht="24.9" customHeight="1" spans="1:5">
      <c r="A320" s="87"/>
      <c r="B320" s="88"/>
      <c r="C320" s="89"/>
      <c r="D320" s="89"/>
      <c r="E320" s="90"/>
    </row>
    <row r="321" ht="24.9" customHeight="1" spans="1:5">
      <c r="A321" s="87"/>
      <c r="B321" s="88"/>
      <c r="C321" s="89"/>
      <c r="D321" s="89"/>
      <c r="E321" s="90"/>
    </row>
    <row r="322" ht="24.9" customHeight="1" spans="1:5">
      <c r="A322" s="87"/>
      <c r="B322" s="88"/>
      <c r="C322" s="89"/>
      <c r="D322" s="89"/>
      <c r="E322" s="90"/>
    </row>
    <row r="323" ht="24.9" customHeight="1" spans="1:5">
      <c r="A323" s="87"/>
      <c r="B323" s="88"/>
      <c r="C323" s="89"/>
      <c r="D323" s="89"/>
      <c r="E323" s="90"/>
    </row>
    <row r="324" ht="24.9" customHeight="1" spans="1:5">
      <c r="A324" s="87"/>
      <c r="B324" s="88"/>
      <c r="C324" s="89"/>
      <c r="D324" s="89"/>
      <c r="E324" s="90"/>
    </row>
    <row r="325" ht="24.9" customHeight="1" spans="1:5">
      <c r="A325" s="87"/>
      <c r="B325" s="88"/>
      <c r="C325" s="89"/>
      <c r="D325" s="89"/>
      <c r="E325" s="90"/>
    </row>
    <row r="326" ht="24.9" customHeight="1" spans="1:5">
      <c r="A326" s="87"/>
      <c r="B326" s="88"/>
      <c r="C326" s="89"/>
      <c r="D326" s="89"/>
      <c r="E326" s="90"/>
    </row>
    <row r="327" ht="24.9" customHeight="1" spans="1:5">
      <c r="A327" s="87"/>
      <c r="B327" s="88"/>
      <c r="C327" s="89"/>
      <c r="D327" s="89"/>
      <c r="E327" s="90"/>
    </row>
    <row r="328" ht="24.9" customHeight="1" spans="1:5">
      <c r="A328" s="87"/>
      <c r="B328" s="88"/>
      <c r="C328" s="89"/>
      <c r="D328" s="89"/>
      <c r="E328" s="90"/>
    </row>
    <row r="329" ht="24.9" customHeight="1" spans="1:5">
      <c r="A329" s="99"/>
      <c r="B329" s="100"/>
      <c r="C329" s="101"/>
      <c r="D329" s="101"/>
      <c r="E329" s="102"/>
    </row>
    <row r="330" ht="24.9" customHeight="1" spans="1:5">
      <c r="A330" s="87"/>
      <c r="B330" s="103" t="s">
        <v>694</v>
      </c>
      <c r="C330" s="104"/>
      <c r="D330" s="105" t="s">
        <v>695</v>
      </c>
      <c r="E330" s="143"/>
    </row>
    <row r="331" ht="24.9" customHeight="1" spans="1:5">
      <c r="A331" s="82">
        <v>24</v>
      </c>
      <c r="B331" s="83"/>
      <c r="C331" s="84"/>
      <c r="D331" s="84"/>
      <c r="E331" s="85"/>
    </row>
    <row r="332" ht="24.9" customHeight="1" spans="1:5">
      <c r="A332" s="87"/>
      <c r="B332" s="88"/>
      <c r="C332" s="89"/>
      <c r="D332" s="89"/>
      <c r="E332" s="90"/>
    </row>
    <row r="333" ht="24.9" customHeight="1" spans="1:5">
      <c r="A333" s="87"/>
      <c r="B333" s="88"/>
      <c r="C333" s="89"/>
      <c r="D333" s="89"/>
      <c r="E333" s="90"/>
    </row>
    <row r="334" ht="24.9" customHeight="1" spans="1:5">
      <c r="A334" s="87"/>
      <c r="B334" s="88"/>
      <c r="C334" s="89"/>
      <c r="D334" s="89"/>
      <c r="E334" s="90"/>
    </row>
    <row r="335" ht="24.9" customHeight="1" spans="1:5">
      <c r="A335" s="87"/>
      <c r="B335" s="88"/>
      <c r="C335" s="89"/>
      <c r="D335" s="89"/>
      <c r="E335" s="90"/>
    </row>
    <row r="336" ht="24.9" customHeight="1" spans="1:5">
      <c r="A336" s="87"/>
      <c r="B336" s="88"/>
      <c r="C336" s="89"/>
      <c r="D336" s="89"/>
      <c r="E336" s="90"/>
    </row>
    <row r="337" ht="24.9" customHeight="1" spans="1:5">
      <c r="A337" s="87"/>
      <c r="B337" s="88"/>
      <c r="C337" s="89"/>
      <c r="D337" s="89"/>
      <c r="E337" s="90"/>
    </row>
    <row r="338" ht="24.9" customHeight="1" spans="1:5">
      <c r="A338" s="87"/>
      <c r="B338" s="88"/>
      <c r="C338" s="89"/>
      <c r="D338" s="89"/>
      <c r="E338" s="90"/>
    </row>
    <row r="339" ht="24.9" customHeight="1" spans="1:5">
      <c r="A339" s="87"/>
      <c r="B339" s="88"/>
      <c r="C339" s="89"/>
      <c r="D339" s="89"/>
      <c r="E339" s="90"/>
    </row>
    <row r="340" ht="24.9" customHeight="1" spans="1:5">
      <c r="A340" s="87"/>
      <c r="B340" s="88"/>
      <c r="C340" s="89"/>
      <c r="D340" s="89"/>
      <c r="E340" s="90"/>
    </row>
    <row r="341" ht="24.9" customHeight="1" spans="1:5">
      <c r="A341" s="87"/>
      <c r="B341" s="88"/>
      <c r="C341" s="89"/>
      <c r="D341" s="89"/>
      <c r="E341" s="90"/>
    </row>
    <row r="342" ht="24.9" customHeight="1" spans="1:5">
      <c r="A342" s="87"/>
      <c r="B342" s="88"/>
      <c r="C342" s="89"/>
      <c r="D342" s="89"/>
      <c r="E342" s="90"/>
    </row>
    <row r="343" ht="24.9" customHeight="1" spans="1:5">
      <c r="A343" s="99"/>
      <c r="B343" s="100"/>
      <c r="C343" s="101"/>
      <c r="D343" s="101"/>
      <c r="E343" s="102"/>
    </row>
    <row r="344" ht="24.9" customHeight="1" spans="1:5">
      <c r="A344" s="87"/>
      <c r="B344" s="103" t="s">
        <v>694</v>
      </c>
      <c r="C344" s="104"/>
      <c r="D344" s="105" t="s">
        <v>695</v>
      </c>
      <c r="E344" s="143"/>
    </row>
    <row r="345" ht="24.9" customHeight="1" spans="1:5">
      <c r="A345" s="82">
        <v>25</v>
      </c>
      <c r="B345" s="83"/>
      <c r="C345" s="84"/>
      <c r="D345" s="84"/>
      <c r="E345" s="85"/>
    </row>
    <row r="346" ht="24.9" customHeight="1" spans="1:5">
      <c r="A346" s="87"/>
      <c r="B346" s="88"/>
      <c r="C346" s="89"/>
      <c r="D346" s="89"/>
      <c r="E346" s="90"/>
    </row>
    <row r="347" ht="24.9" customHeight="1" spans="1:5">
      <c r="A347" s="87"/>
      <c r="B347" s="88"/>
      <c r="C347" s="89"/>
      <c r="D347" s="89"/>
      <c r="E347" s="90"/>
    </row>
    <row r="348" ht="24.9" customHeight="1" spans="1:5">
      <c r="A348" s="87"/>
      <c r="B348" s="88"/>
      <c r="C348" s="89"/>
      <c r="D348" s="89"/>
      <c r="E348" s="90"/>
    </row>
    <row r="349" ht="24.9" customHeight="1" spans="1:5">
      <c r="A349" s="87"/>
      <c r="B349" s="88"/>
      <c r="C349" s="89"/>
      <c r="D349" s="89"/>
      <c r="E349" s="90"/>
    </row>
    <row r="350" ht="24.9" customHeight="1" spans="1:5">
      <c r="A350" s="87"/>
      <c r="B350" s="88"/>
      <c r="C350" s="89"/>
      <c r="D350" s="89"/>
      <c r="E350" s="90"/>
    </row>
    <row r="351" ht="24.9" customHeight="1" spans="1:5">
      <c r="A351" s="87"/>
      <c r="B351" s="88"/>
      <c r="C351" s="89"/>
      <c r="D351" s="89"/>
      <c r="E351" s="90"/>
    </row>
    <row r="352" ht="24.9" customHeight="1" spans="1:5">
      <c r="A352" s="87"/>
      <c r="B352" s="88"/>
      <c r="C352" s="89"/>
      <c r="D352" s="89"/>
      <c r="E352" s="90"/>
    </row>
    <row r="353" ht="24.9" customHeight="1" spans="1:5">
      <c r="A353" s="87"/>
      <c r="B353" s="88"/>
      <c r="C353" s="89"/>
      <c r="D353" s="89"/>
      <c r="E353" s="90"/>
    </row>
    <row r="354" ht="24.9" customHeight="1" spans="1:5">
      <c r="A354" s="87"/>
      <c r="B354" s="88"/>
      <c r="C354" s="89"/>
      <c r="D354" s="89"/>
      <c r="E354" s="90"/>
    </row>
    <row r="355" ht="24.9" customHeight="1" spans="1:5">
      <c r="A355" s="87"/>
      <c r="B355" s="88"/>
      <c r="C355" s="89"/>
      <c r="D355" s="89"/>
      <c r="E355" s="90"/>
    </row>
    <row r="356" ht="24.9" customHeight="1" spans="1:5">
      <c r="A356" s="87"/>
      <c r="B356" s="88"/>
      <c r="C356" s="89"/>
      <c r="D356" s="89"/>
      <c r="E356" s="90"/>
    </row>
    <row r="357" ht="24.9" customHeight="1" spans="1:5">
      <c r="A357" s="99"/>
      <c r="B357" s="100"/>
      <c r="C357" s="101"/>
      <c r="D357" s="101"/>
      <c r="E357" s="102"/>
    </row>
    <row r="358" ht="24.9" customHeight="1" spans="1:5">
      <c r="A358" s="87"/>
      <c r="B358" s="103" t="s">
        <v>694</v>
      </c>
      <c r="C358" s="104"/>
      <c r="D358" s="105" t="s">
        <v>695</v>
      </c>
      <c r="E358" s="143"/>
    </row>
    <row r="359" ht="24.9" customHeight="1" spans="1:5">
      <c r="A359" s="82">
        <v>26</v>
      </c>
      <c r="B359" s="83"/>
      <c r="C359" s="84"/>
      <c r="D359" s="84"/>
      <c r="E359" s="85"/>
    </row>
    <row r="360" ht="24.9" customHeight="1" spans="1:5">
      <c r="A360" s="87"/>
      <c r="B360" s="88"/>
      <c r="C360" s="89"/>
      <c r="D360" s="89"/>
      <c r="E360" s="90"/>
    </row>
    <row r="361" ht="24.9" customHeight="1" spans="1:5">
      <c r="A361" s="87"/>
      <c r="B361" s="88"/>
      <c r="C361" s="89"/>
      <c r="D361" s="89"/>
      <c r="E361" s="90"/>
    </row>
    <row r="362" ht="24.9" customHeight="1" spans="1:5">
      <c r="A362" s="87"/>
      <c r="B362" s="88"/>
      <c r="C362" s="89"/>
      <c r="D362" s="89"/>
      <c r="E362" s="90"/>
    </row>
    <row r="363" ht="24.9" customHeight="1" spans="1:5">
      <c r="A363" s="87"/>
      <c r="B363" s="88"/>
      <c r="C363" s="89"/>
      <c r="D363" s="89"/>
      <c r="E363" s="90"/>
    </row>
    <row r="364" ht="24.9" customHeight="1" spans="1:5">
      <c r="A364" s="87"/>
      <c r="B364" s="88"/>
      <c r="C364" s="89"/>
      <c r="D364" s="89"/>
      <c r="E364" s="90"/>
    </row>
    <row r="365" ht="24.9" customHeight="1" spans="1:5">
      <c r="A365" s="87"/>
      <c r="B365" s="88"/>
      <c r="C365" s="89"/>
      <c r="D365" s="89"/>
      <c r="E365" s="90"/>
    </row>
    <row r="366" ht="24.9" customHeight="1" spans="1:5">
      <c r="A366" s="87"/>
      <c r="B366" s="88"/>
      <c r="C366" s="89"/>
      <c r="D366" s="89"/>
      <c r="E366" s="90"/>
    </row>
    <row r="367" ht="24.9" customHeight="1" spans="1:5">
      <c r="A367" s="87"/>
      <c r="B367" s="88"/>
      <c r="C367" s="89"/>
      <c r="D367" s="89"/>
      <c r="E367" s="90"/>
    </row>
    <row r="368" ht="24.9" customHeight="1" spans="1:5">
      <c r="A368" s="87"/>
      <c r="B368" s="88"/>
      <c r="C368" s="89"/>
      <c r="D368" s="89"/>
      <c r="E368" s="90"/>
    </row>
    <row r="369" ht="24.9" customHeight="1" spans="1:5">
      <c r="A369" s="87"/>
      <c r="B369" s="88"/>
      <c r="C369" s="89"/>
      <c r="D369" s="89"/>
      <c r="E369" s="90"/>
    </row>
    <row r="370" ht="24.9" customHeight="1" spans="1:5">
      <c r="A370" s="87"/>
      <c r="B370" s="88"/>
      <c r="C370" s="89"/>
      <c r="D370" s="89"/>
      <c r="E370" s="90"/>
    </row>
    <row r="371" ht="24.9" customHeight="1" spans="1:5">
      <c r="A371" s="99"/>
      <c r="B371" s="100"/>
      <c r="C371" s="101"/>
      <c r="D371" s="101"/>
      <c r="E371" s="102"/>
    </row>
    <row r="372" ht="24.9" customHeight="1" spans="1:5">
      <c r="A372" s="87"/>
      <c r="B372" s="103" t="s">
        <v>694</v>
      </c>
      <c r="C372" s="104"/>
      <c r="D372" s="105" t="s">
        <v>695</v>
      </c>
      <c r="E372" s="143"/>
    </row>
    <row r="373" ht="24.9" customHeight="1" spans="1:5">
      <c r="A373" s="82">
        <v>27</v>
      </c>
      <c r="B373" s="83"/>
      <c r="C373" s="84"/>
      <c r="D373" s="84"/>
      <c r="E373" s="85"/>
    </row>
    <row r="374" ht="24.9" customHeight="1" spans="1:5">
      <c r="A374" s="87"/>
      <c r="B374" s="88"/>
      <c r="C374" s="89"/>
      <c r="D374" s="89"/>
      <c r="E374" s="90"/>
    </row>
    <row r="375" ht="24.9" customHeight="1" spans="1:5">
      <c r="A375" s="87"/>
      <c r="B375" s="88"/>
      <c r="C375" s="89"/>
      <c r="D375" s="89"/>
      <c r="E375" s="90"/>
    </row>
    <row r="376" ht="24.9" customHeight="1" spans="1:5">
      <c r="A376" s="87"/>
      <c r="B376" s="88"/>
      <c r="C376" s="89"/>
      <c r="D376" s="89"/>
      <c r="E376" s="90"/>
    </row>
    <row r="377" ht="24.9" customHeight="1" spans="1:5">
      <c r="A377" s="87"/>
      <c r="B377" s="88"/>
      <c r="C377" s="89"/>
      <c r="D377" s="89"/>
      <c r="E377" s="90"/>
    </row>
    <row r="378" ht="24.9" customHeight="1" spans="1:5">
      <c r="A378" s="87"/>
      <c r="B378" s="88"/>
      <c r="C378" s="89"/>
      <c r="D378" s="89"/>
      <c r="E378" s="90"/>
    </row>
    <row r="379" ht="24.9" customHeight="1" spans="1:5">
      <c r="A379" s="87"/>
      <c r="B379" s="88"/>
      <c r="C379" s="89"/>
      <c r="D379" s="89"/>
      <c r="E379" s="90"/>
    </row>
    <row r="380" ht="24.9" customHeight="1" spans="1:5">
      <c r="A380" s="87"/>
      <c r="B380" s="88"/>
      <c r="C380" s="89"/>
      <c r="D380" s="89"/>
      <c r="E380" s="90"/>
    </row>
    <row r="381" ht="24.9" customHeight="1" spans="1:5">
      <c r="A381" s="87"/>
      <c r="B381" s="88"/>
      <c r="C381" s="89"/>
      <c r="D381" s="89"/>
      <c r="E381" s="90"/>
    </row>
    <row r="382" ht="24.9" customHeight="1" spans="1:5">
      <c r="A382" s="87"/>
      <c r="B382" s="88"/>
      <c r="C382" s="89"/>
      <c r="D382" s="89"/>
      <c r="E382" s="90"/>
    </row>
    <row r="383" ht="24.9" customHeight="1" spans="1:5">
      <c r="A383" s="87"/>
      <c r="B383" s="88"/>
      <c r="C383" s="89"/>
      <c r="D383" s="89"/>
      <c r="E383" s="90"/>
    </row>
    <row r="384" ht="24.9" customHeight="1" spans="1:5">
      <c r="A384" s="87"/>
      <c r="B384" s="88"/>
      <c r="C384" s="89"/>
      <c r="D384" s="89"/>
      <c r="E384" s="90"/>
    </row>
    <row r="385" ht="24.9" customHeight="1" spans="1:5">
      <c r="A385" s="99"/>
      <c r="B385" s="100"/>
      <c r="C385" s="101"/>
      <c r="D385" s="101"/>
      <c r="E385" s="102"/>
    </row>
    <row r="386" ht="24.9" customHeight="1" spans="1:5">
      <c r="A386" s="87"/>
      <c r="B386" s="103" t="s">
        <v>694</v>
      </c>
      <c r="C386" s="104"/>
      <c r="D386" s="105" t="s">
        <v>695</v>
      </c>
      <c r="E386" s="143"/>
    </row>
    <row r="387" ht="24.9" customHeight="1" spans="1:5">
      <c r="A387" s="82">
        <v>28</v>
      </c>
      <c r="B387" s="83"/>
      <c r="C387" s="84"/>
      <c r="D387" s="84"/>
      <c r="E387" s="85"/>
    </row>
    <row r="388" ht="24.9" customHeight="1" spans="1:5">
      <c r="A388" s="87"/>
      <c r="B388" s="88"/>
      <c r="C388" s="89"/>
      <c r="D388" s="89"/>
      <c r="E388" s="90"/>
    </row>
    <row r="389" ht="24.9" customHeight="1" spans="1:5">
      <c r="A389" s="87"/>
      <c r="B389" s="88"/>
      <c r="C389" s="89"/>
      <c r="D389" s="89"/>
      <c r="E389" s="90"/>
    </row>
    <row r="390" ht="24.9" customHeight="1" spans="1:5">
      <c r="A390" s="87"/>
      <c r="B390" s="88"/>
      <c r="C390" s="89"/>
      <c r="D390" s="89"/>
      <c r="E390" s="90"/>
    </row>
    <row r="391" ht="24.9" customHeight="1" spans="1:5">
      <c r="A391" s="87"/>
      <c r="B391" s="88"/>
      <c r="C391" s="89"/>
      <c r="D391" s="89"/>
      <c r="E391" s="90"/>
    </row>
    <row r="392" ht="24.9" customHeight="1" spans="1:5">
      <c r="A392" s="87"/>
      <c r="B392" s="88"/>
      <c r="C392" s="89"/>
      <c r="D392" s="89"/>
      <c r="E392" s="90"/>
    </row>
    <row r="393" ht="24.9" customHeight="1" spans="1:5">
      <c r="A393" s="87"/>
      <c r="B393" s="88"/>
      <c r="C393" s="89"/>
      <c r="D393" s="89"/>
      <c r="E393" s="90"/>
    </row>
    <row r="394" ht="24.9" customHeight="1" spans="1:5">
      <c r="A394" s="87"/>
      <c r="B394" s="88"/>
      <c r="C394" s="89"/>
      <c r="D394" s="89"/>
      <c r="E394" s="90"/>
    </row>
    <row r="395" ht="24.9" customHeight="1" spans="1:5">
      <c r="A395" s="87"/>
      <c r="B395" s="88"/>
      <c r="C395" s="89"/>
      <c r="D395" s="89"/>
      <c r="E395" s="90"/>
    </row>
    <row r="396" ht="24.9" customHeight="1" spans="1:5">
      <c r="A396" s="87"/>
      <c r="B396" s="88"/>
      <c r="C396" s="89"/>
      <c r="D396" s="89"/>
      <c r="E396" s="90"/>
    </row>
    <row r="397" ht="24.9" customHeight="1" spans="1:5">
      <c r="A397" s="87"/>
      <c r="B397" s="88"/>
      <c r="C397" s="89"/>
      <c r="D397" s="89"/>
      <c r="E397" s="90"/>
    </row>
    <row r="398" ht="24.9" customHeight="1" spans="1:5">
      <c r="A398" s="87"/>
      <c r="B398" s="88"/>
      <c r="C398" s="89"/>
      <c r="D398" s="89"/>
      <c r="E398" s="90"/>
    </row>
    <row r="399" ht="24.9" customHeight="1" spans="1:5">
      <c r="A399" s="99"/>
      <c r="B399" s="100"/>
      <c r="C399" s="101"/>
      <c r="D399" s="101"/>
      <c r="E399" s="102"/>
    </row>
    <row r="400" ht="24.9" customHeight="1" spans="1:5">
      <c r="A400" s="87"/>
      <c r="B400" s="103" t="s">
        <v>694</v>
      </c>
      <c r="C400" s="104"/>
      <c r="D400" s="105" t="s">
        <v>695</v>
      </c>
      <c r="E400" s="143"/>
    </row>
    <row r="401" ht="24.9" customHeight="1" spans="1:5">
      <c r="A401" s="82">
        <v>29</v>
      </c>
      <c r="B401" s="83"/>
      <c r="C401" s="84"/>
      <c r="D401" s="84"/>
      <c r="E401" s="85"/>
    </row>
    <row r="402" ht="24.9" customHeight="1" spans="1:5">
      <c r="A402" s="87"/>
      <c r="B402" s="88"/>
      <c r="C402" s="89"/>
      <c r="D402" s="89"/>
      <c r="E402" s="90"/>
    </row>
    <row r="403" ht="24.9" customHeight="1" spans="1:5">
      <c r="A403" s="87"/>
      <c r="B403" s="88"/>
      <c r="C403" s="89"/>
      <c r="D403" s="89"/>
      <c r="E403" s="90"/>
    </row>
    <row r="404" ht="24.9" customHeight="1" spans="1:5">
      <c r="A404" s="87"/>
      <c r="B404" s="88"/>
      <c r="C404" s="89"/>
      <c r="D404" s="89"/>
      <c r="E404" s="90"/>
    </row>
    <row r="405" ht="24.9" customHeight="1" spans="1:5">
      <c r="A405" s="87"/>
      <c r="B405" s="88"/>
      <c r="C405" s="89"/>
      <c r="D405" s="89"/>
      <c r="E405" s="90"/>
    </row>
    <row r="406" ht="24.9" customHeight="1" spans="1:5">
      <c r="A406" s="87"/>
      <c r="B406" s="88"/>
      <c r="C406" s="89"/>
      <c r="D406" s="89"/>
      <c r="E406" s="90"/>
    </row>
    <row r="407" ht="24.9" customHeight="1" spans="1:5">
      <c r="A407" s="87"/>
      <c r="B407" s="88"/>
      <c r="C407" s="89"/>
      <c r="D407" s="89"/>
      <c r="E407" s="90"/>
    </row>
    <row r="408" ht="24.9" customHeight="1" spans="1:5">
      <c r="A408" s="87"/>
      <c r="B408" s="88"/>
      <c r="C408" s="89"/>
      <c r="D408" s="89"/>
      <c r="E408" s="90"/>
    </row>
    <row r="409" ht="24.9" customHeight="1" spans="1:5">
      <c r="A409" s="87"/>
      <c r="B409" s="88"/>
      <c r="C409" s="89"/>
      <c r="D409" s="89"/>
      <c r="E409" s="90"/>
    </row>
    <row r="410" ht="24.9" customHeight="1" spans="1:5">
      <c r="A410" s="87"/>
      <c r="B410" s="88"/>
      <c r="C410" s="89"/>
      <c r="D410" s="89"/>
      <c r="E410" s="90"/>
    </row>
    <row r="411" ht="24.9" customHeight="1" spans="1:5">
      <c r="A411" s="87"/>
      <c r="B411" s="88"/>
      <c r="C411" s="89"/>
      <c r="D411" s="89"/>
      <c r="E411" s="90"/>
    </row>
    <row r="412" ht="24.9" customHeight="1" spans="1:5">
      <c r="A412" s="87"/>
      <c r="B412" s="88"/>
      <c r="C412" s="89"/>
      <c r="D412" s="89"/>
      <c r="E412" s="90"/>
    </row>
    <row r="413" ht="24.9" customHeight="1" spans="1:5">
      <c r="A413" s="99"/>
      <c r="B413" s="100"/>
      <c r="C413" s="101"/>
      <c r="D413" s="101"/>
      <c r="E413" s="102"/>
    </row>
    <row r="414" ht="24.9" customHeight="1" spans="1:5">
      <c r="A414" s="87"/>
      <c r="B414" s="103" t="s">
        <v>694</v>
      </c>
      <c r="C414" s="104"/>
      <c r="D414" s="105" t="s">
        <v>695</v>
      </c>
      <c r="E414" s="143"/>
    </row>
    <row r="415" ht="24.9" customHeight="1" spans="1:5">
      <c r="A415" s="82">
        <v>30</v>
      </c>
      <c r="B415" s="83"/>
      <c r="C415" s="84"/>
      <c r="D415" s="84"/>
      <c r="E415" s="85"/>
    </row>
    <row r="416" ht="24.9" customHeight="1" spans="1:5">
      <c r="A416" s="87"/>
      <c r="B416" s="88"/>
      <c r="C416" s="89"/>
      <c r="D416" s="89"/>
      <c r="E416" s="90"/>
    </row>
    <row r="417" ht="24.9" customHeight="1" spans="1:5">
      <c r="A417" s="87"/>
      <c r="B417" s="88"/>
      <c r="C417" s="89"/>
      <c r="D417" s="89"/>
      <c r="E417" s="90"/>
    </row>
    <row r="418" ht="24.9" customHeight="1" spans="1:5">
      <c r="A418" s="87"/>
      <c r="B418" s="88"/>
      <c r="C418" s="89"/>
      <c r="D418" s="89"/>
      <c r="E418" s="90"/>
    </row>
    <row r="419" ht="24.9" customHeight="1" spans="1:5">
      <c r="A419" s="87"/>
      <c r="B419" s="88"/>
      <c r="C419" s="89"/>
      <c r="D419" s="89"/>
      <c r="E419" s="90"/>
    </row>
    <row r="420" ht="24.9" customHeight="1" spans="1:5">
      <c r="A420" s="87"/>
      <c r="B420" s="88"/>
      <c r="C420" s="89"/>
      <c r="D420" s="89"/>
      <c r="E420" s="90"/>
    </row>
    <row r="421" ht="24.9" customHeight="1" spans="1:5">
      <c r="A421" s="87"/>
      <c r="B421" s="88"/>
      <c r="C421" s="89"/>
      <c r="D421" s="89"/>
      <c r="E421" s="90"/>
    </row>
    <row r="422" ht="24.9" customHeight="1" spans="1:5">
      <c r="A422" s="87"/>
      <c r="B422" s="88"/>
      <c r="C422" s="89"/>
      <c r="D422" s="89"/>
      <c r="E422" s="90"/>
    </row>
    <row r="423" ht="24.9" customHeight="1" spans="1:5">
      <c r="A423" s="87"/>
      <c r="B423" s="88"/>
      <c r="C423" s="89"/>
      <c r="D423" s="89"/>
      <c r="E423" s="90"/>
    </row>
    <row r="424" ht="24.9" customHeight="1" spans="1:5">
      <c r="A424" s="87"/>
      <c r="B424" s="88"/>
      <c r="C424" s="89"/>
      <c r="D424" s="89"/>
      <c r="E424" s="90"/>
    </row>
    <row r="425" ht="24.9" customHeight="1" spans="1:5">
      <c r="A425" s="87"/>
      <c r="B425" s="88"/>
      <c r="C425" s="89"/>
      <c r="D425" s="89"/>
      <c r="E425" s="90"/>
    </row>
    <row r="426" ht="24.9" customHeight="1" spans="1:5">
      <c r="A426" s="87"/>
      <c r="B426" s="88"/>
      <c r="C426" s="89"/>
      <c r="D426" s="89"/>
      <c r="E426" s="90"/>
    </row>
    <row r="427" ht="24.9" customHeight="1" spans="1:5">
      <c r="A427" s="99"/>
      <c r="B427" s="100"/>
      <c r="C427" s="101"/>
      <c r="D427" s="101"/>
      <c r="E427" s="102"/>
    </row>
    <row r="428" ht="24.9" customHeight="1" spans="1:5">
      <c r="A428" s="87"/>
      <c r="B428" s="103" t="s">
        <v>694</v>
      </c>
      <c r="C428" s="104"/>
      <c r="D428" s="105" t="s">
        <v>695</v>
      </c>
      <c r="E428" s="143"/>
    </row>
    <row r="429" ht="24.9" customHeight="1" spans="1:5">
      <c r="A429" s="82">
        <v>31</v>
      </c>
      <c r="B429" s="83"/>
      <c r="C429" s="84"/>
      <c r="D429" s="84"/>
      <c r="E429" s="85"/>
    </row>
    <row r="430" ht="24.9" customHeight="1" spans="1:5">
      <c r="A430" s="87"/>
      <c r="B430" s="88"/>
      <c r="C430" s="89"/>
      <c r="D430" s="89"/>
      <c r="E430" s="90"/>
    </row>
    <row r="431" ht="24.9" customHeight="1" spans="1:5">
      <c r="A431" s="87"/>
      <c r="B431" s="88"/>
      <c r="C431" s="89"/>
      <c r="D431" s="89"/>
      <c r="E431" s="90"/>
    </row>
    <row r="432" ht="24.9" customHeight="1" spans="1:5">
      <c r="A432" s="87"/>
      <c r="B432" s="88"/>
      <c r="C432" s="89"/>
      <c r="D432" s="89"/>
      <c r="E432" s="90"/>
    </row>
    <row r="433" ht="24.9" customHeight="1" spans="1:5">
      <c r="A433" s="87"/>
      <c r="B433" s="88"/>
      <c r="C433" s="89"/>
      <c r="D433" s="89"/>
      <c r="E433" s="90"/>
    </row>
    <row r="434" ht="24.9" customHeight="1" spans="1:5">
      <c r="A434" s="87"/>
      <c r="B434" s="88"/>
      <c r="C434" s="89"/>
      <c r="D434" s="89"/>
      <c r="E434" s="90"/>
    </row>
    <row r="435" ht="24.9" customHeight="1" spans="1:5">
      <c r="A435" s="87"/>
      <c r="B435" s="88"/>
      <c r="C435" s="89"/>
      <c r="D435" s="89"/>
      <c r="E435" s="90"/>
    </row>
    <row r="436" ht="24.9" customHeight="1" spans="1:5">
      <c r="A436" s="87"/>
      <c r="B436" s="88"/>
      <c r="C436" s="89"/>
      <c r="D436" s="89"/>
      <c r="E436" s="90"/>
    </row>
    <row r="437" ht="24.9" customHeight="1" spans="1:5">
      <c r="A437" s="87"/>
      <c r="B437" s="88"/>
      <c r="C437" s="89"/>
      <c r="D437" s="89"/>
      <c r="E437" s="90"/>
    </row>
    <row r="438" ht="24.9" customHeight="1" spans="1:5">
      <c r="A438" s="87"/>
      <c r="B438" s="88"/>
      <c r="C438" s="89"/>
      <c r="D438" s="89"/>
      <c r="E438" s="90"/>
    </row>
    <row r="439" ht="24.9" customHeight="1" spans="1:5">
      <c r="A439" s="87"/>
      <c r="B439" s="88"/>
      <c r="C439" s="89"/>
      <c r="D439" s="89"/>
      <c r="E439" s="90"/>
    </row>
    <row r="440" ht="24.9" customHeight="1" spans="1:5">
      <c r="A440" s="87"/>
      <c r="B440" s="88"/>
      <c r="C440" s="89"/>
      <c r="D440" s="89"/>
      <c r="E440" s="90"/>
    </row>
    <row r="441" ht="24.9" customHeight="1" spans="1:5">
      <c r="A441" s="99"/>
      <c r="B441" s="100"/>
      <c r="C441" s="101"/>
      <c r="D441" s="101"/>
      <c r="E441" s="102"/>
    </row>
    <row r="442" ht="24.9" customHeight="1" spans="1:5">
      <c r="A442" s="87"/>
      <c r="B442" s="103" t="s">
        <v>694</v>
      </c>
      <c r="C442" s="104"/>
      <c r="D442" s="105" t="s">
        <v>695</v>
      </c>
      <c r="E442" s="143"/>
    </row>
    <row r="443" ht="24.9" customHeight="1" spans="1:5">
      <c r="A443" s="82">
        <v>32</v>
      </c>
      <c r="B443" s="83"/>
      <c r="C443" s="84"/>
      <c r="D443" s="84"/>
      <c r="E443" s="85"/>
    </row>
    <row r="444" ht="24.9" customHeight="1" spans="1:5">
      <c r="A444" s="87"/>
      <c r="B444" s="88"/>
      <c r="C444" s="89"/>
      <c r="D444" s="89"/>
      <c r="E444" s="90"/>
    </row>
    <row r="445" ht="24.9" customHeight="1" spans="1:5">
      <c r="A445" s="87"/>
      <c r="B445" s="88"/>
      <c r="C445" s="89"/>
      <c r="D445" s="89"/>
      <c r="E445" s="90"/>
    </row>
    <row r="446" ht="24.9" customHeight="1" spans="1:5">
      <c r="A446" s="87"/>
      <c r="B446" s="88"/>
      <c r="C446" s="89"/>
      <c r="D446" s="89"/>
      <c r="E446" s="90"/>
    </row>
    <row r="447" ht="24.9" customHeight="1" spans="1:5">
      <c r="A447" s="87"/>
      <c r="B447" s="88"/>
      <c r="C447" s="89"/>
      <c r="D447" s="89"/>
      <c r="E447" s="90"/>
    </row>
    <row r="448" ht="24.9" customHeight="1" spans="1:5">
      <c r="A448" s="87"/>
      <c r="B448" s="88"/>
      <c r="C448" s="89"/>
      <c r="D448" s="89"/>
      <c r="E448" s="90"/>
    </row>
    <row r="449" ht="24.9" customHeight="1" spans="1:5">
      <c r="A449" s="87"/>
      <c r="B449" s="88"/>
      <c r="C449" s="89"/>
      <c r="D449" s="89"/>
      <c r="E449" s="90"/>
    </row>
    <row r="450" ht="24.9" customHeight="1" spans="1:5">
      <c r="A450" s="87"/>
      <c r="B450" s="88"/>
      <c r="C450" s="89"/>
      <c r="D450" s="89"/>
      <c r="E450" s="90"/>
    </row>
    <row r="451" ht="24.9" customHeight="1" spans="1:5">
      <c r="A451" s="87"/>
      <c r="B451" s="88"/>
      <c r="C451" s="89"/>
      <c r="D451" s="89"/>
      <c r="E451" s="90"/>
    </row>
    <row r="452" ht="24.9" customHeight="1" spans="1:5">
      <c r="A452" s="87"/>
      <c r="B452" s="88"/>
      <c r="C452" s="89"/>
      <c r="D452" s="89"/>
      <c r="E452" s="90"/>
    </row>
    <row r="453" ht="24.9" customHeight="1" spans="1:5">
      <c r="A453" s="87"/>
      <c r="B453" s="88"/>
      <c r="C453" s="89"/>
      <c r="D453" s="89"/>
      <c r="E453" s="90"/>
    </row>
    <row r="454" ht="24.9" customHeight="1" spans="1:5">
      <c r="A454" s="87"/>
      <c r="B454" s="88"/>
      <c r="C454" s="89"/>
      <c r="D454" s="89"/>
      <c r="E454" s="90"/>
    </row>
    <row r="455" ht="24.9" customHeight="1" spans="1:5">
      <c r="A455" s="99"/>
      <c r="B455" s="100"/>
      <c r="C455" s="101"/>
      <c r="D455" s="101"/>
      <c r="E455" s="102"/>
    </row>
    <row r="456" ht="24.9" customHeight="1" spans="1:5">
      <c r="A456" s="87"/>
      <c r="B456" s="103" t="s">
        <v>694</v>
      </c>
      <c r="C456" s="104"/>
      <c r="D456" s="105" t="s">
        <v>695</v>
      </c>
      <c r="E456" s="143"/>
    </row>
    <row r="457" ht="24.9" customHeight="1" spans="1:5">
      <c r="A457" s="82">
        <v>33</v>
      </c>
      <c r="B457" s="83"/>
      <c r="C457" s="84"/>
      <c r="D457" s="84"/>
      <c r="E457" s="85"/>
    </row>
    <row r="458" ht="24.9" customHeight="1" spans="1:5">
      <c r="A458" s="87"/>
      <c r="B458" s="88"/>
      <c r="C458" s="89"/>
      <c r="D458" s="89"/>
      <c r="E458" s="90"/>
    </row>
    <row r="459" ht="24.9" customHeight="1" spans="1:5">
      <c r="A459" s="87"/>
      <c r="B459" s="88"/>
      <c r="C459" s="89"/>
      <c r="D459" s="89"/>
      <c r="E459" s="90"/>
    </row>
    <row r="460" ht="24.9" customHeight="1" spans="1:5">
      <c r="A460" s="87"/>
      <c r="B460" s="88"/>
      <c r="C460" s="89"/>
      <c r="D460" s="89"/>
      <c r="E460" s="90"/>
    </row>
    <row r="461" ht="24.9" customHeight="1" spans="1:5">
      <c r="A461" s="87"/>
      <c r="B461" s="88"/>
      <c r="C461" s="89"/>
      <c r="D461" s="89"/>
      <c r="E461" s="90"/>
    </row>
    <row r="462" ht="24.9" customHeight="1" spans="1:5">
      <c r="A462" s="87"/>
      <c r="B462" s="88"/>
      <c r="C462" s="89"/>
      <c r="D462" s="89"/>
      <c r="E462" s="90"/>
    </row>
    <row r="463" ht="24.9" customHeight="1" spans="1:5">
      <c r="A463" s="87"/>
      <c r="B463" s="88"/>
      <c r="C463" s="89"/>
      <c r="D463" s="89"/>
      <c r="E463" s="90"/>
    </row>
    <row r="464" ht="24.9" customHeight="1" spans="1:5">
      <c r="A464" s="87"/>
      <c r="B464" s="88"/>
      <c r="C464" s="89"/>
      <c r="D464" s="89"/>
      <c r="E464" s="90"/>
    </row>
    <row r="465" ht="24.9" customHeight="1" spans="1:5">
      <c r="A465" s="87"/>
      <c r="B465" s="88"/>
      <c r="C465" s="89"/>
      <c r="D465" s="89"/>
      <c r="E465" s="90"/>
    </row>
    <row r="466" ht="24.9" customHeight="1" spans="1:5">
      <c r="A466" s="87"/>
      <c r="B466" s="88"/>
      <c r="C466" s="89"/>
      <c r="D466" s="89"/>
      <c r="E466" s="90"/>
    </row>
    <row r="467" ht="24.9" customHeight="1" spans="1:5">
      <c r="A467" s="87"/>
      <c r="B467" s="88"/>
      <c r="C467" s="89"/>
      <c r="D467" s="89"/>
      <c r="E467" s="90"/>
    </row>
    <row r="468" ht="24.9" customHeight="1" spans="1:5">
      <c r="A468" s="87"/>
      <c r="B468" s="88"/>
      <c r="C468" s="89"/>
      <c r="D468" s="89"/>
      <c r="E468" s="90"/>
    </row>
    <row r="469" ht="24.9" customHeight="1" spans="1:5">
      <c r="A469" s="99"/>
      <c r="B469" s="100"/>
      <c r="C469" s="101"/>
      <c r="D469" s="101"/>
      <c r="E469" s="102"/>
    </row>
    <row r="470" ht="24.9" customHeight="1" spans="1:5">
      <c r="A470" s="87"/>
      <c r="B470" s="103" t="s">
        <v>694</v>
      </c>
      <c r="C470" s="104"/>
      <c r="D470" s="105" t="s">
        <v>695</v>
      </c>
      <c r="E470" s="143"/>
    </row>
    <row r="471" ht="24.9" customHeight="1" spans="1:5">
      <c r="A471" s="82">
        <v>34</v>
      </c>
      <c r="B471" s="83"/>
      <c r="C471" s="84"/>
      <c r="D471" s="84"/>
      <c r="E471" s="85"/>
    </row>
    <row r="472" ht="24.9" customHeight="1" spans="1:5">
      <c r="A472" s="87"/>
      <c r="B472" s="88"/>
      <c r="C472" s="89"/>
      <c r="D472" s="89"/>
      <c r="E472" s="90"/>
    </row>
    <row r="473" ht="24.9" customHeight="1" spans="1:5">
      <c r="A473" s="87"/>
      <c r="B473" s="88"/>
      <c r="C473" s="89"/>
      <c r="D473" s="89"/>
      <c r="E473" s="90"/>
    </row>
    <row r="474" ht="24.9" customHeight="1" spans="1:5">
      <c r="A474" s="87"/>
      <c r="B474" s="88"/>
      <c r="C474" s="89"/>
      <c r="D474" s="89"/>
      <c r="E474" s="90"/>
    </row>
    <row r="475" ht="24.9" customHeight="1" spans="1:5">
      <c r="A475" s="87"/>
      <c r="B475" s="88"/>
      <c r="C475" s="89"/>
      <c r="D475" s="89"/>
      <c r="E475" s="90"/>
    </row>
    <row r="476" ht="24.9" customHeight="1" spans="1:5">
      <c r="A476" s="87"/>
      <c r="B476" s="88"/>
      <c r="C476" s="89"/>
      <c r="D476" s="89"/>
      <c r="E476" s="90"/>
    </row>
    <row r="477" ht="24.9" customHeight="1" spans="1:5">
      <c r="A477" s="87"/>
      <c r="B477" s="88"/>
      <c r="C477" s="89"/>
      <c r="D477" s="89"/>
      <c r="E477" s="90"/>
    </row>
    <row r="478" ht="24.9" customHeight="1" spans="1:5">
      <c r="A478" s="87"/>
      <c r="B478" s="88"/>
      <c r="C478" s="89"/>
      <c r="D478" s="89"/>
      <c r="E478" s="90"/>
    </row>
    <row r="479" ht="24.9" customHeight="1" spans="1:5">
      <c r="A479" s="87"/>
      <c r="B479" s="88"/>
      <c r="C479" s="89"/>
      <c r="D479" s="89"/>
      <c r="E479" s="90"/>
    </row>
    <row r="480" ht="24.9" customHeight="1" spans="1:5">
      <c r="A480" s="87"/>
      <c r="B480" s="88"/>
      <c r="C480" s="89"/>
      <c r="D480" s="89"/>
      <c r="E480" s="90"/>
    </row>
    <row r="481" ht="24.9" customHeight="1" spans="1:5">
      <c r="A481" s="87"/>
      <c r="B481" s="88"/>
      <c r="C481" s="89"/>
      <c r="D481" s="89"/>
      <c r="E481" s="90"/>
    </row>
    <row r="482" ht="24.9" customHeight="1" spans="1:5">
      <c r="A482" s="87"/>
      <c r="B482" s="88"/>
      <c r="C482" s="89"/>
      <c r="D482" s="89"/>
      <c r="E482" s="90"/>
    </row>
    <row r="483" ht="24.9" customHeight="1" spans="1:5">
      <c r="A483" s="99"/>
      <c r="B483" s="100"/>
      <c r="C483" s="101"/>
      <c r="D483" s="101"/>
      <c r="E483" s="102"/>
    </row>
    <row r="484" ht="24.9" customHeight="1" spans="1:5">
      <c r="A484" s="87"/>
      <c r="B484" s="103" t="s">
        <v>694</v>
      </c>
      <c r="C484" s="104"/>
      <c r="D484" s="105" t="s">
        <v>695</v>
      </c>
      <c r="E484" s="143"/>
    </row>
    <row r="485" ht="24.9" customHeight="1" spans="1:5">
      <c r="A485" s="82">
        <v>35</v>
      </c>
      <c r="B485" s="83"/>
      <c r="C485" s="84"/>
      <c r="D485" s="84"/>
      <c r="E485" s="85"/>
    </row>
    <row r="486" ht="24.9" customHeight="1" spans="1:5">
      <c r="A486" s="87"/>
      <c r="B486" s="88"/>
      <c r="C486" s="89"/>
      <c r="D486" s="89"/>
      <c r="E486" s="90"/>
    </row>
    <row r="487" ht="24.9" customHeight="1" spans="1:5">
      <c r="A487" s="87"/>
      <c r="B487" s="88"/>
      <c r="C487" s="89"/>
      <c r="D487" s="89"/>
      <c r="E487" s="90"/>
    </row>
    <row r="488" ht="24.9" customHeight="1" spans="1:5">
      <c r="A488" s="87"/>
      <c r="B488" s="88"/>
      <c r="C488" s="89"/>
      <c r="D488" s="89"/>
      <c r="E488" s="90"/>
    </row>
    <row r="489" ht="24.9" customHeight="1" spans="1:5">
      <c r="A489" s="87"/>
      <c r="B489" s="88"/>
      <c r="C489" s="89"/>
      <c r="D489" s="89"/>
      <c r="E489" s="90"/>
    </row>
    <row r="490" ht="24.9" customHeight="1" spans="1:5">
      <c r="A490" s="87"/>
      <c r="B490" s="88"/>
      <c r="C490" s="89"/>
      <c r="D490" s="89"/>
      <c r="E490" s="90"/>
    </row>
    <row r="491" ht="24.9" customHeight="1" spans="1:5">
      <c r="A491" s="87"/>
      <c r="B491" s="88"/>
      <c r="C491" s="89"/>
      <c r="D491" s="89"/>
      <c r="E491" s="90"/>
    </row>
    <row r="492" ht="24.9" customHeight="1" spans="1:5">
      <c r="A492" s="87"/>
      <c r="B492" s="88"/>
      <c r="C492" s="89"/>
      <c r="D492" s="89"/>
      <c r="E492" s="90"/>
    </row>
    <row r="493" ht="24.9" customHeight="1" spans="1:5">
      <c r="A493" s="87"/>
      <c r="B493" s="88"/>
      <c r="C493" s="89"/>
      <c r="D493" s="89"/>
      <c r="E493" s="90"/>
    </row>
    <row r="494" ht="24.9" customHeight="1" spans="1:5">
      <c r="A494" s="87"/>
      <c r="B494" s="88"/>
      <c r="C494" s="89"/>
      <c r="D494" s="89"/>
      <c r="E494" s="90"/>
    </row>
    <row r="495" ht="24.9" customHeight="1" spans="1:5">
      <c r="A495" s="87"/>
      <c r="B495" s="88"/>
      <c r="C495" s="89"/>
      <c r="D495" s="89"/>
      <c r="E495" s="90"/>
    </row>
    <row r="496" ht="24.9" customHeight="1" spans="1:5">
      <c r="A496" s="87"/>
      <c r="B496" s="88"/>
      <c r="C496" s="89"/>
      <c r="D496" s="89"/>
      <c r="E496" s="90"/>
    </row>
    <row r="497" ht="24.9" customHeight="1" spans="1:5">
      <c r="A497" s="99"/>
      <c r="B497" s="100"/>
      <c r="C497" s="101"/>
      <c r="D497" s="101"/>
      <c r="E497" s="102"/>
    </row>
    <row r="498" ht="24.9" customHeight="1" spans="1:5">
      <c r="A498" s="87"/>
      <c r="B498" s="103" t="s">
        <v>694</v>
      </c>
      <c r="C498" s="104"/>
      <c r="D498" s="105" t="s">
        <v>695</v>
      </c>
      <c r="E498" s="143"/>
    </row>
    <row r="499" ht="24.9" customHeight="1" spans="1:5">
      <c r="A499" s="82">
        <v>36</v>
      </c>
      <c r="B499" s="83"/>
      <c r="C499" s="84"/>
      <c r="D499" s="84"/>
      <c r="E499" s="85"/>
    </row>
    <row r="500" ht="24.9" customHeight="1" spans="1:5">
      <c r="A500" s="87"/>
      <c r="B500" s="88"/>
      <c r="C500" s="89"/>
      <c r="D500" s="89"/>
      <c r="E500" s="90"/>
    </row>
    <row r="501" ht="24.9" customHeight="1" spans="1:5">
      <c r="A501" s="87"/>
      <c r="B501" s="88"/>
      <c r="C501" s="89"/>
      <c r="D501" s="89"/>
      <c r="E501" s="90"/>
    </row>
    <row r="502" ht="24.9" customHeight="1" spans="1:5">
      <c r="A502" s="87"/>
      <c r="B502" s="88"/>
      <c r="C502" s="89"/>
      <c r="D502" s="89"/>
      <c r="E502" s="90"/>
    </row>
    <row r="503" ht="24.9" customHeight="1" spans="1:5">
      <c r="A503" s="87"/>
      <c r="B503" s="88"/>
      <c r="C503" s="89"/>
      <c r="D503" s="89"/>
      <c r="E503" s="90"/>
    </row>
    <row r="504" ht="24.9" customHeight="1" spans="1:5">
      <c r="A504" s="87"/>
      <c r="B504" s="88"/>
      <c r="C504" s="89"/>
      <c r="D504" s="89"/>
      <c r="E504" s="90"/>
    </row>
    <row r="505" ht="24.9" customHeight="1" spans="1:5">
      <c r="A505" s="87"/>
      <c r="B505" s="88"/>
      <c r="C505" s="89"/>
      <c r="D505" s="89"/>
      <c r="E505" s="90"/>
    </row>
    <row r="506" ht="24.9" customHeight="1" spans="1:5">
      <c r="A506" s="87"/>
      <c r="B506" s="88"/>
      <c r="C506" s="89"/>
      <c r="D506" s="89"/>
      <c r="E506" s="90"/>
    </row>
    <row r="507" ht="24.9" customHeight="1" spans="1:5">
      <c r="A507" s="87"/>
      <c r="B507" s="88"/>
      <c r="C507" s="89"/>
      <c r="D507" s="89"/>
      <c r="E507" s="90"/>
    </row>
    <row r="508" ht="24.9" customHeight="1" spans="1:5">
      <c r="A508" s="87"/>
      <c r="B508" s="88"/>
      <c r="C508" s="89"/>
      <c r="D508" s="89"/>
      <c r="E508" s="90"/>
    </row>
    <row r="509" ht="24.9" customHeight="1" spans="1:5">
      <c r="A509" s="87"/>
      <c r="B509" s="88"/>
      <c r="C509" s="89"/>
      <c r="D509" s="89"/>
      <c r="E509" s="90"/>
    </row>
    <row r="510" ht="24.9" customHeight="1" spans="1:5">
      <c r="A510" s="87"/>
      <c r="B510" s="88"/>
      <c r="C510" s="89"/>
      <c r="D510" s="89"/>
      <c r="E510" s="90"/>
    </row>
    <row r="511" ht="24.9" customHeight="1" spans="1:5">
      <c r="A511" s="99"/>
      <c r="B511" s="100"/>
      <c r="C511" s="101"/>
      <c r="D511" s="101"/>
      <c r="E511" s="102"/>
    </row>
    <row r="512" ht="24.9" customHeight="1" spans="1:5">
      <c r="A512" s="87"/>
      <c r="B512" s="103" t="s">
        <v>694</v>
      </c>
      <c r="C512" s="104"/>
      <c r="D512" s="105" t="s">
        <v>695</v>
      </c>
      <c r="E512" s="143"/>
    </row>
    <row r="513" ht="24.9" customHeight="1" spans="1:5">
      <c r="A513" s="82">
        <v>37</v>
      </c>
      <c r="B513" s="83"/>
      <c r="C513" s="84"/>
      <c r="D513" s="84"/>
      <c r="E513" s="85"/>
    </row>
    <row r="514" ht="24.9" customHeight="1" spans="1:5">
      <c r="A514" s="87"/>
      <c r="B514" s="88"/>
      <c r="C514" s="89"/>
      <c r="D514" s="89"/>
      <c r="E514" s="90"/>
    </row>
    <row r="515" ht="24.9" customHeight="1" spans="1:5">
      <c r="A515" s="87"/>
      <c r="B515" s="88"/>
      <c r="C515" s="89"/>
      <c r="D515" s="89"/>
      <c r="E515" s="90"/>
    </row>
    <row r="516" ht="24.9" customHeight="1" spans="1:5">
      <c r="A516" s="87"/>
      <c r="B516" s="88"/>
      <c r="C516" s="89"/>
      <c r="D516" s="89"/>
      <c r="E516" s="90"/>
    </row>
    <row r="517" ht="24.9" customHeight="1" spans="1:5">
      <c r="A517" s="87"/>
      <c r="B517" s="88"/>
      <c r="C517" s="89"/>
      <c r="D517" s="89"/>
      <c r="E517" s="90"/>
    </row>
    <row r="518" ht="24.9" customHeight="1" spans="1:5">
      <c r="A518" s="87"/>
      <c r="B518" s="88"/>
      <c r="C518" s="89"/>
      <c r="D518" s="89"/>
      <c r="E518" s="90"/>
    </row>
    <row r="519" ht="24.9" customHeight="1" spans="1:5">
      <c r="A519" s="87"/>
      <c r="B519" s="88"/>
      <c r="C519" s="89"/>
      <c r="D519" s="89"/>
      <c r="E519" s="90"/>
    </row>
    <row r="520" ht="24.9" customHeight="1" spans="1:5">
      <c r="A520" s="87"/>
      <c r="B520" s="88"/>
      <c r="C520" s="89"/>
      <c r="D520" s="89"/>
      <c r="E520" s="90"/>
    </row>
    <row r="521" ht="24.9" customHeight="1" spans="1:5">
      <c r="A521" s="87"/>
      <c r="B521" s="88"/>
      <c r="C521" s="89"/>
      <c r="D521" s="89"/>
      <c r="E521" s="90"/>
    </row>
    <row r="522" ht="24.9" customHeight="1" spans="1:5">
      <c r="A522" s="87"/>
      <c r="B522" s="88"/>
      <c r="C522" s="89"/>
      <c r="D522" s="89"/>
      <c r="E522" s="90"/>
    </row>
    <row r="523" ht="24.9" customHeight="1" spans="1:5">
      <c r="A523" s="87"/>
      <c r="B523" s="88"/>
      <c r="C523" s="89"/>
      <c r="D523" s="89"/>
      <c r="E523" s="90"/>
    </row>
    <row r="524" ht="24.9" customHeight="1" spans="1:5">
      <c r="A524" s="87"/>
      <c r="B524" s="88"/>
      <c r="C524" s="89"/>
      <c r="D524" s="89"/>
      <c r="E524" s="90"/>
    </row>
    <row r="525" ht="24.9" customHeight="1" spans="1:5">
      <c r="A525" s="99"/>
      <c r="B525" s="100"/>
      <c r="C525" s="101"/>
      <c r="D525" s="101"/>
      <c r="E525" s="102"/>
    </row>
    <row r="526" ht="24.9" customHeight="1" spans="1:5">
      <c r="A526" s="87"/>
      <c r="B526" s="103" t="s">
        <v>694</v>
      </c>
      <c r="C526" s="104"/>
      <c r="D526" s="105" t="s">
        <v>695</v>
      </c>
      <c r="E526" s="143"/>
    </row>
    <row r="527" ht="24.9" customHeight="1" spans="1:5">
      <c r="A527" s="82">
        <v>38</v>
      </c>
      <c r="B527" s="83"/>
      <c r="C527" s="84"/>
      <c r="D527" s="84"/>
      <c r="E527" s="85"/>
    </row>
    <row r="528" ht="24.9" customHeight="1" spans="1:5">
      <c r="A528" s="87"/>
      <c r="B528" s="88"/>
      <c r="C528" s="89"/>
      <c r="D528" s="89"/>
      <c r="E528" s="90"/>
    </row>
    <row r="529" ht="24.9" customHeight="1" spans="1:5">
      <c r="A529" s="87"/>
      <c r="B529" s="88"/>
      <c r="C529" s="89"/>
      <c r="D529" s="89"/>
      <c r="E529" s="90"/>
    </row>
    <row r="530" ht="24.9" customHeight="1" spans="1:5">
      <c r="A530" s="87"/>
      <c r="B530" s="88"/>
      <c r="C530" s="89"/>
      <c r="D530" s="89"/>
      <c r="E530" s="90"/>
    </row>
    <row r="531" ht="24.9" customHeight="1" spans="1:5">
      <c r="A531" s="87"/>
      <c r="B531" s="88"/>
      <c r="C531" s="89"/>
      <c r="D531" s="89"/>
      <c r="E531" s="90"/>
    </row>
    <row r="532" ht="24.9" customHeight="1" spans="1:5">
      <c r="A532" s="87"/>
      <c r="B532" s="88"/>
      <c r="C532" s="89"/>
      <c r="D532" s="89"/>
      <c r="E532" s="90"/>
    </row>
    <row r="533" ht="24.9" customHeight="1" spans="1:5">
      <c r="A533" s="87"/>
      <c r="B533" s="88"/>
      <c r="C533" s="89"/>
      <c r="D533" s="89"/>
      <c r="E533" s="90"/>
    </row>
    <row r="534" ht="24.9" customHeight="1" spans="1:5">
      <c r="A534" s="87"/>
      <c r="B534" s="88"/>
      <c r="C534" s="89"/>
      <c r="D534" s="89"/>
      <c r="E534" s="90"/>
    </row>
    <row r="535" ht="24.9" customHeight="1" spans="1:5">
      <c r="A535" s="87"/>
      <c r="B535" s="88"/>
      <c r="C535" s="89"/>
      <c r="D535" s="89"/>
      <c r="E535" s="90"/>
    </row>
    <row r="536" ht="24.9" customHeight="1" spans="1:5">
      <c r="A536" s="87"/>
      <c r="B536" s="88"/>
      <c r="C536" s="89"/>
      <c r="D536" s="89"/>
      <c r="E536" s="90"/>
    </row>
    <row r="537" ht="24.9" customHeight="1" spans="1:5">
      <c r="A537" s="87"/>
      <c r="B537" s="88"/>
      <c r="C537" s="89"/>
      <c r="D537" s="89"/>
      <c r="E537" s="90"/>
    </row>
    <row r="538" ht="24.9" customHeight="1" spans="1:5">
      <c r="A538" s="87"/>
      <c r="B538" s="88"/>
      <c r="C538" s="89"/>
      <c r="D538" s="89"/>
      <c r="E538" s="90"/>
    </row>
    <row r="539" ht="24.9" customHeight="1" spans="1:5">
      <c r="A539" s="99"/>
      <c r="B539" s="100"/>
      <c r="C539" s="101"/>
      <c r="D539" s="101"/>
      <c r="E539" s="102"/>
    </row>
    <row r="540" ht="24.9" customHeight="1" spans="1:5">
      <c r="A540" s="87"/>
      <c r="B540" s="103" t="s">
        <v>694</v>
      </c>
      <c r="C540" s="104"/>
      <c r="D540" s="105" t="s">
        <v>695</v>
      </c>
      <c r="E540" s="143"/>
    </row>
    <row r="541" ht="24.9" customHeight="1" spans="1:5">
      <c r="A541" s="82">
        <v>39</v>
      </c>
      <c r="B541" s="83"/>
      <c r="C541" s="84"/>
      <c r="D541" s="84"/>
      <c r="E541" s="85"/>
    </row>
    <row r="542" ht="24.9" customHeight="1" spans="1:5">
      <c r="A542" s="87"/>
      <c r="B542" s="88"/>
      <c r="C542" s="89"/>
      <c r="D542" s="89"/>
      <c r="E542" s="90"/>
    </row>
    <row r="543" ht="24.9" customHeight="1" spans="1:5">
      <c r="A543" s="87"/>
      <c r="B543" s="88"/>
      <c r="C543" s="89"/>
      <c r="D543" s="89"/>
      <c r="E543" s="90"/>
    </row>
    <row r="544" ht="24.9" customHeight="1" spans="1:5">
      <c r="A544" s="87"/>
      <c r="B544" s="88"/>
      <c r="C544" s="89"/>
      <c r="D544" s="89"/>
      <c r="E544" s="90"/>
    </row>
    <row r="545" ht="24.9" customHeight="1" spans="1:5">
      <c r="A545" s="87"/>
      <c r="B545" s="88"/>
      <c r="C545" s="89"/>
      <c r="D545" s="89"/>
      <c r="E545" s="90"/>
    </row>
    <row r="546" ht="24.9" customHeight="1" spans="1:5">
      <c r="A546" s="87"/>
      <c r="B546" s="88"/>
      <c r="C546" s="89"/>
      <c r="D546" s="89"/>
      <c r="E546" s="90"/>
    </row>
    <row r="547" ht="24.9" customHeight="1" spans="1:5">
      <c r="A547" s="87"/>
      <c r="B547" s="88"/>
      <c r="C547" s="89"/>
      <c r="D547" s="89"/>
      <c r="E547" s="90"/>
    </row>
    <row r="548" ht="24.9" customHeight="1" spans="1:5">
      <c r="A548" s="87"/>
      <c r="B548" s="88"/>
      <c r="C548" s="89"/>
      <c r="D548" s="89"/>
      <c r="E548" s="90"/>
    </row>
    <row r="549" ht="24.9" customHeight="1" spans="1:5">
      <c r="A549" s="87"/>
      <c r="B549" s="88"/>
      <c r="C549" s="89"/>
      <c r="D549" s="89"/>
      <c r="E549" s="90"/>
    </row>
    <row r="550" ht="24.9" customHeight="1" spans="1:5">
      <c r="A550" s="87"/>
      <c r="B550" s="88"/>
      <c r="C550" s="89"/>
      <c r="D550" s="89"/>
      <c r="E550" s="90"/>
    </row>
    <row r="551" ht="24.9" customHeight="1" spans="1:5">
      <c r="A551" s="87"/>
      <c r="B551" s="88"/>
      <c r="C551" s="89"/>
      <c r="D551" s="89"/>
      <c r="E551" s="90"/>
    </row>
    <row r="552" ht="24.9" customHeight="1" spans="1:5">
      <c r="A552" s="87"/>
      <c r="B552" s="88"/>
      <c r="C552" s="89"/>
      <c r="D552" s="89"/>
      <c r="E552" s="90"/>
    </row>
    <row r="553" ht="24.9" customHeight="1" spans="1:5">
      <c r="A553" s="99"/>
      <c r="B553" s="100"/>
      <c r="C553" s="101"/>
      <c r="D553" s="101"/>
      <c r="E553" s="102"/>
    </row>
    <row r="554" ht="24.9" customHeight="1" spans="1:5">
      <c r="A554" s="87"/>
      <c r="B554" s="103" t="s">
        <v>694</v>
      </c>
      <c r="C554" s="104"/>
      <c r="D554" s="105" t="s">
        <v>695</v>
      </c>
      <c r="E554" s="143"/>
    </row>
    <row r="555" ht="24.9" customHeight="1" spans="1:5">
      <c r="A555" s="82">
        <v>40</v>
      </c>
      <c r="B555" s="83"/>
      <c r="C555" s="84"/>
      <c r="D555" s="84"/>
      <c r="E555" s="85"/>
    </row>
    <row r="556" ht="24.9" customHeight="1" spans="1:5">
      <c r="A556" s="87"/>
      <c r="B556" s="88"/>
      <c r="C556" s="89"/>
      <c r="D556" s="89"/>
      <c r="E556" s="90"/>
    </row>
    <row r="557" ht="24.9" customHeight="1" spans="1:5">
      <c r="A557" s="87"/>
      <c r="B557" s="88"/>
      <c r="C557" s="89"/>
      <c r="D557" s="89"/>
      <c r="E557" s="90"/>
    </row>
    <row r="558" ht="24.9" customHeight="1" spans="1:5">
      <c r="A558" s="87"/>
      <c r="B558" s="88"/>
      <c r="C558" s="89"/>
      <c r="D558" s="89"/>
      <c r="E558" s="90"/>
    </row>
    <row r="559" ht="24.9" customHeight="1" spans="1:5">
      <c r="A559" s="87"/>
      <c r="B559" s="88"/>
      <c r="C559" s="89"/>
      <c r="D559" s="89"/>
      <c r="E559" s="90"/>
    </row>
    <row r="560" ht="24.9" customHeight="1" spans="1:5">
      <c r="A560" s="87"/>
      <c r="B560" s="88"/>
      <c r="C560" s="89"/>
      <c r="D560" s="89"/>
      <c r="E560" s="90"/>
    </row>
    <row r="561" ht="24.9" customHeight="1" spans="1:5">
      <c r="A561" s="87"/>
      <c r="B561" s="88"/>
      <c r="C561" s="89"/>
      <c r="D561" s="89"/>
      <c r="E561" s="90"/>
    </row>
    <row r="562" ht="24.9" customHeight="1" spans="1:5">
      <c r="A562" s="87"/>
      <c r="B562" s="88"/>
      <c r="C562" s="89"/>
      <c r="D562" s="89"/>
      <c r="E562" s="90"/>
    </row>
    <row r="563" ht="24.9" customHeight="1" spans="1:5">
      <c r="A563" s="87"/>
      <c r="B563" s="88"/>
      <c r="C563" s="89"/>
      <c r="D563" s="89"/>
      <c r="E563" s="90"/>
    </row>
    <row r="564" ht="24.9" customHeight="1" spans="1:5">
      <c r="A564" s="87"/>
      <c r="B564" s="88"/>
      <c r="C564" s="89"/>
      <c r="D564" s="89"/>
      <c r="E564" s="90"/>
    </row>
    <row r="565" ht="24.9" customHeight="1" spans="1:5">
      <c r="A565" s="87"/>
      <c r="B565" s="88"/>
      <c r="C565" s="89"/>
      <c r="D565" s="89"/>
      <c r="E565" s="90"/>
    </row>
    <row r="566" ht="24.9" customHeight="1" spans="1:5">
      <c r="A566" s="87"/>
      <c r="B566" s="88"/>
      <c r="C566" s="89"/>
      <c r="D566" s="89"/>
      <c r="E566" s="90"/>
    </row>
    <row r="567" ht="24.9" customHeight="1" spans="1:5">
      <c r="A567" s="99"/>
      <c r="B567" s="100"/>
      <c r="C567" s="101"/>
      <c r="D567" s="101"/>
      <c r="E567" s="102"/>
    </row>
    <row r="568" ht="24.9" customHeight="1" spans="1:5">
      <c r="A568" s="87"/>
      <c r="B568" s="103" t="s">
        <v>694</v>
      </c>
      <c r="C568" s="104"/>
      <c r="D568" s="105" t="s">
        <v>695</v>
      </c>
      <c r="E568" s="143"/>
    </row>
    <row r="569" ht="24.9" customHeight="1" spans="1:5">
      <c r="A569" s="82">
        <v>41</v>
      </c>
      <c r="B569" s="83"/>
      <c r="C569" s="84"/>
      <c r="D569" s="84"/>
      <c r="E569" s="85"/>
    </row>
    <row r="570" ht="24.9" customHeight="1" spans="1:5">
      <c r="A570" s="87"/>
      <c r="B570" s="88"/>
      <c r="C570" s="89"/>
      <c r="D570" s="89"/>
      <c r="E570" s="90"/>
    </row>
    <row r="571" ht="24.9" customHeight="1" spans="1:5">
      <c r="A571" s="87"/>
      <c r="B571" s="88"/>
      <c r="C571" s="89"/>
      <c r="D571" s="89"/>
      <c r="E571" s="90"/>
    </row>
    <row r="572" ht="24.9" customHeight="1" spans="1:5">
      <c r="A572" s="87"/>
      <c r="B572" s="88"/>
      <c r="C572" s="89"/>
      <c r="D572" s="89"/>
      <c r="E572" s="90"/>
    </row>
    <row r="573" ht="24.9" customHeight="1" spans="1:5">
      <c r="A573" s="87"/>
      <c r="B573" s="88"/>
      <c r="C573" s="89"/>
      <c r="D573" s="89"/>
      <c r="E573" s="90"/>
    </row>
    <row r="574" ht="24.9" customHeight="1" spans="1:5">
      <c r="A574" s="87"/>
      <c r="B574" s="88"/>
      <c r="C574" s="89"/>
      <c r="D574" s="89"/>
      <c r="E574" s="90"/>
    </row>
    <row r="575" ht="24.9" customHeight="1" spans="1:5">
      <c r="A575" s="87"/>
      <c r="B575" s="88"/>
      <c r="C575" s="89"/>
      <c r="D575" s="89"/>
      <c r="E575" s="90"/>
    </row>
    <row r="576" ht="24.9" customHeight="1" spans="1:5">
      <c r="A576" s="87"/>
      <c r="B576" s="88"/>
      <c r="C576" s="89"/>
      <c r="D576" s="89"/>
      <c r="E576" s="90"/>
    </row>
    <row r="577" ht="24.9" customHeight="1" spans="1:5">
      <c r="A577" s="87"/>
      <c r="B577" s="88"/>
      <c r="C577" s="89"/>
      <c r="D577" s="89"/>
      <c r="E577" s="90"/>
    </row>
    <row r="578" ht="24.9" customHeight="1" spans="1:5">
      <c r="A578" s="87"/>
      <c r="B578" s="88"/>
      <c r="C578" s="89"/>
      <c r="D578" s="89"/>
      <c r="E578" s="90"/>
    </row>
    <row r="579" ht="24.9" customHeight="1" spans="1:5">
      <c r="A579" s="87"/>
      <c r="B579" s="88"/>
      <c r="C579" s="89"/>
      <c r="D579" s="89"/>
      <c r="E579" s="90"/>
    </row>
    <row r="580" ht="24.9" customHeight="1" spans="1:5">
      <c r="A580" s="87"/>
      <c r="B580" s="88"/>
      <c r="C580" s="89"/>
      <c r="D580" s="89"/>
      <c r="E580" s="90"/>
    </row>
    <row r="581" ht="24.9" customHeight="1" spans="1:5">
      <c r="A581" s="99"/>
      <c r="B581" s="100"/>
      <c r="C581" s="101"/>
      <c r="D581" s="101"/>
      <c r="E581" s="102"/>
    </row>
    <row r="582" ht="24.9" customHeight="1" spans="1:5">
      <c r="A582" s="87"/>
      <c r="B582" s="103" t="s">
        <v>694</v>
      </c>
      <c r="C582" s="104"/>
      <c r="D582" s="105" t="s">
        <v>695</v>
      </c>
      <c r="E582" s="143"/>
    </row>
    <row r="583" ht="24.9" customHeight="1" spans="1:5">
      <c r="A583" s="82">
        <v>42</v>
      </c>
      <c r="B583" s="83"/>
      <c r="C583" s="84"/>
      <c r="D583" s="84"/>
      <c r="E583" s="85"/>
    </row>
    <row r="584" ht="24.9" customHeight="1" spans="1:5">
      <c r="A584" s="87"/>
      <c r="B584" s="88"/>
      <c r="C584" s="89"/>
      <c r="D584" s="89"/>
      <c r="E584" s="90"/>
    </row>
    <row r="585" ht="24.9" customHeight="1" spans="1:5">
      <c r="A585" s="87"/>
      <c r="B585" s="88"/>
      <c r="C585" s="89"/>
      <c r="D585" s="89"/>
      <c r="E585" s="90"/>
    </row>
    <row r="586" ht="24.9" customHeight="1" spans="1:5">
      <c r="A586" s="87"/>
      <c r="B586" s="88"/>
      <c r="C586" s="89"/>
      <c r="D586" s="89"/>
      <c r="E586" s="90"/>
    </row>
    <row r="587" ht="24.9" customHeight="1" spans="1:5">
      <c r="A587" s="87"/>
      <c r="B587" s="88"/>
      <c r="C587" s="89"/>
      <c r="D587" s="89"/>
      <c r="E587" s="90"/>
    </row>
    <row r="588" ht="24.9" customHeight="1" spans="1:5">
      <c r="A588" s="87"/>
      <c r="B588" s="88"/>
      <c r="C588" s="89"/>
      <c r="D588" s="89"/>
      <c r="E588" s="90"/>
    </row>
    <row r="589" ht="24.9" customHeight="1" spans="1:5">
      <c r="A589" s="87"/>
      <c r="B589" s="88"/>
      <c r="C589" s="89"/>
      <c r="D589" s="89"/>
      <c r="E589" s="90"/>
    </row>
    <row r="590" ht="24.9" customHeight="1" spans="1:5">
      <c r="A590" s="87"/>
      <c r="B590" s="88"/>
      <c r="C590" s="89"/>
      <c r="D590" s="89"/>
      <c r="E590" s="90"/>
    </row>
    <row r="591" ht="24.9" customHeight="1" spans="1:5">
      <c r="A591" s="87"/>
      <c r="B591" s="88"/>
      <c r="C591" s="89"/>
      <c r="D591" s="89"/>
      <c r="E591" s="90"/>
    </row>
    <row r="592" ht="24.9" customHeight="1" spans="1:5">
      <c r="A592" s="87"/>
      <c r="B592" s="88"/>
      <c r="C592" s="89"/>
      <c r="D592" s="89"/>
      <c r="E592" s="90"/>
    </row>
    <row r="593" ht="24.9" customHeight="1" spans="1:5">
      <c r="A593" s="87"/>
      <c r="B593" s="88"/>
      <c r="C593" s="89"/>
      <c r="D593" s="89"/>
      <c r="E593" s="90"/>
    </row>
    <row r="594" ht="24.9" customHeight="1" spans="1:5">
      <c r="A594" s="87"/>
      <c r="B594" s="88"/>
      <c r="C594" s="89"/>
      <c r="D594" s="89"/>
      <c r="E594" s="90"/>
    </row>
    <row r="595" ht="24.9" customHeight="1" spans="1:5">
      <c r="A595" s="99"/>
      <c r="B595" s="100"/>
      <c r="C595" s="101"/>
      <c r="D595" s="101"/>
      <c r="E595" s="102"/>
    </row>
    <row r="596" ht="24.9" customHeight="1" spans="1:5">
      <c r="A596" s="87"/>
      <c r="B596" s="103" t="s">
        <v>694</v>
      </c>
      <c r="C596" s="104"/>
      <c r="D596" s="105" t="s">
        <v>695</v>
      </c>
      <c r="E596" s="143"/>
    </row>
    <row r="597" ht="24.9" customHeight="1" spans="1:5">
      <c r="A597" s="82">
        <v>43</v>
      </c>
      <c r="B597" s="83"/>
      <c r="C597" s="84"/>
      <c r="D597" s="84"/>
      <c r="E597" s="85"/>
    </row>
    <row r="598" ht="24.9" customHeight="1" spans="1:5">
      <c r="A598" s="87"/>
      <c r="B598" s="88"/>
      <c r="C598" s="89"/>
      <c r="D598" s="89"/>
      <c r="E598" s="90"/>
    </row>
    <row r="599" ht="24.9" customHeight="1" spans="1:5">
      <c r="A599" s="87"/>
      <c r="B599" s="88"/>
      <c r="C599" s="89"/>
      <c r="D599" s="89"/>
      <c r="E599" s="90"/>
    </row>
    <row r="600" ht="24.9" customHeight="1" spans="1:5">
      <c r="A600" s="87"/>
      <c r="B600" s="88"/>
      <c r="C600" s="89"/>
      <c r="D600" s="89"/>
      <c r="E600" s="90"/>
    </row>
    <row r="601" ht="24.9" customHeight="1" spans="1:5">
      <c r="A601" s="87"/>
      <c r="B601" s="88"/>
      <c r="C601" s="89"/>
      <c r="D601" s="89"/>
      <c r="E601" s="90"/>
    </row>
    <row r="602" ht="24.9" customHeight="1" spans="1:5">
      <c r="A602" s="87"/>
      <c r="B602" s="88"/>
      <c r="C602" s="89"/>
      <c r="D602" s="89"/>
      <c r="E602" s="90"/>
    </row>
    <row r="603" ht="24.9" customHeight="1" spans="1:5">
      <c r="A603" s="87"/>
      <c r="B603" s="88"/>
      <c r="C603" s="89"/>
      <c r="D603" s="89"/>
      <c r="E603" s="90"/>
    </row>
    <row r="604" ht="24.9" customHeight="1" spans="1:5">
      <c r="A604" s="87"/>
      <c r="B604" s="88"/>
      <c r="C604" s="89"/>
      <c r="D604" s="89"/>
      <c r="E604" s="90"/>
    </row>
    <row r="605" ht="24.9" customHeight="1" spans="1:5">
      <c r="A605" s="87"/>
      <c r="B605" s="88"/>
      <c r="C605" s="89"/>
      <c r="D605" s="89"/>
      <c r="E605" s="90"/>
    </row>
    <row r="606" ht="24.9" customHeight="1" spans="1:5">
      <c r="A606" s="87"/>
      <c r="B606" s="88"/>
      <c r="C606" s="89"/>
      <c r="D606" s="89"/>
      <c r="E606" s="90"/>
    </row>
    <row r="607" ht="24.9" customHeight="1" spans="1:5">
      <c r="A607" s="87"/>
      <c r="B607" s="88"/>
      <c r="C607" s="89"/>
      <c r="D607" s="89"/>
      <c r="E607" s="90"/>
    </row>
    <row r="608" ht="24.9" customHeight="1" spans="1:5">
      <c r="A608" s="87"/>
      <c r="B608" s="88"/>
      <c r="C608" s="89"/>
      <c r="D608" s="89"/>
      <c r="E608" s="90"/>
    </row>
    <row r="609" ht="24.9" customHeight="1" spans="1:5">
      <c r="A609" s="99"/>
      <c r="B609" s="100"/>
      <c r="C609" s="101"/>
      <c r="D609" s="101"/>
      <c r="E609" s="102"/>
    </row>
    <row r="610" ht="24.9" customHeight="1" spans="1:5">
      <c r="A610" s="87"/>
      <c r="B610" s="103" t="s">
        <v>694</v>
      </c>
      <c r="C610" s="104"/>
      <c r="D610" s="105" t="s">
        <v>695</v>
      </c>
      <c r="E610" s="143"/>
    </row>
    <row r="611" ht="24.9" customHeight="1" spans="1:5">
      <c r="A611" s="82">
        <v>44</v>
      </c>
      <c r="B611" s="83"/>
      <c r="C611" s="84"/>
      <c r="D611" s="84"/>
      <c r="E611" s="85"/>
    </row>
    <row r="612" ht="24.9" customHeight="1" spans="1:5">
      <c r="A612" s="87"/>
      <c r="B612" s="88"/>
      <c r="C612" s="89"/>
      <c r="D612" s="89"/>
      <c r="E612" s="90"/>
    </row>
    <row r="613" ht="24.9" customHeight="1" spans="1:5">
      <c r="A613" s="87"/>
      <c r="B613" s="88"/>
      <c r="C613" s="89"/>
      <c r="D613" s="89"/>
      <c r="E613" s="90"/>
    </row>
    <row r="614" ht="24.9" customHeight="1" spans="1:5">
      <c r="A614" s="87"/>
      <c r="B614" s="88"/>
      <c r="C614" s="89"/>
      <c r="D614" s="89"/>
      <c r="E614" s="90"/>
    </row>
    <row r="615" ht="24.9" customHeight="1" spans="1:5">
      <c r="A615" s="87"/>
      <c r="B615" s="88"/>
      <c r="C615" s="89"/>
      <c r="D615" s="89"/>
      <c r="E615" s="90"/>
    </row>
    <row r="616" ht="24.9" customHeight="1" spans="1:5">
      <c r="A616" s="87"/>
      <c r="B616" s="88"/>
      <c r="C616" s="89"/>
      <c r="D616" s="89"/>
      <c r="E616" s="90"/>
    </row>
    <row r="617" ht="24.9" customHeight="1" spans="1:5">
      <c r="A617" s="87"/>
      <c r="B617" s="88"/>
      <c r="C617" s="89"/>
      <c r="D617" s="89"/>
      <c r="E617" s="90"/>
    </row>
    <row r="618" ht="24.9" customHeight="1" spans="1:5">
      <c r="A618" s="87"/>
      <c r="B618" s="88"/>
      <c r="C618" s="89"/>
      <c r="D618" s="89"/>
      <c r="E618" s="90"/>
    </row>
    <row r="619" ht="24.9" customHeight="1" spans="1:5">
      <c r="A619" s="87"/>
      <c r="B619" s="88"/>
      <c r="C619" s="89"/>
      <c r="D619" s="89"/>
      <c r="E619" s="90"/>
    </row>
    <row r="620" ht="24.9" customHeight="1" spans="1:5">
      <c r="A620" s="87"/>
      <c r="B620" s="88"/>
      <c r="C620" s="89"/>
      <c r="D620" s="89"/>
      <c r="E620" s="90"/>
    </row>
    <row r="621" ht="24.9" customHeight="1" spans="1:5">
      <c r="A621" s="87"/>
      <c r="B621" s="88"/>
      <c r="C621" s="89"/>
      <c r="D621" s="89"/>
      <c r="E621" s="90"/>
    </row>
    <row r="622" ht="24.9" customHeight="1" spans="1:5">
      <c r="A622" s="87"/>
      <c r="B622" s="88"/>
      <c r="C622" s="89"/>
      <c r="D622" s="89"/>
      <c r="E622" s="90"/>
    </row>
    <row r="623" ht="24.9" customHeight="1" spans="1:5">
      <c r="A623" s="99"/>
      <c r="B623" s="100"/>
      <c r="C623" s="101"/>
      <c r="D623" s="101"/>
      <c r="E623" s="102"/>
    </row>
    <row r="624" ht="24.9" customHeight="1" spans="1:5">
      <c r="A624" s="87"/>
      <c r="B624" s="103" t="s">
        <v>694</v>
      </c>
      <c r="C624" s="104"/>
      <c r="D624" s="105" t="s">
        <v>695</v>
      </c>
      <c r="E624" s="143"/>
    </row>
    <row r="625" ht="24.9" customHeight="1" spans="1:5">
      <c r="A625" s="82">
        <v>45</v>
      </c>
      <c r="B625" s="83"/>
      <c r="C625" s="84"/>
      <c r="D625" s="84"/>
      <c r="E625" s="85"/>
    </row>
    <row r="626" ht="24.9" customHeight="1" spans="1:5">
      <c r="A626" s="87"/>
      <c r="B626" s="88"/>
      <c r="C626" s="89"/>
      <c r="D626" s="89"/>
      <c r="E626" s="90"/>
    </row>
    <row r="627" ht="24.9" customHeight="1" spans="1:5">
      <c r="A627" s="87"/>
      <c r="B627" s="88"/>
      <c r="C627" s="89"/>
      <c r="D627" s="89"/>
      <c r="E627" s="90"/>
    </row>
    <row r="628" ht="24.9" customHeight="1" spans="1:5">
      <c r="A628" s="87"/>
      <c r="B628" s="88"/>
      <c r="C628" s="89"/>
      <c r="D628" s="89"/>
      <c r="E628" s="90"/>
    </row>
    <row r="629" ht="24.9" customHeight="1" spans="1:5">
      <c r="A629" s="87"/>
      <c r="B629" s="88"/>
      <c r="C629" s="89"/>
      <c r="D629" s="89"/>
      <c r="E629" s="90"/>
    </row>
    <row r="630" ht="24.9" customHeight="1" spans="1:5">
      <c r="A630" s="87"/>
      <c r="B630" s="88"/>
      <c r="C630" s="89"/>
      <c r="D630" s="89"/>
      <c r="E630" s="90"/>
    </row>
    <row r="631" ht="24.9" customHeight="1" spans="1:5">
      <c r="A631" s="87"/>
      <c r="B631" s="88"/>
      <c r="C631" s="89"/>
      <c r="D631" s="89"/>
      <c r="E631" s="90"/>
    </row>
    <row r="632" ht="24.9" customHeight="1" spans="1:5">
      <c r="A632" s="87"/>
      <c r="B632" s="88"/>
      <c r="C632" s="89"/>
      <c r="D632" s="89"/>
      <c r="E632" s="90"/>
    </row>
    <row r="633" ht="24.9" customHeight="1" spans="1:5">
      <c r="A633" s="87"/>
      <c r="B633" s="88"/>
      <c r="C633" s="89"/>
      <c r="D633" s="89"/>
      <c r="E633" s="90"/>
    </row>
    <row r="634" ht="24.9" customHeight="1" spans="1:5">
      <c r="A634" s="87"/>
      <c r="B634" s="88"/>
      <c r="C634" s="89"/>
      <c r="D634" s="89"/>
      <c r="E634" s="90"/>
    </row>
    <row r="635" ht="24.9" customHeight="1" spans="1:5">
      <c r="A635" s="87"/>
      <c r="B635" s="88"/>
      <c r="C635" s="89"/>
      <c r="D635" s="89"/>
      <c r="E635" s="90"/>
    </row>
    <row r="636" ht="24.9" customHeight="1" spans="1:5">
      <c r="A636" s="87"/>
      <c r="B636" s="88"/>
      <c r="C636" s="89"/>
      <c r="D636" s="89"/>
      <c r="E636" s="90"/>
    </row>
    <row r="637" ht="24.9" customHeight="1" spans="1:5">
      <c r="A637" s="99"/>
      <c r="B637" s="100"/>
      <c r="C637" s="101"/>
      <c r="D637" s="101"/>
      <c r="E637" s="102"/>
    </row>
    <row r="638" ht="24.9" customHeight="1" spans="1:5">
      <c r="A638" s="87"/>
      <c r="B638" s="103" t="s">
        <v>694</v>
      </c>
      <c r="C638" s="104"/>
      <c r="D638" s="105" t="s">
        <v>695</v>
      </c>
      <c r="E638" s="143"/>
    </row>
    <row r="639" ht="24.9" customHeight="1" spans="1:5">
      <c r="A639" s="82">
        <v>46</v>
      </c>
      <c r="B639" s="83"/>
      <c r="C639" s="84"/>
      <c r="D639" s="84"/>
      <c r="E639" s="85"/>
    </row>
    <row r="640" ht="24.9" customHeight="1" spans="1:5">
      <c r="A640" s="87"/>
      <c r="B640" s="88"/>
      <c r="C640" s="89"/>
      <c r="D640" s="89"/>
      <c r="E640" s="90"/>
    </row>
    <row r="641" ht="24.9" customHeight="1" spans="1:5">
      <c r="A641" s="87"/>
      <c r="B641" s="88"/>
      <c r="C641" s="89"/>
      <c r="D641" s="89"/>
      <c r="E641" s="90"/>
    </row>
    <row r="642" ht="24.9" customHeight="1" spans="1:5">
      <c r="A642" s="87"/>
      <c r="B642" s="88"/>
      <c r="C642" s="89"/>
      <c r="D642" s="89"/>
      <c r="E642" s="90"/>
    </row>
    <row r="643" ht="24.9" customHeight="1" spans="1:5">
      <c r="A643" s="87"/>
      <c r="B643" s="88"/>
      <c r="C643" s="89"/>
      <c r="D643" s="89"/>
      <c r="E643" s="90"/>
    </row>
    <row r="644" ht="24.9" customHeight="1" spans="1:5">
      <c r="A644" s="87"/>
      <c r="B644" s="88"/>
      <c r="C644" s="89"/>
      <c r="D644" s="89"/>
      <c r="E644" s="90"/>
    </row>
    <row r="645" ht="24.9" customHeight="1" spans="1:5">
      <c r="A645" s="87"/>
      <c r="B645" s="88"/>
      <c r="C645" s="89"/>
      <c r="D645" s="89"/>
      <c r="E645" s="90"/>
    </row>
    <row r="646" ht="24.9" customHeight="1" spans="1:5">
      <c r="A646" s="87"/>
      <c r="B646" s="88"/>
      <c r="C646" s="89"/>
      <c r="D646" s="89"/>
      <c r="E646" s="90"/>
    </row>
    <row r="647" ht="24.9" customHeight="1" spans="1:5">
      <c r="A647" s="87"/>
      <c r="B647" s="88"/>
      <c r="C647" s="89"/>
      <c r="D647" s="89"/>
      <c r="E647" s="90"/>
    </row>
    <row r="648" ht="24.9" customHeight="1" spans="1:5">
      <c r="A648" s="87"/>
      <c r="B648" s="88"/>
      <c r="C648" s="89"/>
      <c r="D648" s="89"/>
      <c r="E648" s="90"/>
    </row>
    <row r="649" ht="24.9" customHeight="1" spans="1:5">
      <c r="A649" s="87"/>
      <c r="B649" s="88"/>
      <c r="C649" s="89"/>
      <c r="D649" s="89"/>
      <c r="E649" s="90"/>
    </row>
    <row r="650" ht="24.9" customHeight="1" spans="1:5">
      <c r="A650" s="87"/>
      <c r="B650" s="88"/>
      <c r="C650" s="89"/>
      <c r="D650" s="89"/>
      <c r="E650" s="90"/>
    </row>
    <row r="651" ht="24.9" customHeight="1" spans="1:5">
      <c r="A651" s="99"/>
      <c r="B651" s="100"/>
      <c r="C651" s="101"/>
      <c r="D651" s="101"/>
      <c r="E651" s="102"/>
    </row>
    <row r="652" ht="24.9" customHeight="1" spans="1:5">
      <c r="A652" s="87"/>
      <c r="B652" s="103" t="s">
        <v>694</v>
      </c>
      <c r="C652" s="104"/>
      <c r="D652" s="105" t="s">
        <v>695</v>
      </c>
      <c r="E652" s="143"/>
    </row>
    <row r="653" ht="24.9" customHeight="1" spans="1:5">
      <c r="A653" s="82">
        <v>47</v>
      </c>
      <c r="B653" s="83"/>
      <c r="C653" s="84"/>
      <c r="D653" s="84"/>
      <c r="E653" s="85"/>
    </row>
    <row r="654" ht="24.9" customHeight="1" spans="1:5">
      <c r="A654" s="87"/>
      <c r="B654" s="88"/>
      <c r="C654" s="89"/>
      <c r="D654" s="89"/>
      <c r="E654" s="90"/>
    </row>
    <row r="655" ht="24.9" customHeight="1" spans="1:5">
      <c r="A655" s="87"/>
      <c r="B655" s="88"/>
      <c r="C655" s="89"/>
      <c r="D655" s="89"/>
      <c r="E655" s="90"/>
    </row>
    <row r="656" ht="24.9" customHeight="1" spans="1:5">
      <c r="A656" s="87"/>
      <c r="B656" s="88"/>
      <c r="C656" s="89"/>
      <c r="D656" s="89"/>
      <c r="E656" s="90"/>
    </row>
    <row r="657" ht="24.9" customHeight="1" spans="1:5">
      <c r="A657" s="87"/>
      <c r="B657" s="88"/>
      <c r="C657" s="89"/>
      <c r="D657" s="89"/>
      <c r="E657" s="90"/>
    </row>
    <row r="658" ht="24.9" customHeight="1" spans="1:5">
      <c r="A658" s="87"/>
      <c r="B658" s="88"/>
      <c r="C658" s="89"/>
      <c r="D658" s="89"/>
      <c r="E658" s="90"/>
    </row>
    <row r="659" ht="24.9" customHeight="1" spans="1:5">
      <c r="A659" s="87"/>
      <c r="B659" s="88"/>
      <c r="C659" s="89"/>
      <c r="D659" s="89"/>
      <c r="E659" s="90"/>
    </row>
    <row r="660" ht="24.9" customHeight="1" spans="1:5">
      <c r="A660" s="87"/>
      <c r="B660" s="88"/>
      <c r="C660" s="89"/>
      <c r="D660" s="89"/>
      <c r="E660" s="90"/>
    </row>
    <row r="661" ht="24.9" customHeight="1" spans="1:5">
      <c r="A661" s="87"/>
      <c r="B661" s="88"/>
      <c r="C661" s="89"/>
      <c r="D661" s="89"/>
      <c r="E661" s="90"/>
    </row>
    <row r="662" ht="24.9" customHeight="1" spans="1:5">
      <c r="A662" s="87"/>
      <c r="B662" s="88"/>
      <c r="C662" s="89"/>
      <c r="D662" s="89"/>
      <c r="E662" s="90"/>
    </row>
    <row r="663" ht="24.9" customHeight="1" spans="1:5">
      <c r="A663" s="87"/>
      <c r="B663" s="88"/>
      <c r="C663" s="89"/>
      <c r="D663" s="89"/>
      <c r="E663" s="90"/>
    </row>
    <row r="664" ht="24.9" customHeight="1" spans="1:5">
      <c r="A664" s="87"/>
      <c r="B664" s="88"/>
      <c r="C664" s="89"/>
      <c r="D664" s="89"/>
      <c r="E664" s="90"/>
    </row>
    <row r="665" ht="24.9" customHeight="1" spans="1:5">
      <c r="A665" s="99"/>
      <c r="B665" s="100"/>
      <c r="C665" s="101"/>
      <c r="D665" s="101"/>
      <c r="E665" s="102"/>
    </row>
    <row r="666" ht="24.9" customHeight="1" spans="1:5">
      <c r="A666" s="87"/>
      <c r="B666" s="103" t="s">
        <v>694</v>
      </c>
      <c r="C666" s="104"/>
      <c r="D666" s="105" t="s">
        <v>695</v>
      </c>
      <c r="E666" s="143"/>
    </row>
    <row r="667" ht="24.9" customHeight="1" spans="1:5">
      <c r="A667" s="82">
        <v>48</v>
      </c>
      <c r="B667" s="83"/>
      <c r="C667" s="84"/>
      <c r="D667" s="84"/>
      <c r="E667" s="85"/>
    </row>
    <row r="668" ht="24.9" customHeight="1" spans="1:5">
      <c r="A668" s="87"/>
      <c r="B668" s="88"/>
      <c r="C668" s="89"/>
      <c r="D668" s="89"/>
      <c r="E668" s="90"/>
    </row>
    <row r="669" ht="24.9" customHeight="1" spans="1:5">
      <c r="A669" s="87"/>
      <c r="B669" s="88"/>
      <c r="C669" s="89"/>
      <c r="D669" s="89"/>
      <c r="E669" s="90"/>
    </row>
    <row r="670" ht="24.9" customHeight="1" spans="1:5">
      <c r="A670" s="87"/>
      <c r="B670" s="88"/>
      <c r="C670" s="89"/>
      <c r="D670" s="89"/>
      <c r="E670" s="90"/>
    </row>
    <row r="671" ht="24.9" customHeight="1" spans="1:5">
      <c r="A671" s="87"/>
      <c r="B671" s="88"/>
      <c r="C671" s="89"/>
      <c r="D671" s="89"/>
      <c r="E671" s="90"/>
    </row>
    <row r="672" ht="24.9" customHeight="1" spans="1:5">
      <c r="A672" s="87"/>
      <c r="B672" s="88"/>
      <c r="C672" s="89"/>
      <c r="D672" s="89"/>
      <c r="E672" s="90"/>
    </row>
    <row r="673" ht="24.9" customHeight="1" spans="1:5">
      <c r="A673" s="87"/>
      <c r="B673" s="88"/>
      <c r="C673" s="89"/>
      <c r="D673" s="89"/>
      <c r="E673" s="90"/>
    </row>
    <row r="674" ht="24.9" customHeight="1" spans="1:5">
      <c r="A674" s="87"/>
      <c r="B674" s="88"/>
      <c r="C674" s="89"/>
      <c r="D674" s="89"/>
      <c r="E674" s="90"/>
    </row>
    <row r="675" ht="24.9" customHeight="1" spans="1:5">
      <c r="A675" s="87"/>
      <c r="B675" s="88"/>
      <c r="C675" s="89"/>
      <c r="D675" s="89"/>
      <c r="E675" s="90"/>
    </row>
    <row r="676" ht="24.9" customHeight="1" spans="1:5">
      <c r="A676" s="87"/>
      <c r="B676" s="88"/>
      <c r="C676" s="89"/>
      <c r="D676" s="89"/>
      <c r="E676" s="90"/>
    </row>
    <row r="677" ht="24.9" customHeight="1" spans="1:5">
      <c r="A677" s="87"/>
      <c r="B677" s="88"/>
      <c r="C677" s="89"/>
      <c r="D677" s="89"/>
      <c r="E677" s="90"/>
    </row>
    <row r="678" ht="24.9" customHeight="1" spans="1:5">
      <c r="A678" s="87"/>
      <c r="B678" s="88"/>
      <c r="C678" s="89"/>
      <c r="D678" s="89"/>
      <c r="E678" s="90"/>
    </row>
    <row r="679" ht="24.9" customHeight="1" spans="1:5">
      <c r="A679" s="99"/>
      <c r="B679" s="100"/>
      <c r="C679" s="101"/>
      <c r="D679" s="101"/>
      <c r="E679" s="102"/>
    </row>
    <row r="680" ht="24.9" customHeight="1" spans="1:5">
      <c r="A680" s="87"/>
      <c r="B680" s="103" t="s">
        <v>694</v>
      </c>
      <c r="C680" s="104"/>
      <c r="D680" s="105" t="s">
        <v>695</v>
      </c>
      <c r="E680" s="143"/>
    </row>
    <row r="681" ht="24.9" customHeight="1" spans="1:5">
      <c r="A681" s="82">
        <v>49</v>
      </c>
      <c r="B681" s="83"/>
      <c r="C681" s="84"/>
      <c r="D681" s="84"/>
      <c r="E681" s="85"/>
    </row>
    <row r="682" ht="24.9" customHeight="1" spans="1:5">
      <c r="A682" s="87"/>
      <c r="B682" s="88"/>
      <c r="C682" s="89"/>
      <c r="D682" s="89"/>
      <c r="E682" s="90"/>
    </row>
    <row r="683" ht="24.9" customHeight="1" spans="1:5">
      <c r="A683" s="87"/>
      <c r="B683" s="88"/>
      <c r="C683" s="89"/>
      <c r="D683" s="89"/>
      <c r="E683" s="90"/>
    </row>
    <row r="684" ht="24.9" customHeight="1" spans="1:5">
      <c r="A684" s="87"/>
      <c r="B684" s="88"/>
      <c r="C684" s="89"/>
      <c r="D684" s="89"/>
      <c r="E684" s="90"/>
    </row>
    <row r="685" ht="24.9" customHeight="1" spans="1:5">
      <c r="A685" s="87"/>
      <c r="B685" s="88"/>
      <c r="C685" s="89"/>
      <c r="D685" s="89"/>
      <c r="E685" s="90"/>
    </row>
    <row r="686" ht="24.9" customHeight="1" spans="1:5">
      <c r="A686" s="87"/>
      <c r="B686" s="88"/>
      <c r="C686" s="89"/>
      <c r="D686" s="89"/>
      <c r="E686" s="90"/>
    </row>
    <row r="687" ht="24.9" customHeight="1" spans="1:5">
      <c r="A687" s="87"/>
      <c r="B687" s="88"/>
      <c r="C687" s="89"/>
      <c r="D687" s="89"/>
      <c r="E687" s="90"/>
    </row>
    <row r="688" ht="24.9" customHeight="1" spans="1:5">
      <c r="A688" s="87"/>
      <c r="B688" s="88"/>
      <c r="C688" s="89"/>
      <c r="D688" s="89"/>
      <c r="E688" s="90"/>
    </row>
    <row r="689" ht="24.9" customHeight="1" spans="1:5">
      <c r="A689" s="87"/>
      <c r="B689" s="88"/>
      <c r="C689" s="89"/>
      <c r="D689" s="89"/>
      <c r="E689" s="90"/>
    </row>
    <row r="690" ht="24.9" customHeight="1" spans="1:5">
      <c r="A690" s="87"/>
      <c r="B690" s="88"/>
      <c r="C690" s="89"/>
      <c r="D690" s="89"/>
      <c r="E690" s="90"/>
    </row>
    <row r="691" ht="24.9" customHeight="1" spans="1:5">
      <c r="A691" s="87"/>
      <c r="B691" s="88"/>
      <c r="C691" s="89"/>
      <c r="D691" s="89"/>
      <c r="E691" s="90"/>
    </row>
    <row r="692" ht="24.9" customHeight="1" spans="1:5">
      <c r="A692" s="87"/>
      <c r="B692" s="88"/>
      <c r="C692" s="89"/>
      <c r="D692" s="89"/>
      <c r="E692" s="90"/>
    </row>
    <row r="693" ht="24.9" customHeight="1" spans="1:5">
      <c r="A693" s="99"/>
      <c r="B693" s="100"/>
      <c r="C693" s="101"/>
      <c r="D693" s="101"/>
      <c r="E693" s="102"/>
    </row>
    <row r="694" ht="24.9" customHeight="1" spans="1:5">
      <c r="A694" s="87"/>
      <c r="B694" s="103" t="s">
        <v>694</v>
      </c>
      <c r="C694" s="104"/>
      <c r="D694" s="105" t="s">
        <v>695</v>
      </c>
      <c r="E694" s="143"/>
    </row>
    <row r="695" ht="24.9" customHeight="1" spans="1:5">
      <c r="A695" s="82">
        <v>50</v>
      </c>
      <c r="B695" s="83"/>
      <c r="C695" s="84"/>
      <c r="D695" s="84"/>
      <c r="E695" s="85"/>
    </row>
    <row r="696" ht="24.9" customHeight="1" spans="1:5">
      <c r="A696" s="87"/>
      <c r="B696" s="88"/>
      <c r="C696" s="89"/>
      <c r="D696" s="89"/>
      <c r="E696" s="90"/>
    </row>
    <row r="697" ht="24.9" customHeight="1" spans="1:5">
      <c r="A697" s="87"/>
      <c r="B697" s="88"/>
      <c r="C697" s="89"/>
      <c r="D697" s="89"/>
      <c r="E697" s="90"/>
    </row>
    <row r="698" ht="24.9" customHeight="1" spans="1:5">
      <c r="A698" s="87"/>
      <c r="B698" s="88"/>
      <c r="C698" s="89"/>
      <c r="D698" s="89"/>
      <c r="E698" s="90"/>
    </row>
    <row r="699" ht="24.9" customHeight="1" spans="1:5">
      <c r="A699" s="87"/>
      <c r="B699" s="88"/>
      <c r="C699" s="89"/>
      <c r="D699" s="89"/>
      <c r="E699" s="90"/>
    </row>
    <row r="700" ht="24.9" customHeight="1" spans="1:5">
      <c r="A700" s="87"/>
      <c r="B700" s="88"/>
      <c r="C700" s="89"/>
      <c r="D700" s="89"/>
      <c r="E700" s="90"/>
    </row>
    <row r="701" ht="24.9" customHeight="1" spans="1:5">
      <c r="A701" s="87"/>
      <c r="B701" s="88"/>
      <c r="C701" s="89"/>
      <c r="D701" s="89"/>
      <c r="E701" s="90"/>
    </row>
    <row r="702" ht="24.9" customHeight="1" spans="1:5">
      <c r="A702" s="87"/>
      <c r="B702" s="88"/>
      <c r="C702" s="89"/>
      <c r="D702" s="89"/>
      <c r="E702" s="90"/>
    </row>
    <row r="703" ht="24.9" customHeight="1" spans="1:5">
      <c r="A703" s="87"/>
      <c r="B703" s="88"/>
      <c r="C703" s="89"/>
      <c r="D703" s="89"/>
      <c r="E703" s="90"/>
    </row>
    <row r="704" ht="24.9" customHeight="1" spans="1:5">
      <c r="A704" s="87"/>
      <c r="B704" s="88"/>
      <c r="C704" s="89"/>
      <c r="D704" s="89"/>
      <c r="E704" s="90"/>
    </row>
    <row r="705" ht="24.9" customHeight="1" spans="1:5">
      <c r="A705" s="87"/>
      <c r="B705" s="88"/>
      <c r="C705" s="89"/>
      <c r="D705" s="89"/>
      <c r="E705" s="90"/>
    </row>
    <row r="706" ht="24.9" customHeight="1" spans="1:5">
      <c r="A706" s="87"/>
      <c r="B706" s="88"/>
      <c r="C706" s="89"/>
      <c r="D706" s="89"/>
      <c r="E706" s="90"/>
    </row>
    <row r="707" ht="24.9" customHeight="1" spans="1:5">
      <c r="A707" s="99"/>
      <c r="B707" s="100"/>
      <c r="C707" s="101"/>
      <c r="D707" s="101"/>
      <c r="E707" s="102"/>
    </row>
    <row r="708" ht="24.9" customHeight="1" spans="1:5">
      <c r="A708" s="87"/>
      <c r="B708" s="103" t="s">
        <v>694</v>
      </c>
      <c r="C708" s="104"/>
      <c r="D708" s="105" t="s">
        <v>695</v>
      </c>
      <c r="E708" s="143"/>
    </row>
    <row r="709" ht="24.9" customHeight="1" spans="1:5">
      <c r="A709" s="82">
        <v>51</v>
      </c>
      <c r="B709" s="83"/>
      <c r="C709" s="84"/>
      <c r="D709" s="84"/>
      <c r="E709" s="85"/>
    </row>
    <row r="710" ht="24.9" customHeight="1" spans="1:5">
      <c r="A710" s="87"/>
      <c r="B710" s="88"/>
      <c r="C710" s="89"/>
      <c r="D710" s="89"/>
      <c r="E710" s="90"/>
    </row>
    <row r="711" ht="24.9" customHeight="1" spans="1:5">
      <c r="A711" s="87"/>
      <c r="B711" s="88"/>
      <c r="C711" s="89"/>
      <c r="D711" s="89"/>
      <c r="E711" s="90"/>
    </row>
    <row r="712" ht="24.9" customHeight="1" spans="1:5">
      <c r="A712" s="87"/>
      <c r="B712" s="88"/>
      <c r="C712" s="89"/>
      <c r="D712" s="89"/>
      <c r="E712" s="90"/>
    </row>
    <row r="713" ht="24.9" customHeight="1" spans="1:5">
      <c r="A713" s="87"/>
      <c r="B713" s="88"/>
      <c r="C713" s="89"/>
      <c r="D713" s="89"/>
      <c r="E713" s="90"/>
    </row>
    <row r="714" ht="24.9" customHeight="1" spans="1:5">
      <c r="A714" s="87"/>
      <c r="B714" s="88"/>
      <c r="C714" s="89"/>
      <c r="D714" s="89"/>
      <c r="E714" s="90"/>
    </row>
    <row r="715" ht="24.9" customHeight="1" spans="1:5">
      <c r="A715" s="87"/>
      <c r="B715" s="88"/>
      <c r="C715" s="89"/>
      <c r="D715" s="89"/>
      <c r="E715" s="90"/>
    </row>
    <row r="716" ht="24.9" customHeight="1" spans="1:5">
      <c r="A716" s="87"/>
      <c r="B716" s="88"/>
      <c r="C716" s="89"/>
      <c r="D716" s="89"/>
      <c r="E716" s="90"/>
    </row>
    <row r="717" ht="24.9" customHeight="1" spans="1:5">
      <c r="A717" s="87"/>
      <c r="B717" s="88"/>
      <c r="C717" s="89"/>
      <c r="D717" s="89"/>
      <c r="E717" s="90"/>
    </row>
    <row r="718" ht="24.9" customHeight="1" spans="1:5">
      <c r="A718" s="87"/>
      <c r="B718" s="88"/>
      <c r="C718" s="89"/>
      <c r="D718" s="89"/>
      <c r="E718" s="90"/>
    </row>
    <row r="719" ht="24.9" customHeight="1" spans="1:5">
      <c r="A719" s="87"/>
      <c r="B719" s="88"/>
      <c r="C719" s="89"/>
      <c r="D719" s="89"/>
      <c r="E719" s="90"/>
    </row>
    <row r="720" ht="24.9" customHeight="1" spans="1:5">
      <c r="A720" s="87"/>
      <c r="B720" s="88"/>
      <c r="C720" s="89"/>
      <c r="D720" s="89"/>
      <c r="E720" s="90"/>
    </row>
    <row r="721" ht="24.9" customHeight="1" spans="1:5">
      <c r="A721" s="99"/>
      <c r="B721" s="100"/>
      <c r="C721" s="101"/>
      <c r="D721" s="101"/>
      <c r="E721" s="102"/>
    </row>
    <row r="722" ht="24.9" customHeight="1" spans="1:5">
      <c r="A722" s="87"/>
      <c r="B722" s="103" t="s">
        <v>694</v>
      </c>
      <c r="C722" s="104"/>
      <c r="D722" s="105" t="s">
        <v>695</v>
      </c>
      <c r="E722" s="143"/>
    </row>
    <row r="723" ht="24.9" customHeight="1" spans="1:5">
      <c r="A723" s="82">
        <v>52</v>
      </c>
      <c r="B723" s="83"/>
      <c r="C723" s="84"/>
      <c r="D723" s="84"/>
      <c r="E723" s="85"/>
    </row>
    <row r="724" ht="24.9" customHeight="1" spans="1:5">
      <c r="A724" s="87"/>
      <c r="B724" s="88"/>
      <c r="C724" s="89"/>
      <c r="D724" s="89"/>
      <c r="E724" s="90"/>
    </row>
    <row r="725" ht="24.9" customHeight="1" spans="1:5">
      <c r="A725" s="87"/>
      <c r="B725" s="88"/>
      <c r="C725" s="89"/>
      <c r="D725" s="89"/>
      <c r="E725" s="90"/>
    </row>
    <row r="726" ht="24.9" customHeight="1" spans="1:5">
      <c r="A726" s="87"/>
      <c r="B726" s="88"/>
      <c r="C726" s="89"/>
      <c r="D726" s="89"/>
      <c r="E726" s="90"/>
    </row>
    <row r="727" ht="24.9" customHeight="1" spans="1:5">
      <c r="A727" s="87"/>
      <c r="B727" s="88"/>
      <c r="C727" s="89"/>
      <c r="D727" s="89"/>
      <c r="E727" s="90"/>
    </row>
    <row r="728" ht="24.9" customHeight="1" spans="1:5">
      <c r="A728" s="87"/>
      <c r="B728" s="88"/>
      <c r="C728" s="89"/>
      <c r="D728" s="89"/>
      <c r="E728" s="90"/>
    </row>
    <row r="729" ht="24.9" customHeight="1" spans="1:5">
      <c r="A729" s="87"/>
      <c r="B729" s="88"/>
      <c r="C729" s="89"/>
      <c r="D729" s="89"/>
      <c r="E729" s="90"/>
    </row>
    <row r="730" ht="24.9" customHeight="1" spans="1:5">
      <c r="A730" s="87"/>
      <c r="B730" s="88"/>
      <c r="C730" s="89"/>
      <c r="D730" s="89"/>
      <c r="E730" s="90"/>
    </row>
    <row r="731" ht="24.9" customHeight="1" spans="1:5">
      <c r="A731" s="87"/>
      <c r="B731" s="88"/>
      <c r="C731" s="89"/>
      <c r="D731" s="89"/>
      <c r="E731" s="90"/>
    </row>
    <row r="732" ht="24.9" customHeight="1" spans="1:5">
      <c r="A732" s="87"/>
      <c r="B732" s="88"/>
      <c r="C732" s="89"/>
      <c r="D732" s="89"/>
      <c r="E732" s="90"/>
    </row>
    <row r="733" ht="24.9" customHeight="1" spans="1:5">
      <c r="A733" s="87"/>
      <c r="B733" s="88"/>
      <c r="C733" s="89"/>
      <c r="D733" s="89"/>
      <c r="E733" s="90"/>
    </row>
    <row r="734" ht="24.9" customHeight="1" spans="1:5">
      <c r="A734" s="87"/>
      <c r="B734" s="88"/>
      <c r="C734" s="89"/>
      <c r="D734" s="89"/>
      <c r="E734" s="90"/>
    </row>
    <row r="735" ht="24.9" customHeight="1" spans="1:5">
      <c r="A735" s="99"/>
      <c r="B735" s="100"/>
      <c r="C735" s="101"/>
      <c r="D735" s="101"/>
      <c r="E735" s="102"/>
    </row>
    <row r="736" ht="24.9" customHeight="1" spans="1:5">
      <c r="A736" s="87"/>
      <c r="B736" s="103" t="s">
        <v>694</v>
      </c>
      <c r="C736" s="104"/>
      <c r="D736" s="105" t="s">
        <v>695</v>
      </c>
      <c r="E736" s="143"/>
    </row>
    <row r="737" ht="24.9" customHeight="1" spans="1:5">
      <c r="A737" s="82">
        <v>53</v>
      </c>
      <c r="B737" s="83"/>
      <c r="C737" s="84"/>
      <c r="D737" s="84"/>
      <c r="E737" s="85"/>
    </row>
    <row r="738" ht="24.9" customHeight="1" spans="1:5">
      <c r="A738" s="87"/>
      <c r="B738" s="88"/>
      <c r="C738" s="89"/>
      <c r="D738" s="89"/>
      <c r="E738" s="90"/>
    </row>
    <row r="739" ht="24.9" customHeight="1" spans="1:5">
      <c r="A739" s="87"/>
      <c r="B739" s="88"/>
      <c r="C739" s="89"/>
      <c r="D739" s="89"/>
      <c r="E739" s="90"/>
    </row>
    <row r="740" ht="24.9" customHeight="1" spans="1:5">
      <c r="A740" s="87"/>
      <c r="B740" s="88"/>
      <c r="C740" s="89"/>
      <c r="D740" s="89"/>
      <c r="E740" s="90"/>
    </row>
    <row r="741" ht="24.9" customHeight="1" spans="1:5">
      <c r="A741" s="87"/>
      <c r="B741" s="88"/>
      <c r="C741" s="89"/>
      <c r="D741" s="89"/>
      <c r="E741" s="90"/>
    </row>
    <row r="742" ht="24.9" customHeight="1" spans="1:5">
      <c r="A742" s="87"/>
      <c r="B742" s="88"/>
      <c r="C742" s="89"/>
      <c r="D742" s="89"/>
      <c r="E742" s="90"/>
    </row>
    <row r="743" ht="24.9" customHeight="1" spans="1:5">
      <c r="A743" s="87"/>
      <c r="B743" s="88"/>
      <c r="C743" s="89"/>
      <c r="D743" s="89"/>
      <c r="E743" s="90"/>
    </row>
    <row r="744" ht="24.9" customHeight="1" spans="1:5">
      <c r="A744" s="87"/>
      <c r="B744" s="88"/>
      <c r="C744" s="89"/>
      <c r="D744" s="89"/>
      <c r="E744" s="90"/>
    </row>
    <row r="745" ht="24.9" customHeight="1" spans="1:5">
      <c r="A745" s="87"/>
      <c r="B745" s="88"/>
      <c r="C745" s="89"/>
      <c r="D745" s="89"/>
      <c r="E745" s="90"/>
    </row>
    <row r="746" ht="24.9" customHeight="1" spans="1:5">
      <c r="A746" s="87"/>
      <c r="B746" s="88"/>
      <c r="C746" s="89"/>
      <c r="D746" s="89"/>
      <c r="E746" s="90"/>
    </row>
    <row r="747" ht="24.9" customHeight="1" spans="1:5">
      <c r="A747" s="87"/>
      <c r="B747" s="88"/>
      <c r="C747" s="89"/>
      <c r="D747" s="89"/>
      <c r="E747" s="90"/>
    </row>
    <row r="748" ht="24.9" customHeight="1" spans="1:5">
      <c r="A748" s="87"/>
      <c r="B748" s="88"/>
      <c r="C748" s="89"/>
      <c r="D748" s="89"/>
      <c r="E748" s="90"/>
    </row>
    <row r="749" ht="24.9" customHeight="1" spans="1:5">
      <c r="A749" s="99"/>
      <c r="B749" s="100"/>
      <c r="C749" s="101"/>
      <c r="D749" s="101"/>
      <c r="E749" s="102"/>
    </row>
    <row r="750" ht="24.9" customHeight="1" spans="1:5">
      <c r="A750" s="87"/>
      <c r="B750" s="103" t="s">
        <v>694</v>
      </c>
      <c r="C750" s="104"/>
      <c r="D750" s="105" t="s">
        <v>695</v>
      </c>
      <c r="E750" s="143"/>
    </row>
    <row r="751" ht="24.9" customHeight="1" spans="1:5">
      <c r="A751" s="82">
        <v>54</v>
      </c>
      <c r="B751" s="83"/>
      <c r="C751" s="84"/>
      <c r="D751" s="84"/>
      <c r="E751" s="85"/>
    </row>
    <row r="752" ht="24.9" customHeight="1" spans="1:5">
      <c r="A752" s="87"/>
      <c r="B752" s="88"/>
      <c r="C752" s="89"/>
      <c r="D752" s="89"/>
      <c r="E752" s="90"/>
    </row>
    <row r="753" ht="24.9" customHeight="1" spans="1:5">
      <c r="A753" s="87"/>
      <c r="B753" s="88"/>
      <c r="C753" s="89"/>
      <c r="D753" s="89"/>
      <c r="E753" s="90"/>
    </row>
    <row r="754" ht="24.9" customHeight="1" spans="1:5">
      <c r="A754" s="87"/>
      <c r="B754" s="88"/>
      <c r="C754" s="89"/>
      <c r="D754" s="89"/>
      <c r="E754" s="90"/>
    </row>
    <row r="755" ht="24.9" customHeight="1" spans="1:5">
      <c r="A755" s="87"/>
      <c r="B755" s="88"/>
      <c r="C755" s="89"/>
      <c r="D755" s="89"/>
      <c r="E755" s="90"/>
    </row>
    <row r="756" ht="24.9" customHeight="1" spans="1:5">
      <c r="A756" s="87"/>
      <c r="B756" s="88"/>
      <c r="C756" s="89"/>
      <c r="D756" s="89"/>
      <c r="E756" s="90"/>
    </row>
    <row r="757" ht="24.9" customHeight="1" spans="1:5">
      <c r="A757" s="87"/>
      <c r="B757" s="88"/>
      <c r="C757" s="89"/>
      <c r="D757" s="89"/>
      <c r="E757" s="90"/>
    </row>
    <row r="758" ht="24.9" customHeight="1" spans="1:5">
      <c r="A758" s="87"/>
      <c r="B758" s="88"/>
      <c r="C758" s="89"/>
      <c r="D758" s="89"/>
      <c r="E758" s="90"/>
    </row>
    <row r="759" ht="24.9" customHeight="1" spans="1:5">
      <c r="A759" s="87"/>
      <c r="B759" s="88"/>
      <c r="C759" s="89"/>
      <c r="D759" s="89"/>
      <c r="E759" s="90"/>
    </row>
    <row r="760" ht="24.9" customHeight="1" spans="1:5">
      <c r="A760" s="87"/>
      <c r="B760" s="88"/>
      <c r="C760" s="89"/>
      <c r="D760" s="89"/>
      <c r="E760" s="90"/>
    </row>
    <row r="761" ht="24.9" customHeight="1" spans="1:5">
      <c r="A761" s="87"/>
      <c r="B761" s="88"/>
      <c r="C761" s="89"/>
      <c r="D761" s="89"/>
      <c r="E761" s="90"/>
    </row>
    <row r="762" ht="24.9" customHeight="1" spans="1:5">
      <c r="A762" s="87"/>
      <c r="B762" s="88"/>
      <c r="C762" s="89"/>
      <c r="D762" s="89"/>
      <c r="E762" s="90"/>
    </row>
    <row r="763" ht="24.9" customHeight="1" spans="1:5">
      <c r="A763" s="99"/>
      <c r="B763" s="100"/>
      <c r="C763" s="101"/>
      <c r="D763" s="101"/>
      <c r="E763" s="102"/>
    </row>
    <row r="764" ht="24.9" customHeight="1" spans="1:5">
      <c r="A764" s="87"/>
      <c r="B764" s="103" t="s">
        <v>694</v>
      </c>
      <c r="C764" s="104"/>
      <c r="D764" s="105" t="s">
        <v>695</v>
      </c>
      <c r="E764" s="143"/>
    </row>
    <row r="765" ht="24.9" customHeight="1" spans="1:5">
      <c r="A765" s="82">
        <v>55</v>
      </c>
      <c r="B765" s="83"/>
      <c r="C765" s="84"/>
      <c r="D765" s="84"/>
      <c r="E765" s="85"/>
    </row>
    <row r="766" ht="24.9" customHeight="1" spans="1:5">
      <c r="A766" s="87"/>
      <c r="B766" s="88"/>
      <c r="C766" s="89"/>
      <c r="D766" s="89"/>
      <c r="E766" s="90"/>
    </row>
    <row r="767" ht="24.9" customHeight="1" spans="1:5">
      <c r="A767" s="87"/>
      <c r="B767" s="88"/>
      <c r="C767" s="89"/>
      <c r="D767" s="89"/>
      <c r="E767" s="90"/>
    </row>
    <row r="768" ht="24.9" customHeight="1" spans="1:5">
      <c r="A768" s="87"/>
      <c r="B768" s="88"/>
      <c r="C768" s="89"/>
      <c r="D768" s="89"/>
      <c r="E768" s="90"/>
    </row>
    <row r="769" ht="24.9" customHeight="1" spans="1:5">
      <c r="A769" s="87"/>
      <c r="B769" s="88"/>
      <c r="C769" s="89"/>
      <c r="D769" s="89"/>
      <c r="E769" s="90"/>
    </row>
    <row r="770" ht="24.9" customHeight="1" spans="1:5">
      <c r="A770" s="87"/>
      <c r="B770" s="88"/>
      <c r="C770" s="89"/>
      <c r="D770" s="89"/>
      <c r="E770" s="90"/>
    </row>
    <row r="771" ht="24.9" customHeight="1" spans="1:5">
      <c r="A771" s="87"/>
      <c r="B771" s="88"/>
      <c r="C771" s="89"/>
      <c r="D771" s="89"/>
      <c r="E771" s="90"/>
    </row>
    <row r="772" ht="24.9" customHeight="1" spans="1:5">
      <c r="A772" s="87"/>
      <c r="B772" s="88"/>
      <c r="C772" s="89"/>
      <c r="D772" s="89"/>
      <c r="E772" s="90"/>
    </row>
    <row r="773" ht="24.9" customHeight="1" spans="1:5">
      <c r="A773" s="87"/>
      <c r="B773" s="88"/>
      <c r="C773" s="89"/>
      <c r="D773" s="89"/>
      <c r="E773" s="90"/>
    </row>
    <row r="774" ht="24.9" customHeight="1" spans="1:5">
      <c r="A774" s="87"/>
      <c r="B774" s="88"/>
      <c r="C774" s="89"/>
      <c r="D774" s="89"/>
      <c r="E774" s="90"/>
    </row>
    <row r="775" ht="24.9" customHeight="1" spans="1:5">
      <c r="A775" s="87"/>
      <c r="B775" s="88"/>
      <c r="C775" s="89"/>
      <c r="D775" s="89"/>
      <c r="E775" s="90"/>
    </row>
    <row r="776" ht="24.9" customHeight="1" spans="1:5">
      <c r="A776" s="87"/>
      <c r="B776" s="88"/>
      <c r="C776" s="89"/>
      <c r="D776" s="89"/>
      <c r="E776" s="90"/>
    </row>
    <row r="777" ht="24.9" customHeight="1" spans="1:5">
      <c r="A777" s="99"/>
      <c r="B777" s="100"/>
      <c r="C777" s="101"/>
      <c r="D777" s="101"/>
      <c r="E777" s="102"/>
    </row>
    <row r="778" ht="24.9" customHeight="1" spans="1:5">
      <c r="A778" s="87"/>
      <c r="B778" s="103" t="s">
        <v>694</v>
      </c>
      <c r="C778" s="104"/>
      <c r="D778" s="105" t="s">
        <v>695</v>
      </c>
      <c r="E778" s="143"/>
    </row>
    <row r="779" ht="24.9" customHeight="1" spans="1:5">
      <c r="A779" s="82">
        <v>56</v>
      </c>
      <c r="B779" s="83"/>
      <c r="C779" s="84"/>
      <c r="D779" s="84"/>
      <c r="E779" s="85"/>
    </row>
    <row r="780" ht="24.9" customHeight="1" spans="1:5">
      <c r="A780" s="87"/>
      <c r="B780" s="88"/>
      <c r="C780" s="89"/>
      <c r="D780" s="89"/>
      <c r="E780" s="90"/>
    </row>
    <row r="781" ht="24.9" customHeight="1" spans="1:5">
      <c r="A781" s="87"/>
      <c r="B781" s="88"/>
      <c r="C781" s="89"/>
      <c r="D781" s="89"/>
      <c r="E781" s="90"/>
    </row>
    <row r="782" ht="24.9" customHeight="1" spans="1:5">
      <c r="A782" s="87"/>
      <c r="B782" s="88"/>
      <c r="C782" s="89"/>
      <c r="D782" s="89"/>
      <c r="E782" s="90"/>
    </row>
    <row r="783" ht="24.9" customHeight="1" spans="1:5">
      <c r="A783" s="87"/>
      <c r="B783" s="88"/>
      <c r="C783" s="89"/>
      <c r="D783" s="89"/>
      <c r="E783" s="90"/>
    </row>
    <row r="784" ht="24.9" customHeight="1" spans="1:5">
      <c r="A784" s="87"/>
      <c r="B784" s="88"/>
      <c r="C784" s="89"/>
      <c r="D784" s="89"/>
      <c r="E784" s="90"/>
    </row>
    <row r="785" ht="24.9" customHeight="1" spans="1:5">
      <c r="A785" s="87"/>
      <c r="B785" s="88"/>
      <c r="C785" s="89"/>
      <c r="D785" s="89"/>
      <c r="E785" s="90"/>
    </row>
    <row r="786" ht="24.9" customHeight="1" spans="1:5">
      <c r="A786" s="87"/>
      <c r="B786" s="88"/>
      <c r="C786" s="89"/>
      <c r="D786" s="89"/>
      <c r="E786" s="90"/>
    </row>
    <row r="787" ht="24.9" customHeight="1" spans="1:5">
      <c r="A787" s="87"/>
      <c r="B787" s="88"/>
      <c r="C787" s="89"/>
      <c r="D787" s="89"/>
      <c r="E787" s="90"/>
    </row>
    <row r="788" ht="24.9" customHeight="1" spans="1:5">
      <c r="A788" s="87"/>
      <c r="B788" s="88"/>
      <c r="C788" s="89"/>
      <c r="D788" s="89"/>
      <c r="E788" s="90"/>
    </row>
    <row r="789" ht="24.9" customHeight="1" spans="1:5">
      <c r="A789" s="87"/>
      <c r="B789" s="88"/>
      <c r="C789" s="89"/>
      <c r="D789" s="89"/>
      <c r="E789" s="90"/>
    </row>
    <row r="790" ht="24.9" customHeight="1" spans="1:5">
      <c r="A790" s="87"/>
      <c r="B790" s="88"/>
      <c r="C790" s="89"/>
      <c r="D790" s="89"/>
      <c r="E790" s="90"/>
    </row>
    <row r="791" ht="24.9" customHeight="1" spans="1:5">
      <c r="A791" s="99"/>
      <c r="B791" s="100"/>
      <c r="C791" s="101"/>
      <c r="D791" s="101"/>
      <c r="E791" s="102"/>
    </row>
    <row r="792" ht="24.9" customHeight="1" spans="1:5">
      <c r="A792" s="87"/>
      <c r="B792" s="103" t="s">
        <v>694</v>
      </c>
      <c r="C792" s="104"/>
      <c r="D792" s="105" t="s">
        <v>695</v>
      </c>
      <c r="E792" s="143"/>
    </row>
    <row r="793" ht="24.9" customHeight="1" spans="1:5">
      <c r="A793" s="82">
        <v>57</v>
      </c>
      <c r="B793" s="83"/>
      <c r="C793" s="84"/>
      <c r="D793" s="84"/>
      <c r="E793" s="85"/>
    </row>
    <row r="794" ht="24.9" customHeight="1" spans="1:5">
      <c r="A794" s="87"/>
      <c r="B794" s="88"/>
      <c r="C794" s="89"/>
      <c r="D794" s="89"/>
      <c r="E794" s="90"/>
    </row>
    <row r="795" ht="24.9" customHeight="1" spans="1:5">
      <c r="A795" s="87"/>
      <c r="B795" s="88"/>
      <c r="C795" s="89"/>
      <c r="D795" s="89"/>
      <c r="E795" s="90"/>
    </row>
    <row r="796" ht="24.9" customHeight="1" spans="1:5">
      <c r="A796" s="87"/>
      <c r="B796" s="88"/>
      <c r="C796" s="89"/>
      <c r="D796" s="89"/>
      <c r="E796" s="90"/>
    </row>
    <row r="797" ht="24.9" customHeight="1" spans="1:5">
      <c r="A797" s="87"/>
      <c r="B797" s="88"/>
      <c r="C797" s="89"/>
      <c r="D797" s="89"/>
      <c r="E797" s="90"/>
    </row>
    <row r="798" ht="24.9" customHeight="1" spans="1:5">
      <c r="A798" s="87"/>
      <c r="B798" s="88"/>
      <c r="C798" s="89"/>
      <c r="D798" s="89"/>
      <c r="E798" s="90"/>
    </row>
    <row r="799" ht="24.9" customHeight="1" spans="1:5">
      <c r="A799" s="87"/>
      <c r="B799" s="88"/>
      <c r="C799" s="89"/>
      <c r="D799" s="89"/>
      <c r="E799" s="90"/>
    </row>
    <row r="800" ht="24.9" customHeight="1" spans="1:5">
      <c r="A800" s="87"/>
      <c r="B800" s="88"/>
      <c r="C800" s="89"/>
      <c r="D800" s="89"/>
      <c r="E800" s="90"/>
    </row>
    <row r="801" ht="24.9" customHeight="1" spans="1:5">
      <c r="A801" s="87"/>
      <c r="B801" s="88"/>
      <c r="C801" s="89"/>
      <c r="D801" s="89"/>
      <c r="E801" s="90"/>
    </row>
    <row r="802" ht="24.9" customHeight="1" spans="1:5">
      <c r="A802" s="87"/>
      <c r="B802" s="88"/>
      <c r="C802" s="89"/>
      <c r="D802" s="89"/>
      <c r="E802" s="90"/>
    </row>
    <row r="803" ht="24.9" customHeight="1" spans="1:5">
      <c r="A803" s="87"/>
      <c r="B803" s="88"/>
      <c r="C803" s="89"/>
      <c r="D803" s="89"/>
      <c r="E803" s="90"/>
    </row>
    <row r="804" ht="24.9" customHeight="1" spans="1:5">
      <c r="A804" s="87"/>
      <c r="B804" s="88"/>
      <c r="C804" s="89"/>
      <c r="D804" s="89"/>
      <c r="E804" s="90"/>
    </row>
    <row r="805" ht="24.9" customHeight="1" spans="1:5">
      <c r="A805" s="99"/>
      <c r="B805" s="100"/>
      <c r="C805" s="101"/>
      <c r="D805" s="101"/>
      <c r="E805" s="102"/>
    </row>
    <row r="806" ht="24.9" customHeight="1" spans="1:5">
      <c r="A806" s="87"/>
      <c r="B806" s="103" t="s">
        <v>694</v>
      </c>
      <c r="C806" s="104"/>
      <c r="D806" s="105" t="s">
        <v>695</v>
      </c>
      <c r="E806" s="143"/>
    </row>
    <row r="807" ht="24.9" customHeight="1" spans="1:5">
      <c r="A807" s="82">
        <v>58</v>
      </c>
      <c r="B807" s="83"/>
      <c r="C807" s="84"/>
      <c r="D807" s="84"/>
      <c r="E807" s="85"/>
    </row>
    <row r="808" ht="24.9" customHeight="1" spans="1:5">
      <c r="A808" s="87"/>
      <c r="B808" s="88"/>
      <c r="C808" s="89"/>
      <c r="D808" s="89"/>
      <c r="E808" s="90"/>
    </row>
    <row r="809" ht="24.9" customHeight="1" spans="1:5">
      <c r="A809" s="87"/>
      <c r="B809" s="88"/>
      <c r="C809" s="89"/>
      <c r="D809" s="89"/>
      <c r="E809" s="90"/>
    </row>
    <row r="810" ht="24.9" customHeight="1" spans="1:5">
      <c r="A810" s="87"/>
      <c r="B810" s="88"/>
      <c r="C810" s="89"/>
      <c r="D810" s="89"/>
      <c r="E810" s="90"/>
    </row>
    <row r="811" ht="24.9" customHeight="1" spans="1:5">
      <c r="A811" s="87"/>
      <c r="B811" s="88"/>
      <c r="C811" s="89"/>
      <c r="D811" s="89"/>
      <c r="E811" s="90"/>
    </row>
    <row r="812" ht="24.9" customHeight="1" spans="1:5">
      <c r="A812" s="87"/>
      <c r="B812" s="88"/>
      <c r="C812" s="89"/>
      <c r="D812" s="89"/>
      <c r="E812" s="90"/>
    </row>
    <row r="813" ht="24.9" customHeight="1" spans="1:5">
      <c r="A813" s="87"/>
      <c r="B813" s="88"/>
      <c r="C813" s="89"/>
      <c r="D813" s="89"/>
      <c r="E813" s="90"/>
    </row>
    <row r="814" ht="24.9" customHeight="1" spans="1:5">
      <c r="A814" s="87"/>
      <c r="B814" s="88"/>
      <c r="C814" s="89"/>
      <c r="D814" s="89"/>
      <c r="E814" s="90"/>
    </row>
    <row r="815" ht="24.9" customHeight="1" spans="1:5">
      <c r="A815" s="87"/>
      <c r="B815" s="88"/>
      <c r="C815" s="89"/>
      <c r="D815" s="89"/>
      <c r="E815" s="90"/>
    </row>
    <row r="816" ht="24.9" customHeight="1" spans="1:5">
      <c r="A816" s="87"/>
      <c r="B816" s="88"/>
      <c r="C816" s="89"/>
      <c r="D816" s="89"/>
      <c r="E816" s="90"/>
    </row>
    <row r="817" ht="24.9" customHeight="1" spans="1:5">
      <c r="A817" s="87"/>
      <c r="B817" s="88"/>
      <c r="C817" s="89"/>
      <c r="D817" s="89"/>
      <c r="E817" s="90"/>
    </row>
    <row r="818" ht="24.9" customHeight="1" spans="1:5">
      <c r="A818" s="87"/>
      <c r="B818" s="88"/>
      <c r="C818" s="89"/>
      <c r="D818" s="89"/>
      <c r="E818" s="90"/>
    </row>
    <row r="819" ht="24.9" customHeight="1" spans="1:5">
      <c r="A819" s="99"/>
      <c r="B819" s="100"/>
      <c r="C819" s="101"/>
      <c r="D819" s="101"/>
      <c r="E819" s="102"/>
    </row>
    <row r="820" ht="24.9" customHeight="1" spans="1:5">
      <c r="A820" s="87"/>
      <c r="B820" s="103" t="s">
        <v>694</v>
      </c>
      <c r="C820" s="104"/>
      <c r="D820" s="105" t="s">
        <v>695</v>
      </c>
      <c r="E820" s="143"/>
    </row>
    <row r="821" ht="24.9" customHeight="1" spans="1:5">
      <c r="A821" s="82">
        <v>59</v>
      </c>
      <c r="B821" s="83"/>
      <c r="C821" s="84"/>
      <c r="D821" s="84"/>
      <c r="E821" s="85"/>
    </row>
    <row r="822" ht="24.9" customHeight="1" spans="1:5">
      <c r="A822" s="87"/>
      <c r="B822" s="88"/>
      <c r="C822" s="89"/>
      <c r="D822" s="89"/>
      <c r="E822" s="90"/>
    </row>
    <row r="823" ht="24.9" customHeight="1" spans="1:5">
      <c r="A823" s="87"/>
      <c r="B823" s="88"/>
      <c r="C823" s="89"/>
      <c r="D823" s="89"/>
      <c r="E823" s="90"/>
    </row>
    <row r="824" ht="24.9" customHeight="1" spans="1:5">
      <c r="A824" s="87"/>
      <c r="B824" s="88"/>
      <c r="C824" s="89"/>
      <c r="D824" s="89"/>
      <c r="E824" s="90"/>
    </row>
    <row r="825" ht="24.9" customHeight="1" spans="1:5">
      <c r="A825" s="87"/>
      <c r="B825" s="88"/>
      <c r="C825" s="89"/>
      <c r="D825" s="89"/>
      <c r="E825" s="90"/>
    </row>
    <row r="826" ht="24.9" customHeight="1" spans="1:5">
      <c r="A826" s="87"/>
      <c r="B826" s="88"/>
      <c r="C826" s="89"/>
      <c r="D826" s="89"/>
      <c r="E826" s="90"/>
    </row>
    <row r="827" ht="24.9" customHeight="1" spans="1:5">
      <c r="A827" s="87"/>
      <c r="B827" s="88"/>
      <c r="C827" s="89"/>
      <c r="D827" s="89"/>
      <c r="E827" s="90"/>
    </row>
    <row r="828" ht="24.9" customHeight="1" spans="1:5">
      <c r="A828" s="87"/>
      <c r="B828" s="88"/>
      <c r="C828" s="89"/>
      <c r="D828" s="89"/>
      <c r="E828" s="90"/>
    </row>
    <row r="829" ht="24.9" customHeight="1" spans="1:5">
      <c r="A829" s="87"/>
      <c r="B829" s="88"/>
      <c r="C829" s="89"/>
      <c r="D829" s="89"/>
      <c r="E829" s="90"/>
    </row>
    <row r="830" ht="24.9" customHeight="1" spans="1:5">
      <c r="A830" s="87"/>
      <c r="B830" s="88"/>
      <c r="C830" s="89"/>
      <c r="D830" s="89"/>
      <c r="E830" s="90"/>
    </row>
    <row r="831" ht="24.9" customHeight="1" spans="1:5">
      <c r="A831" s="87"/>
      <c r="B831" s="88"/>
      <c r="C831" s="89"/>
      <c r="D831" s="89"/>
      <c r="E831" s="90"/>
    </row>
    <row r="832" ht="24.9" customHeight="1" spans="1:5">
      <c r="A832" s="87"/>
      <c r="B832" s="88"/>
      <c r="C832" s="89"/>
      <c r="D832" s="89"/>
      <c r="E832" s="90"/>
    </row>
    <row r="833" ht="24.9" customHeight="1" spans="1:5">
      <c r="A833" s="99"/>
      <c r="B833" s="100"/>
      <c r="C833" s="101"/>
      <c r="D833" s="101"/>
      <c r="E833" s="102"/>
    </row>
    <row r="834" ht="24.9" customHeight="1" spans="1:5">
      <c r="A834" s="87"/>
      <c r="B834" s="103" t="s">
        <v>694</v>
      </c>
      <c r="C834" s="104"/>
      <c r="D834" s="105" t="s">
        <v>695</v>
      </c>
      <c r="E834" s="143"/>
    </row>
    <row r="835" ht="24.9" customHeight="1" spans="1:5">
      <c r="A835" s="172">
        <v>60</v>
      </c>
      <c r="B835" s="83"/>
      <c r="C835" s="84"/>
      <c r="D835" s="84"/>
      <c r="E835" s="85"/>
    </row>
    <row r="836" ht="24.9" customHeight="1" spans="1:5">
      <c r="A836" s="173"/>
      <c r="B836" s="88"/>
      <c r="C836" s="89"/>
      <c r="D836" s="89"/>
      <c r="E836" s="90"/>
    </row>
    <row r="837" ht="24.9" customHeight="1" spans="1:5">
      <c r="A837" s="173"/>
      <c r="B837" s="88"/>
      <c r="C837" s="89"/>
      <c r="D837" s="89"/>
      <c r="E837" s="90"/>
    </row>
    <row r="838" ht="24.9" customHeight="1" spans="1:5">
      <c r="A838" s="173"/>
      <c r="B838" s="88"/>
      <c r="C838" s="89"/>
      <c r="D838" s="89"/>
      <c r="E838" s="90"/>
    </row>
    <row r="839" ht="24.9" customHeight="1" spans="1:5">
      <c r="A839" s="173"/>
      <c r="B839" s="88"/>
      <c r="C839" s="89"/>
      <c r="D839" s="89"/>
      <c r="E839" s="90"/>
    </row>
    <row r="840" ht="24.9" customHeight="1" spans="1:5">
      <c r="A840" s="173"/>
      <c r="B840" s="88"/>
      <c r="C840" s="89"/>
      <c r="D840" s="89"/>
      <c r="E840" s="90"/>
    </row>
    <row r="841" ht="24.9" customHeight="1" spans="1:5">
      <c r="A841" s="173"/>
      <c r="B841" s="88"/>
      <c r="C841" s="89"/>
      <c r="D841" s="89"/>
      <c r="E841" s="90"/>
    </row>
    <row r="842" ht="24.9" customHeight="1" spans="1:5">
      <c r="A842" s="173"/>
      <c r="B842" s="88"/>
      <c r="C842" s="89"/>
      <c r="D842" s="89"/>
      <c r="E842" s="90"/>
    </row>
    <row r="843" ht="24.9" customHeight="1" spans="1:5">
      <c r="A843" s="173"/>
      <c r="B843" s="88"/>
      <c r="C843" s="89"/>
      <c r="D843" s="89"/>
      <c r="E843" s="90"/>
    </row>
    <row r="844" ht="24.9" customHeight="1" spans="1:5">
      <c r="A844" s="173"/>
      <c r="B844" s="88"/>
      <c r="C844" s="89"/>
      <c r="D844" s="89"/>
      <c r="E844" s="90"/>
    </row>
    <row r="845" ht="24.9" customHeight="1" spans="1:5">
      <c r="A845" s="173"/>
      <c r="B845" s="88"/>
      <c r="C845" s="89"/>
      <c r="D845" s="89"/>
      <c r="E845" s="90"/>
    </row>
    <row r="846" ht="24.9" customHeight="1" spans="1:5">
      <c r="A846" s="173"/>
      <c r="B846" s="88"/>
      <c r="C846" s="89"/>
      <c r="D846" s="89"/>
      <c r="E846" s="90"/>
    </row>
    <row r="847" ht="24.9" customHeight="1" spans="1:5">
      <c r="A847" s="173"/>
      <c r="B847" s="100"/>
      <c r="C847" s="101"/>
      <c r="D847" s="101"/>
      <c r="E847" s="102"/>
    </row>
    <row r="848" ht="24.9" customHeight="1" spans="1:5">
      <c r="A848" s="174"/>
      <c r="B848" s="103" t="s">
        <v>694</v>
      </c>
      <c r="C848" s="104"/>
      <c r="D848" s="105" t="s">
        <v>695</v>
      </c>
      <c r="E848" s="143"/>
    </row>
    <row r="849" ht="24.9" customHeight="1" spans="1:5">
      <c r="A849" s="172">
        <v>61</v>
      </c>
      <c r="B849" s="83"/>
      <c r="C849" s="84"/>
      <c r="D849" s="84"/>
      <c r="E849" s="85"/>
    </row>
    <row r="850" ht="24.9" customHeight="1" spans="1:5">
      <c r="A850" s="173"/>
      <c r="B850" s="88"/>
      <c r="C850" s="89"/>
      <c r="D850" s="89"/>
      <c r="E850" s="90"/>
    </row>
    <row r="851" ht="24.9" customHeight="1" spans="1:5">
      <c r="A851" s="173"/>
      <c r="B851" s="88"/>
      <c r="C851" s="89"/>
      <c r="D851" s="89"/>
      <c r="E851" s="90"/>
    </row>
    <row r="852" ht="24.9" customHeight="1" spans="1:5">
      <c r="A852" s="173"/>
      <c r="B852" s="88"/>
      <c r="C852" s="89"/>
      <c r="D852" s="89"/>
      <c r="E852" s="90"/>
    </row>
    <row r="853" ht="24.9" customHeight="1" spans="1:5">
      <c r="A853" s="173"/>
      <c r="B853" s="88"/>
      <c r="C853" s="89"/>
      <c r="D853" s="89"/>
      <c r="E853" s="90"/>
    </row>
    <row r="854" ht="24.9" customHeight="1" spans="1:5">
      <c r="A854" s="173"/>
      <c r="B854" s="88"/>
      <c r="C854" s="89"/>
      <c r="D854" s="89"/>
      <c r="E854" s="90"/>
    </row>
    <row r="855" ht="24.9" customHeight="1" spans="1:5">
      <c r="A855" s="173"/>
      <c r="B855" s="88"/>
      <c r="C855" s="89"/>
      <c r="D855" s="89"/>
      <c r="E855" s="90"/>
    </row>
    <row r="856" ht="24.9" customHeight="1" spans="1:5">
      <c r="A856" s="173"/>
      <c r="B856" s="88"/>
      <c r="C856" s="89"/>
      <c r="D856" s="89"/>
      <c r="E856" s="90"/>
    </row>
    <row r="857" ht="24.9" customHeight="1" spans="1:5">
      <c r="A857" s="173"/>
      <c r="B857" s="88"/>
      <c r="C857" s="89"/>
      <c r="D857" s="89"/>
      <c r="E857" s="90"/>
    </row>
    <row r="858" ht="24.9" customHeight="1" spans="1:5">
      <c r="A858" s="173"/>
      <c r="B858" s="88"/>
      <c r="C858" s="89"/>
      <c r="D858" s="89"/>
      <c r="E858" s="90"/>
    </row>
    <row r="859" ht="24.9" customHeight="1" spans="1:5">
      <c r="A859" s="173"/>
      <c r="B859" s="88"/>
      <c r="C859" s="89"/>
      <c r="D859" s="89"/>
      <c r="E859" s="90"/>
    </row>
    <row r="860" ht="24.9" customHeight="1" spans="1:5">
      <c r="A860" s="173"/>
      <c r="B860" s="88"/>
      <c r="C860" s="89"/>
      <c r="D860" s="89"/>
      <c r="E860" s="90"/>
    </row>
    <row r="861" ht="24.9" customHeight="1" spans="1:5">
      <c r="A861" s="173"/>
      <c r="B861" s="100"/>
      <c r="C861" s="101"/>
      <c r="D861" s="101"/>
      <c r="E861" s="102"/>
    </row>
    <row r="862" ht="24.9" customHeight="1" spans="1:5">
      <c r="A862" s="174"/>
      <c r="B862" s="103" t="s">
        <v>694</v>
      </c>
      <c r="C862" s="104"/>
      <c r="D862" s="105" t="s">
        <v>695</v>
      </c>
      <c r="E862" s="143"/>
    </row>
    <row r="863" ht="24.9" customHeight="1" spans="1:5">
      <c r="A863" s="172">
        <v>62</v>
      </c>
      <c r="B863" s="83"/>
      <c r="C863" s="84"/>
      <c r="D863" s="84"/>
      <c r="E863" s="85"/>
    </row>
    <row r="864" ht="24.9" customHeight="1" spans="1:5">
      <c r="A864" s="173"/>
      <c r="B864" s="88"/>
      <c r="C864" s="89"/>
      <c r="D864" s="89"/>
      <c r="E864" s="90"/>
    </row>
    <row r="865" ht="24.9" customHeight="1" spans="1:5">
      <c r="A865" s="173"/>
      <c r="B865" s="88"/>
      <c r="C865" s="89"/>
      <c r="D865" s="89"/>
      <c r="E865" s="90"/>
    </row>
    <row r="866" ht="24.9" customHeight="1" spans="1:5">
      <c r="A866" s="173"/>
      <c r="B866" s="88"/>
      <c r="C866" s="89"/>
      <c r="D866" s="89"/>
      <c r="E866" s="90"/>
    </row>
    <row r="867" ht="24.9" customHeight="1" spans="1:5">
      <c r="A867" s="173"/>
      <c r="B867" s="88"/>
      <c r="C867" s="89"/>
      <c r="D867" s="89"/>
      <c r="E867" s="90"/>
    </row>
    <row r="868" ht="24.9" customHeight="1" spans="1:5">
      <c r="A868" s="173"/>
      <c r="B868" s="88"/>
      <c r="C868" s="89"/>
      <c r="D868" s="89"/>
      <c r="E868" s="90"/>
    </row>
    <row r="869" ht="24.9" customHeight="1" spans="1:5">
      <c r="A869" s="173"/>
      <c r="B869" s="88"/>
      <c r="C869" s="89"/>
      <c r="D869" s="89"/>
      <c r="E869" s="90"/>
    </row>
    <row r="870" ht="24.9" customHeight="1" spans="1:5">
      <c r="A870" s="173"/>
      <c r="B870" s="88"/>
      <c r="C870" s="89"/>
      <c r="D870" s="89"/>
      <c r="E870" s="90"/>
    </row>
    <row r="871" ht="24.9" customHeight="1" spans="1:5">
      <c r="A871" s="173"/>
      <c r="B871" s="88"/>
      <c r="C871" s="89"/>
      <c r="D871" s="89"/>
      <c r="E871" s="90"/>
    </row>
    <row r="872" ht="24.9" customHeight="1" spans="1:5">
      <c r="A872" s="173"/>
      <c r="B872" s="88"/>
      <c r="C872" s="89"/>
      <c r="D872" s="89"/>
      <c r="E872" s="90"/>
    </row>
    <row r="873" ht="24.9" customHeight="1" spans="1:5">
      <c r="A873" s="173"/>
      <c r="B873" s="88"/>
      <c r="C873" s="89"/>
      <c r="D873" s="89"/>
      <c r="E873" s="90"/>
    </row>
    <row r="874" ht="24.9" customHeight="1" spans="1:5">
      <c r="A874" s="173"/>
      <c r="B874" s="88"/>
      <c r="C874" s="89"/>
      <c r="D874" s="89"/>
      <c r="E874" s="90"/>
    </row>
    <row r="875" ht="24.9" customHeight="1" spans="1:5">
      <c r="A875" s="173"/>
      <c r="B875" s="100"/>
      <c r="C875" s="101"/>
      <c r="D875" s="101"/>
      <c r="E875" s="102"/>
    </row>
    <row r="876" ht="24.9" customHeight="1" spans="1:5">
      <c r="A876" s="174"/>
      <c r="B876" s="103" t="s">
        <v>694</v>
      </c>
      <c r="C876" s="104"/>
      <c r="D876" s="105" t="s">
        <v>695</v>
      </c>
      <c r="E876" s="143"/>
    </row>
    <row r="877" ht="24.9" customHeight="1" spans="1:5">
      <c r="A877" s="172">
        <v>63</v>
      </c>
      <c r="B877" s="83"/>
      <c r="C877" s="84"/>
      <c r="D877" s="84"/>
      <c r="E877" s="85"/>
    </row>
    <row r="878" ht="24.9" customHeight="1" spans="1:5">
      <c r="A878" s="173"/>
      <c r="B878" s="88"/>
      <c r="C878" s="89"/>
      <c r="D878" s="89"/>
      <c r="E878" s="90"/>
    </row>
    <row r="879" ht="24.9" customHeight="1" spans="1:5">
      <c r="A879" s="173"/>
      <c r="B879" s="88"/>
      <c r="C879" s="89"/>
      <c r="D879" s="89"/>
      <c r="E879" s="90"/>
    </row>
    <row r="880" ht="24.9" customHeight="1" spans="1:5">
      <c r="A880" s="173"/>
      <c r="B880" s="88"/>
      <c r="C880" s="89"/>
      <c r="D880" s="89"/>
      <c r="E880" s="90"/>
    </row>
    <row r="881" ht="24.9" customHeight="1" spans="1:5">
      <c r="A881" s="173"/>
      <c r="B881" s="88"/>
      <c r="C881" s="89"/>
      <c r="D881" s="89"/>
      <c r="E881" s="90"/>
    </row>
    <row r="882" ht="24.9" customHeight="1" spans="1:5">
      <c r="A882" s="173"/>
      <c r="B882" s="88"/>
      <c r="C882" s="89"/>
      <c r="D882" s="89"/>
      <c r="E882" s="90"/>
    </row>
    <row r="883" ht="24.9" customHeight="1" spans="1:5">
      <c r="A883" s="173"/>
      <c r="B883" s="88"/>
      <c r="C883" s="89"/>
      <c r="D883" s="89"/>
      <c r="E883" s="90"/>
    </row>
    <row r="884" ht="24.9" customHeight="1" spans="1:5">
      <c r="A884" s="173"/>
      <c r="B884" s="88"/>
      <c r="C884" s="89"/>
      <c r="D884" s="89"/>
      <c r="E884" s="90"/>
    </row>
    <row r="885" ht="24.9" customHeight="1" spans="1:5">
      <c r="A885" s="173"/>
      <c r="B885" s="88"/>
      <c r="C885" s="89"/>
      <c r="D885" s="89"/>
      <c r="E885" s="90"/>
    </row>
    <row r="886" ht="24.9" customHeight="1" spans="1:5">
      <c r="A886" s="173"/>
      <c r="B886" s="88"/>
      <c r="C886" s="89"/>
      <c r="D886" s="89"/>
      <c r="E886" s="90"/>
    </row>
    <row r="887" ht="24.9" customHeight="1" spans="1:5">
      <c r="A887" s="173"/>
      <c r="B887" s="88"/>
      <c r="C887" s="89"/>
      <c r="D887" s="89"/>
      <c r="E887" s="90"/>
    </row>
    <row r="888" ht="24.9" customHeight="1" spans="1:5">
      <c r="A888" s="173"/>
      <c r="B888" s="88"/>
      <c r="C888" s="89"/>
      <c r="D888" s="89"/>
      <c r="E888" s="90"/>
    </row>
    <row r="889" ht="24.9" customHeight="1" spans="1:5">
      <c r="A889" s="173"/>
      <c r="B889" s="100"/>
      <c r="C889" s="101"/>
      <c r="D889" s="101"/>
      <c r="E889" s="102"/>
    </row>
    <row r="890" ht="24.9" customHeight="1" spans="1:5">
      <c r="A890" s="174"/>
      <c r="B890" s="103" t="s">
        <v>694</v>
      </c>
      <c r="C890" s="104"/>
      <c r="D890" s="105" t="s">
        <v>695</v>
      </c>
      <c r="E890" s="143"/>
    </row>
    <row r="891" ht="24.9" customHeight="1" spans="1:5">
      <c r="A891" s="172">
        <v>64</v>
      </c>
      <c r="B891" s="83"/>
      <c r="C891" s="84"/>
      <c r="D891" s="84"/>
      <c r="E891" s="85"/>
    </row>
    <row r="892" ht="24.9" customHeight="1" spans="1:5">
      <c r="A892" s="173"/>
      <c r="B892" s="88"/>
      <c r="C892" s="89"/>
      <c r="D892" s="89"/>
      <c r="E892" s="90"/>
    </row>
    <row r="893" ht="24.9" customHeight="1" spans="1:5">
      <c r="A893" s="173"/>
      <c r="B893" s="88"/>
      <c r="C893" s="89"/>
      <c r="D893" s="89"/>
      <c r="E893" s="90"/>
    </row>
    <row r="894" ht="24.9" customHeight="1" spans="1:5">
      <c r="A894" s="173"/>
      <c r="B894" s="88"/>
      <c r="C894" s="89"/>
      <c r="D894" s="89"/>
      <c r="E894" s="90"/>
    </row>
    <row r="895" ht="24.9" customHeight="1" spans="1:5">
      <c r="A895" s="173"/>
      <c r="B895" s="88"/>
      <c r="C895" s="89"/>
      <c r="D895" s="89"/>
      <c r="E895" s="90"/>
    </row>
    <row r="896" ht="24.9" customHeight="1" spans="1:5">
      <c r="A896" s="173"/>
      <c r="B896" s="88"/>
      <c r="C896" s="89"/>
      <c r="D896" s="89"/>
      <c r="E896" s="90"/>
    </row>
    <row r="897" ht="24.9" customHeight="1" spans="1:5">
      <c r="A897" s="173"/>
      <c r="B897" s="88"/>
      <c r="C897" s="89"/>
      <c r="D897" s="89"/>
      <c r="E897" s="90"/>
    </row>
    <row r="898" ht="24.9" customHeight="1" spans="1:5">
      <c r="A898" s="173"/>
      <c r="B898" s="88"/>
      <c r="C898" s="89"/>
      <c r="D898" s="89"/>
      <c r="E898" s="90"/>
    </row>
    <row r="899" ht="24.9" customHeight="1" spans="1:5">
      <c r="A899" s="173"/>
      <c r="B899" s="88"/>
      <c r="C899" s="89"/>
      <c r="D899" s="89"/>
      <c r="E899" s="90"/>
    </row>
    <row r="900" ht="24.9" customHeight="1" spans="1:5">
      <c r="A900" s="173"/>
      <c r="B900" s="88"/>
      <c r="C900" s="89"/>
      <c r="D900" s="89"/>
      <c r="E900" s="90"/>
    </row>
    <row r="901" ht="24.9" customHeight="1" spans="1:5">
      <c r="A901" s="173"/>
      <c r="B901" s="88"/>
      <c r="C901" s="89"/>
      <c r="D901" s="89"/>
      <c r="E901" s="90"/>
    </row>
    <row r="902" ht="24.9" customHeight="1" spans="1:5">
      <c r="A902" s="173"/>
      <c r="B902" s="88"/>
      <c r="C902" s="89"/>
      <c r="D902" s="89"/>
      <c r="E902" s="90"/>
    </row>
    <row r="903" ht="24.9" customHeight="1" spans="1:5">
      <c r="A903" s="173"/>
      <c r="B903" s="100"/>
      <c r="C903" s="101"/>
      <c r="D903" s="101"/>
      <c r="E903" s="102"/>
    </row>
    <row r="904" ht="24.9" customHeight="1" spans="1:5">
      <c r="A904" s="174"/>
      <c r="B904" s="103" t="s">
        <v>694</v>
      </c>
      <c r="C904" s="104"/>
      <c r="D904" s="105" t="s">
        <v>695</v>
      </c>
      <c r="E904" s="143"/>
    </row>
    <row r="905" ht="24.9" customHeight="1" spans="1:5">
      <c r="A905" s="172">
        <v>65</v>
      </c>
      <c r="B905" s="83"/>
      <c r="C905" s="84"/>
      <c r="D905" s="84"/>
      <c r="E905" s="85"/>
    </row>
    <row r="906" ht="24.9" customHeight="1" spans="1:5">
      <c r="A906" s="173"/>
      <c r="B906" s="88"/>
      <c r="C906" s="89"/>
      <c r="D906" s="89"/>
      <c r="E906" s="90"/>
    </row>
    <row r="907" ht="24.9" customHeight="1" spans="1:5">
      <c r="A907" s="173"/>
      <c r="B907" s="88"/>
      <c r="C907" s="89"/>
      <c r="D907" s="89"/>
      <c r="E907" s="90"/>
    </row>
    <row r="908" ht="24.9" customHeight="1" spans="1:5">
      <c r="A908" s="173"/>
      <c r="B908" s="88"/>
      <c r="C908" s="89"/>
      <c r="D908" s="89"/>
      <c r="E908" s="90"/>
    </row>
    <row r="909" ht="24.9" customHeight="1" spans="1:5">
      <c r="A909" s="173"/>
      <c r="B909" s="88"/>
      <c r="C909" s="89"/>
      <c r="D909" s="89"/>
      <c r="E909" s="90"/>
    </row>
    <row r="910" ht="24.9" customHeight="1" spans="1:5">
      <c r="A910" s="173"/>
      <c r="B910" s="88"/>
      <c r="C910" s="89"/>
      <c r="D910" s="89"/>
      <c r="E910" s="90"/>
    </row>
    <row r="911" ht="24.9" customHeight="1" spans="1:5">
      <c r="A911" s="173"/>
      <c r="B911" s="88"/>
      <c r="C911" s="89"/>
      <c r="D911" s="89"/>
      <c r="E911" s="90"/>
    </row>
    <row r="912" ht="24.9" customHeight="1" spans="1:5">
      <c r="A912" s="173"/>
      <c r="B912" s="88"/>
      <c r="C912" s="89"/>
      <c r="D912" s="89"/>
      <c r="E912" s="90"/>
    </row>
    <row r="913" ht="24.9" customHeight="1" spans="1:5">
      <c r="A913" s="173"/>
      <c r="B913" s="88"/>
      <c r="C913" s="89"/>
      <c r="D913" s="89"/>
      <c r="E913" s="90"/>
    </row>
    <row r="914" ht="24.9" customHeight="1" spans="1:5">
      <c r="A914" s="173"/>
      <c r="B914" s="88"/>
      <c r="C914" s="89"/>
      <c r="D914" s="89"/>
      <c r="E914" s="90"/>
    </row>
    <row r="915" ht="24.9" customHeight="1" spans="1:5">
      <c r="A915" s="173"/>
      <c r="B915" s="88"/>
      <c r="C915" s="89"/>
      <c r="D915" s="89"/>
      <c r="E915" s="90"/>
    </row>
    <row r="916" ht="24.9" customHeight="1" spans="1:5">
      <c r="A916" s="173"/>
      <c r="B916" s="88"/>
      <c r="C916" s="89"/>
      <c r="D916" s="89"/>
      <c r="E916" s="90"/>
    </row>
    <row r="917" ht="24.9" customHeight="1" spans="1:5">
      <c r="A917" s="173"/>
      <c r="B917" s="100"/>
      <c r="C917" s="101"/>
      <c r="D917" s="101"/>
      <c r="E917" s="102"/>
    </row>
    <row r="918" ht="24.9" customHeight="1" spans="1:5">
      <c r="A918" s="174"/>
      <c r="B918" s="103" t="s">
        <v>694</v>
      </c>
      <c r="C918" s="104"/>
      <c r="D918" s="105" t="s">
        <v>695</v>
      </c>
      <c r="E918" s="143"/>
    </row>
    <row r="919" ht="24.9" customHeight="1" spans="1:5">
      <c r="A919" s="172">
        <v>66</v>
      </c>
      <c r="B919" s="83"/>
      <c r="C919" s="84"/>
      <c r="D919" s="84"/>
      <c r="E919" s="85"/>
    </row>
    <row r="920" ht="24.9" customHeight="1" spans="1:5">
      <c r="A920" s="173"/>
      <c r="B920" s="88"/>
      <c r="C920" s="89"/>
      <c r="D920" s="89"/>
      <c r="E920" s="90"/>
    </row>
    <row r="921" ht="24.9" customHeight="1" spans="1:5">
      <c r="A921" s="173"/>
      <c r="B921" s="88"/>
      <c r="C921" s="89"/>
      <c r="D921" s="89"/>
      <c r="E921" s="90"/>
    </row>
    <row r="922" ht="24.9" customHeight="1" spans="1:5">
      <c r="A922" s="173"/>
      <c r="B922" s="88"/>
      <c r="C922" s="89"/>
      <c r="D922" s="89"/>
      <c r="E922" s="90"/>
    </row>
    <row r="923" ht="24.9" customHeight="1" spans="1:5">
      <c r="A923" s="173"/>
      <c r="B923" s="88"/>
      <c r="C923" s="89"/>
      <c r="D923" s="89"/>
      <c r="E923" s="90"/>
    </row>
    <row r="924" ht="24.9" customHeight="1" spans="1:5">
      <c r="A924" s="173"/>
      <c r="B924" s="88"/>
      <c r="C924" s="89"/>
      <c r="D924" s="89"/>
      <c r="E924" s="90"/>
    </row>
    <row r="925" ht="24.9" customHeight="1" spans="1:5">
      <c r="A925" s="173"/>
      <c r="B925" s="88"/>
      <c r="C925" s="89"/>
      <c r="D925" s="89"/>
      <c r="E925" s="90"/>
    </row>
    <row r="926" ht="24.9" customHeight="1" spans="1:5">
      <c r="A926" s="173"/>
      <c r="B926" s="88"/>
      <c r="C926" s="89"/>
      <c r="D926" s="89"/>
      <c r="E926" s="90"/>
    </row>
    <row r="927" ht="24.9" customHeight="1" spans="1:5">
      <c r="A927" s="173"/>
      <c r="B927" s="88"/>
      <c r="C927" s="89"/>
      <c r="D927" s="89"/>
      <c r="E927" s="90"/>
    </row>
    <row r="928" ht="24.9" customHeight="1" spans="1:5">
      <c r="A928" s="173"/>
      <c r="B928" s="88"/>
      <c r="C928" s="89"/>
      <c r="D928" s="89"/>
      <c r="E928" s="90"/>
    </row>
    <row r="929" ht="24.9" customHeight="1" spans="1:5">
      <c r="A929" s="173"/>
      <c r="B929" s="88"/>
      <c r="C929" s="89"/>
      <c r="D929" s="89"/>
      <c r="E929" s="90"/>
    </row>
    <row r="930" ht="24.9" customHeight="1" spans="1:5">
      <c r="A930" s="173"/>
      <c r="B930" s="88"/>
      <c r="C930" s="89"/>
      <c r="D930" s="89"/>
      <c r="E930" s="90"/>
    </row>
    <row r="931" ht="24.9" customHeight="1" spans="1:5">
      <c r="A931" s="173"/>
      <c r="B931" s="100"/>
      <c r="C931" s="101"/>
      <c r="D931" s="101"/>
      <c r="E931" s="102"/>
    </row>
    <row r="932" ht="24.9" customHeight="1" spans="1:5">
      <c r="A932" s="174"/>
      <c r="B932" s="103" t="s">
        <v>694</v>
      </c>
      <c r="C932" s="104"/>
      <c r="D932" s="105" t="s">
        <v>695</v>
      </c>
      <c r="E932" s="143"/>
    </row>
    <row r="933" ht="24.9" customHeight="1" spans="1:5">
      <c r="A933" s="172">
        <v>67</v>
      </c>
      <c r="B933" s="83"/>
      <c r="C933" s="84"/>
      <c r="D933" s="84"/>
      <c r="E933" s="85"/>
    </row>
    <row r="934" ht="24.9" customHeight="1" spans="1:5">
      <c r="A934" s="173"/>
      <c r="B934" s="88"/>
      <c r="C934" s="89"/>
      <c r="D934" s="89"/>
      <c r="E934" s="90"/>
    </row>
    <row r="935" ht="24.9" customHeight="1" spans="1:5">
      <c r="A935" s="173"/>
      <c r="B935" s="88"/>
      <c r="C935" s="89"/>
      <c r="D935" s="89"/>
      <c r="E935" s="90"/>
    </row>
    <row r="936" ht="24.9" customHeight="1" spans="1:5">
      <c r="A936" s="173"/>
      <c r="B936" s="88"/>
      <c r="C936" s="89"/>
      <c r="D936" s="89"/>
      <c r="E936" s="90"/>
    </row>
    <row r="937" ht="24.9" customHeight="1" spans="1:5">
      <c r="A937" s="173"/>
      <c r="B937" s="88"/>
      <c r="C937" s="89"/>
      <c r="D937" s="89"/>
      <c r="E937" s="90"/>
    </row>
    <row r="938" ht="24.9" customHeight="1" spans="1:5">
      <c r="A938" s="173"/>
      <c r="B938" s="88"/>
      <c r="C938" s="89"/>
      <c r="D938" s="89"/>
      <c r="E938" s="90"/>
    </row>
    <row r="939" ht="24.9" customHeight="1" spans="1:5">
      <c r="A939" s="173"/>
      <c r="B939" s="88"/>
      <c r="C939" s="89"/>
      <c r="D939" s="89"/>
      <c r="E939" s="90"/>
    </row>
    <row r="940" ht="24.9" customHeight="1" spans="1:5">
      <c r="A940" s="173"/>
      <c r="B940" s="88"/>
      <c r="C940" s="89"/>
      <c r="D940" s="89"/>
      <c r="E940" s="90"/>
    </row>
    <row r="941" ht="24.9" customHeight="1" spans="1:5">
      <c r="A941" s="173"/>
      <c r="B941" s="88"/>
      <c r="C941" s="89"/>
      <c r="D941" s="89"/>
      <c r="E941" s="90"/>
    </row>
    <row r="942" ht="24.9" customHeight="1" spans="1:5">
      <c r="A942" s="173"/>
      <c r="B942" s="88"/>
      <c r="C942" s="89"/>
      <c r="D942" s="89"/>
      <c r="E942" s="90"/>
    </row>
    <row r="943" ht="24.9" customHeight="1" spans="1:5">
      <c r="A943" s="173"/>
      <c r="B943" s="88"/>
      <c r="C943" s="89"/>
      <c r="D943" s="89"/>
      <c r="E943" s="90"/>
    </row>
    <row r="944" ht="24.9" customHeight="1" spans="1:5">
      <c r="A944" s="173"/>
      <c r="B944" s="88"/>
      <c r="C944" s="89"/>
      <c r="D944" s="89"/>
      <c r="E944" s="90"/>
    </row>
    <row r="945" ht="24.9" customHeight="1" spans="1:5">
      <c r="A945" s="173"/>
      <c r="B945" s="100"/>
      <c r="C945" s="101"/>
      <c r="D945" s="101"/>
      <c r="E945" s="102"/>
    </row>
    <row r="946" ht="24.9" customHeight="1" spans="1:5">
      <c r="A946" s="174"/>
      <c r="B946" s="103" t="s">
        <v>694</v>
      </c>
      <c r="C946" s="104"/>
      <c r="D946" s="105" t="s">
        <v>695</v>
      </c>
      <c r="E946" s="143"/>
    </row>
    <row r="947" ht="24.9" customHeight="1" spans="1:5">
      <c r="A947" s="172">
        <v>68</v>
      </c>
      <c r="B947" s="83"/>
      <c r="C947" s="84"/>
      <c r="D947" s="84"/>
      <c r="E947" s="85"/>
    </row>
    <row r="948" ht="24.9" customHeight="1" spans="1:5">
      <c r="A948" s="173"/>
      <c r="B948" s="88"/>
      <c r="C948" s="89"/>
      <c r="D948" s="89"/>
      <c r="E948" s="90"/>
    </row>
    <row r="949" ht="24.9" customHeight="1" spans="1:5">
      <c r="A949" s="173"/>
      <c r="B949" s="88"/>
      <c r="C949" s="89"/>
      <c r="D949" s="89"/>
      <c r="E949" s="90"/>
    </row>
    <row r="950" ht="24.9" customHeight="1" spans="1:5">
      <c r="A950" s="173"/>
      <c r="B950" s="88"/>
      <c r="C950" s="89"/>
      <c r="D950" s="89"/>
      <c r="E950" s="90"/>
    </row>
    <row r="951" ht="24.9" customHeight="1" spans="1:5">
      <c r="A951" s="173"/>
      <c r="B951" s="88"/>
      <c r="C951" s="89"/>
      <c r="D951" s="89"/>
      <c r="E951" s="90"/>
    </row>
    <row r="952" ht="24.9" customHeight="1" spans="1:5">
      <c r="A952" s="173"/>
      <c r="B952" s="88"/>
      <c r="C952" s="89"/>
      <c r="D952" s="89"/>
      <c r="E952" s="90"/>
    </row>
    <row r="953" ht="24.9" customHeight="1" spans="1:5">
      <c r="A953" s="173"/>
      <c r="B953" s="88"/>
      <c r="C953" s="89"/>
      <c r="D953" s="89"/>
      <c r="E953" s="90"/>
    </row>
    <row r="954" ht="24.9" customHeight="1" spans="1:5">
      <c r="A954" s="173"/>
      <c r="B954" s="88"/>
      <c r="C954" s="89"/>
      <c r="D954" s="89"/>
      <c r="E954" s="90"/>
    </row>
    <row r="955" ht="24.9" customHeight="1" spans="1:5">
      <c r="A955" s="173"/>
      <c r="B955" s="88"/>
      <c r="C955" s="89"/>
      <c r="D955" s="89"/>
      <c r="E955" s="90"/>
    </row>
    <row r="956" ht="24.9" customHeight="1" spans="1:5">
      <c r="A956" s="173"/>
      <c r="B956" s="88"/>
      <c r="C956" s="89"/>
      <c r="D956" s="89"/>
      <c r="E956" s="90"/>
    </row>
    <row r="957" ht="24.9" customHeight="1" spans="1:5">
      <c r="A957" s="173"/>
      <c r="B957" s="88"/>
      <c r="C957" s="89"/>
      <c r="D957" s="89"/>
      <c r="E957" s="90"/>
    </row>
    <row r="958" ht="24.9" customHeight="1" spans="1:5">
      <c r="A958" s="173"/>
      <c r="B958" s="88"/>
      <c r="C958" s="89"/>
      <c r="D958" s="89"/>
      <c r="E958" s="90"/>
    </row>
    <row r="959" ht="24.9" customHeight="1" spans="1:5">
      <c r="A959" s="173"/>
      <c r="B959" s="100"/>
      <c r="C959" s="101"/>
      <c r="D959" s="101"/>
      <c r="E959" s="102"/>
    </row>
    <row r="960" ht="24.9" customHeight="1" spans="1:5">
      <c r="A960" s="174"/>
      <c r="B960" s="103" t="s">
        <v>694</v>
      </c>
      <c r="C960" s="104"/>
      <c r="D960" s="105" t="s">
        <v>695</v>
      </c>
      <c r="E960" s="143"/>
    </row>
    <row r="961" ht="24.9" customHeight="1" spans="1:5">
      <c r="A961" s="172">
        <v>69</v>
      </c>
      <c r="B961" s="83"/>
      <c r="C961" s="84"/>
      <c r="D961" s="84"/>
      <c r="E961" s="85"/>
    </row>
    <row r="962" ht="24.9" customHeight="1" spans="1:5">
      <c r="A962" s="173"/>
      <c r="B962" s="88"/>
      <c r="C962" s="89"/>
      <c r="D962" s="89"/>
      <c r="E962" s="90"/>
    </row>
    <row r="963" ht="24.9" customHeight="1" spans="1:5">
      <c r="A963" s="173"/>
      <c r="B963" s="88"/>
      <c r="C963" s="89"/>
      <c r="D963" s="89"/>
      <c r="E963" s="90"/>
    </row>
    <row r="964" ht="24.9" customHeight="1" spans="1:5">
      <c r="A964" s="173"/>
      <c r="B964" s="88"/>
      <c r="C964" s="89"/>
      <c r="D964" s="89"/>
      <c r="E964" s="90"/>
    </row>
    <row r="965" ht="24.9" customHeight="1" spans="1:5">
      <c r="A965" s="173"/>
      <c r="B965" s="88"/>
      <c r="C965" s="89"/>
      <c r="D965" s="89"/>
      <c r="E965" s="90"/>
    </row>
    <row r="966" ht="24.9" customHeight="1" spans="1:5">
      <c r="A966" s="173"/>
      <c r="B966" s="88"/>
      <c r="C966" s="89"/>
      <c r="D966" s="89"/>
      <c r="E966" s="90"/>
    </row>
    <row r="967" ht="24.9" customHeight="1" spans="1:5">
      <c r="A967" s="173"/>
      <c r="B967" s="88"/>
      <c r="C967" s="89"/>
      <c r="D967" s="89"/>
      <c r="E967" s="90"/>
    </row>
    <row r="968" ht="24.9" customHeight="1" spans="1:5">
      <c r="A968" s="173"/>
      <c r="B968" s="88"/>
      <c r="C968" s="89"/>
      <c r="D968" s="89"/>
      <c r="E968" s="90"/>
    </row>
    <row r="969" ht="24.9" customHeight="1" spans="1:5">
      <c r="A969" s="173"/>
      <c r="B969" s="88"/>
      <c r="C969" s="89"/>
      <c r="D969" s="89"/>
      <c r="E969" s="90"/>
    </row>
    <row r="970" ht="24.9" customHeight="1" spans="1:5">
      <c r="A970" s="173"/>
      <c r="B970" s="88"/>
      <c r="C970" s="89"/>
      <c r="D970" s="89"/>
      <c r="E970" s="90"/>
    </row>
    <row r="971" ht="24.9" customHeight="1" spans="1:5">
      <c r="A971" s="173"/>
      <c r="B971" s="88"/>
      <c r="C971" s="89"/>
      <c r="D971" s="89"/>
      <c r="E971" s="90"/>
    </row>
    <row r="972" ht="24.9" customHeight="1" spans="1:5">
      <c r="A972" s="173"/>
      <c r="B972" s="88"/>
      <c r="C972" s="89"/>
      <c r="D972" s="89"/>
      <c r="E972" s="90"/>
    </row>
    <row r="973" ht="24.9" customHeight="1" spans="1:5">
      <c r="A973" s="173"/>
      <c r="B973" s="100"/>
      <c r="C973" s="101"/>
      <c r="D973" s="101"/>
      <c r="E973" s="102"/>
    </row>
    <row r="974" ht="24.9" customHeight="1" spans="1:5">
      <c r="A974" s="174"/>
      <c r="B974" s="103" t="s">
        <v>694</v>
      </c>
      <c r="C974" s="104"/>
      <c r="D974" s="105" t="s">
        <v>695</v>
      </c>
      <c r="E974" s="143"/>
    </row>
    <row r="975" ht="24.9" customHeight="1" spans="1:5">
      <c r="A975" s="172">
        <v>70</v>
      </c>
      <c r="B975" s="83"/>
      <c r="C975" s="84"/>
      <c r="D975" s="84"/>
      <c r="E975" s="85"/>
    </row>
    <row r="976" ht="24.9" customHeight="1" spans="1:5">
      <c r="A976" s="173"/>
      <c r="B976" s="88"/>
      <c r="C976" s="89"/>
      <c r="D976" s="89"/>
      <c r="E976" s="90"/>
    </row>
    <row r="977" ht="24.9" customHeight="1" spans="1:5">
      <c r="A977" s="173"/>
      <c r="B977" s="88"/>
      <c r="C977" s="89"/>
      <c r="D977" s="89"/>
      <c r="E977" s="90"/>
    </row>
    <row r="978" ht="24.9" customHeight="1" spans="1:5">
      <c r="A978" s="173"/>
      <c r="B978" s="88"/>
      <c r="C978" s="89"/>
      <c r="D978" s="89"/>
      <c r="E978" s="90"/>
    </row>
    <row r="979" ht="24.9" customHeight="1" spans="1:5">
      <c r="A979" s="173"/>
      <c r="B979" s="88"/>
      <c r="C979" s="89"/>
      <c r="D979" s="89"/>
      <c r="E979" s="90"/>
    </row>
    <row r="980" ht="24.9" customHeight="1" spans="1:5">
      <c r="A980" s="173"/>
      <c r="B980" s="88"/>
      <c r="C980" s="89"/>
      <c r="D980" s="89"/>
      <c r="E980" s="90"/>
    </row>
    <row r="981" ht="24.9" customHeight="1" spans="1:5">
      <c r="A981" s="173"/>
      <c r="B981" s="88"/>
      <c r="C981" s="89"/>
      <c r="D981" s="89"/>
      <c r="E981" s="90"/>
    </row>
    <row r="982" ht="24.9" customHeight="1" spans="1:5">
      <c r="A982" s="173"/>
      <c r="B982" s="88"/>
      <c r="C982" s="89"/>
      <c r="D982" s="89"/>
      <c r="E982" s="90"/>
    </row>
    <row r="983" ht="24.9" customHeight="1" spans="1:5">
      <c r="A983" s="173"/>
      <c r="B983" s="88"/>
      <c r="C983" s="89"/>
      <c r="D983" s="89"/>
      <c r="E983" s="90"/>
    </row>
    <row r="984" ht="24.9" customHeight="1" spans="1:5">
      <c r="A984" s="173"/>
      <c r="B984" s="88"/>
      <c r="C984" s="89"/>
      <c r="D984" s="89"/>
      <c r="E984" s="90"/>
    </row>
    <row r="985" ht="24.9" customHeight="1" spans="1:5">
      <c r="A985" s="173"/>
      <c r="B985" s="88"/>
      <c r="C985" s="89"/>
      <c r="D985" s="89"/>
      <c r="E985" s="90"/>
    </row>
    <row r="986" ht="24.9" customHeight="1" spans="1:5">
      <c r="A986" s="173"/>
      <c r="B986" s="88"/>
      <c r="C986" s="89"/>
      <c r="D986" s="89"/>
      <c r="E986" s="90"/>
    </row>
    <row r="987" ht="24.9" customHeight="1" spans="1:5">
      <c r="A987" s="173"/>
      <c r="B987" s="100"/>
      <c r="C987" s="101"/>
      <c r="D987" s="101"/>
      <c r="E987" s="102"/>
    </row>
    <row r="988" ht="24.9" customHeight="1" spans="1:5">
      <c r="A988" s="174"/>
      <c r="B988" s="103" t="s">
        <v>694</v>
      </c>
      <c r="C988" s="104"/>
      <c r="D988" s="105" t="s">
        <v>695</v>
      </c>
      <c r="E988" s="143"/>
    </row>
    <row r="989" ht="24.9" customHeight="1" spans="1:5">
      <c r="A989" s="172">
        <v>71</v>
      </c>
      <c r="B989" s="83"/>
      <c r="C989" s="84"/>
      <c r="D989" s="84"/>
      <c r="E989" s="85"/>
    </row>
    <row r="990" ht="24.9" customHeight="1" spans="1:5">
      <c r="A990" s="173"/>
      <c r="B990" s="88"/>
      <c r="C990" s="89"/>
      <c r="D990" s="89"/>
      <c r="E990" s="90"/>
    </row>
    <row r="991" ht="24.9" customHeight="1" spans="1:5">
      <c r="A991" s="173"/>
      <c r="B991" s="88"/>
      <c r="C991" s="89"/>
      <c r="D991" s="89"/>
      <c r="E991" s="90"/>
    </row>
    <row r="992" ht="24.9" customHeight="1" spans="1:5">
      <c r="A992" s="173"/>
      <c r="B992" s="88"/>
      <c r="C992" s="89"/>
      <c r="D992" s="89"/>
      <c r="E992" s="90"/>
    </row>
    <row r="993" ht="24.9" customHeight="1" spans="1:5">
      <c r="A993" s="173"/>
      <c r="B993" s="88"/>
      <c r="C993" s="89"/>
      <c r="D993" s="89"/>
      <c r="E993" s="90"/>
    </row>
    <row r="994" ht="24.9" customHeight="1" spans="1:5">
      <c r="A994" s="173"/>
      <c r="B994" s="88"/>
      <c r="C994" s="89"/>
      <c r="D994" s="89"/>
      <c r="E994" s="90"/>
    </row>
    <row r="995" ht="24.9" customHeight="1" spans="1:5">
      <c r="A995" s="173"/>
      <c r="B995" s="88"/>
      <c r="C995" s="89"/>
      <c r="D995" s="89"/>
      <c r="E995" s="90"/>
    </row>
    <row r="996" ht="24.9" customHeight="1" spans="1:5">
      <c r="A996" s="173"/>
      <c r="B996" s="88"/>
      <c r="C996" s="89"/>
      <c r="D996" s="89"/>
      <c r="E996" s="90"/>
    </row>
    <row r="997" ht="24.9" customHeight="1" spans="1:5">
      <c r="A997" s="173"/>
      <c r="B997" s="88"/>
      <c r="C997" s="89"/>
      <c r="D997" s="89"/>
      <c r="E997" s="90"/>
    </row>
    <row r="998" ht="24.9" customHeight="1" spans="1:5">
      <c r="A998" s="173"/>
      <c r="B998" s="88"/>
      <c r="C998" s="89"/>
      <c r="D998" s="89"/>
      <c r="E998" s="90"/>
    </row>
    <row r="999" ht="24.9" customHeight="1" spans="1:5">
      <c r="A999" s="173"/>
      <c r="B999" s="88"/>
      <c r="C999" s="89"/>
      <c r="D999" s="89"/>
      <c r="E999" s="90"/>
    </row>
    <row r="1000" ht="24.9" customHeight="1" spans="1:5">
      <c r="A1000" s="173"/>
      <c r="B1000" s="88"/>
      <c r="C1000" s="89"/>
      <c r="D1000" s="89"/>
      <c r="E1000" s="90"/>
    </row>
    <row r="1001" ht="24.9" customHeight="1" spans="1:5">
      <c r="A1001" s="173"/>
      <c r="B1001" s="100"/>
      <c r="C1001" s="101"/>
      <c r="D1001" s="101"/>
      <c r="E1001" s="102"/>
    </row>
    <row r="1002" ht="24.9" customHeight="1" spans="1:5">
      <c r="A1002" s="174"/>
      <c r="B1002" s="103" t="s">
        <v>694</v>
      </c>
      <c r="C1002" s="104"/>
      <c r="D1002" s="105" t="s">
        <v>695</v>
      </c>
      <c r="E1002" s="143"/>
    </row>
    <row r="1003" ht="24.9" customHeight="1" spans="1:5">
      <c r="A1003" s="172">
        <v>72</v>
      </c>
      <c r="B1003" s="83"/>
      <c r="C1003" s="84"/>
      <c r="D1003" s="84"/>
      <c r="E1003" s="85"/>
    </row>
    <row r="1004" ht="24.9" customHeight="1" spans="1:5">
      <c r="A1004" s="173"/>
      <c r="B1004" s="88"/>
      <c r="C1004" s="89"/>
      <c r="D1004" s="89"/>
      <c r="E1004" s="90"/>
    </row>
    <row r="1005" ht="24.9" customHeight="1" spans="1:5">
      <c r="A1005" s="173"/>
      <c r="B1005" s="88"/>
      <c r="C1005" s="89"/>
      <c r="D1005" s="89"/>
      <c r="E1005" s="90"/>
    </row>
    <row r="1006" ht="24.9" customHeight="1" spans="1:5">
      <c r="A1006" s="173"/>
      <c r="B1006" s="88"/>
      <c r="C1006" s="89"/>
      <c r="D1006" s="89"/>
      <c r="E1006" s="90"/>
    </row>
    <row r="1007" ht="24.9" customHeight="1" spans="1:5">
      <c r="A1007" s="173"/>
      <c r="B1007" s="88"/>
      <c r="C1007" s="89"/>
      <c r="D1007" s="89"/>
      <c r="E1007" s="90"/>
    </row>
    <row r="1008" ht="24.9" customHeight="1" spans="1:5">
      <c r="A1008" s="173"/>
      <c r="B1008" s="88"/>
      <c r="C1008" s="89"/>
      <c r="D1008" s="89"/>
      <c r="E1008" s="90"/>
    </row>
    <row r="1009" ht="24.9" customHeight="1" spans="1:5">
      <c r="A1009" s="173"/>
      <c r="B1009" s="88"/>
      <c r="C1009" s="89"/>
      <c r="D1009" s="89"/>
      <c r="E1009" s="90"/>
    </row>
    <row r="1010" ht="24.9" customHeight="1" spans="1:5">
      <c r="A1010" s="173"/>
      <c r="B1010" s="88"/>
      <c r="C1010" s="89"/>
      <c r="D1010" s="89"/>
      <c r="E1010" s="90"/>
    </row>
    <row r="1011" ht="24.9" customHeight="1" spans="1:5">
      <c r="A1011" s="173"/>
      <c r="B1011" s="88"/>
      <c r="C1011" s="89"/>
      <c r="D1011" s="89"/>
      <c r="E1011" s="90"/>
    </row>
    <row r="1012" ht="24.9" customHeight="1" spans="1:5">
      <c r="A1012" s="173"/>
      <c r="B1012" s="88"/>
      <c r="C1012" s="89"/>
      <c r="D1012" s="89"/>
      <c r="E1012" s="90"/>
    </row>
    <row r="1013" ht="24.9" customHeight="1" spans="1:5">
      <c r="A1013" s="173"/>
      <c r="B1013" s="88"/>
      <c r="C1013" s="89"/>
      <c r="D1013" s="89"/>
      <c r="E1013" s="90"/>
    </row>
    <row r="1014" ht="24.9" customHeight="1" spans="1:5">
      <c r="A1014" s="173"/>
      <c r="B1014" s="88"/>
      <c r="C1014" s="89"/>
      <c r="D1014" s="89"/>
      <c r="E1014" s="90"/>
    </row>
    <row r="1015" ht="24.9" customHeight="1" spans="1:5">
      <c r="A1015" s="173"/>
      <c r="B1015" s="100"/>
      <c r="C1015" s="101"/>
      <c r="D1015" s="101"/>
      <c r="E1015" s="102"/>
    </row>
    <row r="1016" ht="24.9" customHeight="1" spans="1:5">
      <c r="A1016" s="174"/>
      <c r="B1016" s="103" t="s">
        <v>694</v>
      </c>
      <c r="C1016" s="104"/>
      <c r="D1016" s="105" t="s">
        <v>695</v>
      </c>
      <c r="E1016" s="143"/>
    </row>
    <row r="1017" ht="24.9" customHeight="1" spans="1:5">
      <c r="A1017" s="172">
        <v>73</v>
      </c>
      <c r="B1017" s="83"/>
      <c r="C1017" s="84"/>
      <c r="D1017" s="84"/>
      <c r="E1017" s="85"/>
    </row>
    <row r="1018" ht="24.9" customHeight="1" spans="1:5">
      <c r="A1018" s="173"/>
      <c r="B1018" s="88"/>
      <c r="C1018" s="89"/>
      <c r="D1018" s="89"/>
      <c r="E1018" s="90"/>
    </row>
    <row r="1019" ht="24.9" customHeight="1" spans="1:5">
      <c r="A1019" s="173"/>
      <c r="B1019" s="88"/>
      <c r="C1019" s="89"/>
      <c r="D1019" s="89"/>
      <c r="E1019" s="90"/>
    </row>
    <row r="1020" ht="24.9" customHeight="1" spans="1:5">
      <c r="A1020" s="173"/>
      <c r="B1020" s="88"/>
      <c r="C1020" s="89"/>
      <c r="D1020" s="89"/>
      <c r="E1020" s="90"/>
    </row>
    <row r="1021" ht="24.9" customHeight="1" spans="1:5">
      <c r="A1021" s="173"/>
      <c r="B1021" s="88"/>
      <c r="C1021" s="89"/>
      <c r="D1021" s="89"/>
      <c r="E1021" s="90"/>
    </row>
    <row r="1022" ht="24.9" customHeight="1" spans="1:5">
      <c r="A1022" s="173"/>
      <c r="B1022" s="88"/>
      <c r="C1022" s="89"/>
      <c r="D1022" s="89"/>
      <c r="E1022" s="90"/>
    </row>
    <row r="1023" ht="24.9" customHeight="1" spans="1:5">
      <c r="A1023" s="173"/>
      <c r="B1023" s="88"/>
      <c r="C1023" s="89"/>
      <c r="D1023" s="89"/>
      <c r="E1023" s="90"/>
    </row>
    <row r="1024" ht="24.9" customHeight="1" spans="1:5">
      <c r="A1024" s="173"/>
      <c r="B1024" s="88"/>
      <c r="C1024" s="89"/>
      <c r="D1024" s="89"/>
      <c r="E1024" s="90"/>
    </row>
    <row r="1025" ht="24.9" customHeight="1" spans="1:5">
      <c r="A1025" s="173"/>
      <c r="B1025" s="88"/>
      <c r="C1025" s="89"/>
      <c r="D1025" s="89"/>
      <c r="E1025" s="90"/>
    </row>
    <row r="1026" ht="24.9" customHeight="1" spans="1:5">
      <c r="A1026" s="173"/>
      <c r="B1026" s="88"/>
      <c r="C1026" s="89"/>
      <c r="D1026" s="89"/>
      <c r="E1026" s="90"/>
    </row>
    <row r="1027" ht="24.9" customHeight="1" spans="1:5">
      <c r="A1027" s="173"/>
      <c r="B1027" s="88"/>
      <c r="C1027" s="89"/>
      <c r="D1027" s="89"/>
      <c r="E1027" s="90"/>
    </row>
    <row r="1028" ht="24.9" customHeight="1" spans="1:5">
      <c r="A1028" s="173"/>
      <c r="B1028" s="88"/>
      <c r="C1028" s="89"/>
      <c r="D1028" s="89"/>
      <c r="E1028" s="90"/>
    </row>
    <row r="1029" ht="24.9" customHeight="1" spans="1:5">
      <c r="A1029" s="173"/>
      <c r="B1029" s="100"/>
      <c r="C1029" s="101"/>
      <c r="D1029" s="101"/>
      <c r="E1029" s="102"/>
    </row>
    <row r="1030" ht="24.9" customHeight="1" spans="1:5">
      <c r="A1030" s="174"/>
      <c r="B1030" s="103" t="s">
        <v>694</v>
      </c>
      <c r="C1030" s="104"/>
      <c r="D1030" s="105" t="s">
        <v>695</v>
      </c>
      <c r="E1030" s="143"/>
    </row>
    <row r="1031" ht="24.9" customHeight="1" spans="1:5">
      <c r="A1031" s="172">
        <v>74</v>
      </c>
      <c r="B1031" s="83"/>
      <c r="C1031" s="84"/>
      <c r="D1031" s="84"/>
      <c r="E1031" s="85"/>
    </row>
    <row r="1032" ht="24.9" customHeight="1" spans="1:5">
      <c r="A1032" s="173"/>
      <c r="B1032" s="88"/>
      <c r="C1032" s="89"/>
      <c r="D1032" s="89"/>
      <c r="E1032" s="90"/>
    </row>
    <row r="1033" ht="24.9" customHeight="1" spans="1:5">
      <c r="A1033" s="173"/>
      <c r="B1033" s="88"/>
      <c r="C1033" s="89"/>
      <c r="D1033" s="89"/>
      <c r="E1033" s="90"/>
    </row>
    <row r="1034" ht="24.9" customHeight="1" spans="1:5">
      <c r="A1034" s="173"/>
      <c r="B1034" s="88"/>
      <c r="C1034" s="89"/>
      <c r="D1034" s="89"/>
      <c r="E1034" s="90"/>
    </row>
    <row r="1035" ht="24.9" customHeight="1" spans="1:5">
      <c r="A1035" s="173"/>
      <c r="B1035" s="88"/>
      <c r="C1035" s="89"/>
      <c r="D1035" s="89"/>
      <c r="E1035" s="90"/>
    </row>
    <row r="1036" ht="24.9" customHeight="1" spans="1:5">
      <c r="A1036" s="173"/>
      <c r="B1036" s="88"/>
      <c r="C1036" s="89"/>
      <c r="D1036" s="89"/>
      <c r="E1036" s="90"/>
    </row>
    <row r="1037" ht="24.9" customHeight="1" spans="1:5">
      <c r="A1037" s="173"/>
      <c r="B1037" s="88"/>
      <c r="C1037" s="89"/>
      <c r="D1037" s="89"/>
      <c r="E1037" s="90"/>
    </row>
    <row r="1038" ht="24.9" customHeight="1" spans="1:5">
      <c r="A1038" s="173"/>
      <c r="B1038" s="88"/>
      <c r="C1038" s="89"/>
      <c r="D1038" s="89"/>
      <c r="E1038" s="90"/>
    </row>
    <row r="1039" ht="24.9" customHeight="1" spans="1:5">
      <c r="A1039" s="173"/>
      <c r="B1039" s="88"/>
      <c r="C1039" s="89"/>
      <c r="D1039" s="89"/>
      <c r="E1039" s="90"/>
    </row>
    <row r="1040" ht="24.9" customHeight="1" spans="1:5">
      <c r="A1040" s="173"/>
      <c r="B1040" s="88"/>
      <c r="C1040" s="89"/>
      <c r="D1040" s="89"/>
      <c r="E1040" s="90"/>
    </row>
    <row r="1041" ht="24.9" customHeight="1" spans="1:5">
      <c r="A1041" s="173"/>
      <c r="B1041" s="88"/>
      <c r="C1041" s="89"/>
      <c r="D1041" s="89"/>
      <c r="E1041" s="90"/>
    </row>
    <row r="1042" ht="24.9" customHeight="1" spans="1:5">
      <c r="A1042" s="173"/>
      <c r="B1042" s="88"/>
      <c r="C1042" s="89"/>
      <c r="D1042" s="89"/>
      <c r="E1042" s="90"/>
    </row>
    <row r="1043" ht="24.9" customHeight="1" spans="1:5">
      <c r="A1043" s="173"/>
      <c r="B1043" s="100"/>
      <c r="C1043" s="101"/>
      <c r="D1043" s="101"/>
      <c r="E1043" s="102"/>
    </row>
    <row r="1044" ht="24.9" customHeight="1" spans="1:5">
      <c r="A1044" s="174"/>
      <c r="B1044" s="103" t="s">
        <v>694</v>
      </c>
      <c r="C1044" s="104"/>
      <c r="D1044" s="105" t="s">
        <v>695</v>
      </c>
      <c r="E1044" s="143"/>
    </row>
    <row r="1045" ht="24.9" customHeight="1" spans="1:5">
      <c r="A1045" s="172">
        <v>75</v>
      </c>
      <c r="B1045" s="83"/>
      <c r="C1045" s="84"/>
      <c r="D1045" s="84"/>
      <c r="E1045" s="85"/>
    </row>
    <row r="1046" ht="24.9" customHeight="1" spans="1:5">
      <c r="A1046" s="173"/>
      <c r="B1046" s="88"/>
      <c r="C1046" s="89"/>
      <c r="D1046" s="89"/>
      <c r="E1046" s="90"/>
    </row>
    <row r="1047" ht="24.9" customHeight="1" spans="1:5">
      <c r="A1047" s="173"/>
      <c r="B1047" s="88"/>
      <c r="C1047" s="89"/>
      <c r="D1047" s="89"/>
      <c r="E1047" s="90"/>
    </row>
    <row r="1048" ht="24.9" customHeight="1" spans="1:5">
      <c r="A1048" s="173"/>
      <c r="B1048" s="88"/>
      <c r="C1048" s="89"/>
      <c r="D1048" s="89"/>
      <c r="E1048" s="90"/>
    </row>
    <row r="1049" ht="24.9" customHeight="1" spans="1:5">
      <c r="A1049" s="173"/>
      <c r="B1049" s="88"/>
      <c r="C1049" s="89"/>
      <c r="D1049" s="89"/>
      <c r="E1049" s="90"/>
    </row>
    <row r="1050" ht="24.9" customHeight="1" spans="1:5">
      <c r="A1050" s="173"/>
      <c r="B1050" s="88"/>
      <c r="C1050" s="89"/>
      <c r="D1050" s="89"/>
      <c r="E1050" s="90"/>
    </row>
    <row r="1051" ht="24.9" customHeight="1" spans="1:5">
      <c r="A1051" s="173"/>
      <c r="B1051" s="88"/>
      <c r="C1051" s="89"/>
      <c r="D1051" s="89"/>
      <c r="E1051" s="90"/>
    </row>
    <row r="1052" ht="24.9" customHeight="1" spans="1:5">
      <c r="A1052" s="173"/>
      <c r="B1052" s="88"/>
      <c r="C1052" s="89"/>
      <c r="D1052" s="89"/>
      <c r="E1052" s="90"/>
    </row>
    <row r="1053" ht="24.9" customHeight="1" spans="1:5">
      <c r="A1053" s="173"/>
      <c r="B1053" s="88"/>
      <c r="C1053" s="89"/>
      <c r="D1053" s="89"/>
      <c r="E1053" s="90"/>
    </row>
    <row r="1054" ht="24.9" customHeight="1" spans="1:5">
      <c r="A1054" s="173"/>
      <c r="B1054" s="88"/>
      <c r="C1054" s="89"/>
      <c r="D1054" s="89"/>
      <c r="E1054" s="90"/>
    </row>
    <row r="1055" ht="24.9" customHeight="1" spans="1:5">
      <c r="A1055" s="173"/>
      <c r="B1055" s="88"/>
      <c r="C1055" s="89"/>
      <c r="D1055" s="89"/>
      <c r="E1055" s="90"/>
    </row>
    <row r="1056" ht="24.9" customHeight="1" spans="1:5">
      <c r="A1056" s="173"/>
      <c r="B1056" s="88"/>
      <c r="C1056" s="89"/>
      <c r="D1056" s="89"/>
      <c r="E1056" s="90"/>
    </row>
    <row r="1057" ht="24.9" customHeight="1" spans="1:5">
      <c r="A1057" s="173"/>
      <c r="B1057" s="100"/>
      <c r="C1057" s="101"/>
      <c r="D1057" s="101"/>
      <c r="E1057" s="102"/>
    </row>
    <row r="1058" ht="24.9" customHeight="1" spans="1:5">
      <c r="A1058" s="174"/>
      <c r="B1058" s="103" t="s">
        <v>694</v>
      </c>
      <c r="C1058" s="104"/>
      <c r="D1058" s="105" t="s">
        <v>695</v>
      </c>
      <c r="E1058" s="143"/>
    </row>
    <row r="1059" ht="24.9" customHeight="1" spans="1:5">
      <c r="A1059" s="172">
        <v>76</v>
      </c>
      <c r="B1059" s="83"/>
      <c r="C1059" s="84"/>
      <c r="D1059" s="84"/>
      <c r="E1059" s="85"/>
    </row>
    <row r="1060" ht="24.9" customHeight="1" spans="1:5">
      <c r="A1060" s="173"/>
      <c r="B1060" s="88"/>
      <c r="C1060" s="89"/>
      <c r="D1060" s="89"/>
      <c r="E1060" s="90"/>
    </row>
    <row r="1061" ht="24.9" customHeight="1" spans="1:5">
      <c r="A1061" s="173"/>
      <c r="B1061" s="88"/>
      <c r="C1061" s="89"/>
      <c r="D1061" s="89"/>
      <c r="E1061" s="90"/>
    </row>
    <row r="1062" ht="24.9" customHeight="1" spans="1:5">
      <c r="A1062" s="173"/>
      <c r="B1062" s="88"/>
      <c r="C1062" s="89"/>
      <c r="D1062" s="89"/>
      <c r="E1062" s="90"/>
    </row>
    <row r="1063" ht="24.9" customHeight="1" spans="1:5">
      <c r="A1063" s="173"/>
      <c r="B1063" s="88"/>
      <c r="C1063" s="89"/>
      <c r="D1063" s="89"/>
      <c r="E1063" s="90"/>
    </row>
    <row r="1064" ht="24.9" customHeight="1" spans="1:5">
      <c r="A1064" s="173"/>
      <c r="B1064" s="88"/>
      <c r="C1064" s="89"/>
      <c r="D1064" s="89"/>
      <c r="E1064" s="90"/>
    </row>
    <row r="1065" ht="24.9" customHeight="1" spans="1:5">
      <c r="A1065" s="173"/>
      <c r="B1065" s="88"/>
      <c r="C1065" s="89"/>
      <c r="D1065" s="89"/>
      <c r="E1065" s="90"/>
    </row>
    <row r="1066" ht="24.9" customHeight="1" spans="1:5">
      <c r="A1066" s="173"/>
      <c r="B1066" s="88"/>
      <c r="C1066" s="89"/>
      <c r="D1066" s="89"/>
      <c r="E1066" s="90"/>
    </row>
    <row r="1067" ht="24.9" customHeight="1" spans="1:5">
      <c r="A1067" s="173"/>
      <c r="B1067" s="88"/>
      <c r="C1067" s="89"/>
      <c r="D1067" s="89"/>
      <c r="E1067" s="90"/>
    </row>
    <row r="1068" ht="24.9" customHeight="1" spans="1:5">
      <c r="A1068" s="173"/>
      <c r="B1068" s="88"/>
      <c r="C1068" s="89"/>
      <c r="D1068" s="89"/>
      <c r="E1068" s="90"/>
    </row>
    <row r="1069" ht="24.9" customHeight="1" spans="1:5">
      <c r="A1069" s="173"/>
      <c r="B1069" s="88"/>
      <c r="C1069" s="89"/>
      <c r="D1069" s="89"/>
      <c r="E1069" s="90"/>
    </row>
    <row r="1070" ht="24.9" customHeight="1" spans="1:5">
      <c r="A1070" s="173"/>
      <c r="B1070" s="88"/>
      <c r="C1070" s="89"/>
      <c r="D1070" s="89"/>
      <c r="E1070" s="90"/>
    </row>
    <row r="1071" ht="24.9" customHeight="1" spans="1:5">
      <c r="A1071" s="173"/>
      <c r="B1071" s="100"/>
      <c r="C1071" s="101"/>
      <c r="D1071" s="101"/>
      <c r="E1071" s="102"/>
    </row>
    <row r="1072" ht="24.9" customHeight="1" spans="1:5">
      <c r="A1072" s="174"/>
      <c r="B1072" s="103" t="s">
        <v>694</v>
      </c>
      <c r="C1072" s="104"/>
      <c r="D1072" s="105" t="s">
        <v>695</v>
      </c>
      <c r="E1072" s="143"/>
    </row>
    <row r="1073" ht="24.9" customHeight="1" spans="1:5">
      <c r="A1073" s="172">
        <v>77</v>
      </c>
      <c r="B1073" s="83"/>
      <c r="C1073" s="84"/>
      <c r="D1073" s="84"/>
      <c r="E1073" s="85"/>
    </row>
    <row r="1074" ht="24.9" customHeight="1" spans="1:5">
      <c r="A1074" s="173"/>
      <c r="B1074" s="88"/>
      <c r="C1074" s="89"/>
      <c r="D1074" s="89"/>
      <c r="E1074" s="90"/>
    </row>
    <row r="1075" ht="24.9" customHeight="1" spans="1:5">
      <c r="A1075" s="173"/>
      <c r="B1075" s="88"/>
      <c r="C1075" s="89"/>
      <c r="D1075" s="89"/>
      <c r="E1075" s="90"/>
    </row>
    <row r="1076" ht="24.9" customHeight="1" spans="1:5">
      <c r="A1076" s="173"/>
      <c r="B1076" s="88"/>
      <c r="C1076" s="89"/>
      <c r="D1076" s="89"/>
      <c r="E1076" s="90"/>
    </row>
    <row r="1077" ht="24.9" customHeight="1" spans="1:5">
      <c r="A1077" s="173"/>
      <c r="B1077" s="88"/>
      <c r="C1077" s="89"/>
      <c r="D1077" s="89"/>
      <c r="E1077" s="90"/>
    </row>
    <row r="1078" ht="24.9" customHeight="1" spans="1:5">
      <c r="A1078" s="173"/>
      <c r="B1078" s="88"/>
      <c r="C1078" s="89"/>
      <c r="D1078" s="89"/>
      <c r="E1078" s="90"/>
    </row>
    <row r="1079" ht="24.9" customHeight="1" spans="1:5">
      <c r="A1079" s="173"/>
      <c r="B1079" s="88"/>
      <c r="C1079" s="89"/>
      <c r="D1079" s="89"/>
      <c r="E1079" s="90"/>
    </row>
    <row r="1080" ht="24.9" customHeight="1" spans="1:5">
      <c r="A1080" s="173"/>
      <c r="B1080" s="88"/>
      <c r="C1080" s="89"/>
      <c r="D1080" s="89"/>
      <c r="E1080" s="90"/>
    </row>
    <row r="1081" ht="24.9" customHeight="1" spans="1:5">
      <c r="A1081" s="173"/>
      <c r="B1081" s="88"/>
      <c r="C1081" s="89"/>
      <c r="D1081" s="89"/>
      <c r="E1081" s="90"/>
    </row>
    <row r="1082" ht="24.9" customHeight="1" spans="1:5">
      <c r="A1082" s="173"/>
      <c r="B1082" s="88"/>
      <c r="C1082" s="89"/>
      <c r="D1082" s="89"/>
      <c r="E1082" s="90"/>
    </row>
    <row r="1083" ht="24.9" customHeight="1" spans="1:5">
      <c r="A1083" s="173"/>
      <c r="B1083" s="88"/>
      <c r="C1083" s="89"/>
      <c r="D1083" s="89"/>
      <c r="E1083" s="90"/>
    </row>
    <row r="1084" ht="24.9" customHeight="1" spans="1:5">
      <c r="A1084" s="173"/>
      <c r="B1084" s="88"/>
      <c r="C1084" s="89"/>
      <c r="D1084" s="89"/>
      <c r="E1084" s="90"/>
    </row>
    <row r="1085" ht="24.9" customHeight="1" spans="1:5">
      <c r="A1085" s="173"/>
      <c r="B1085" s="100"/>
      <c r="C1085" s="101"/>
      <c r="D1085" s="101"/>
      <c r="E1085" s="102"/>
    </row>
    <row r="1086" ht="24.9" customHeight="1" spans="1:5">
      <c r="A1086" s="174"/>
      <c r="B1086" s="103" t="s">
        <v>694</v>
      </c>
      <c r="C1086" s="104"/>
      <c r="D1086" s="105" t="s">
        <v>695</v>
      </c>
      <c r="E1086" s="143"/>
    </row>
    <row r="1087" ht="24.9" customHeight="1" spans="1:5">
      <c r="A1087" s="172">
        <v>78</v>
      </c>
      <c r="B1087" s="83"/>
      <c r="C1087" s="84"/>
      <c r="D1087" s="84"/>
      <c r="E1087" s="85"/>
    </row>
    <row r="1088" ht="24.9" customHeight="1" spans="1:5">
      <c r="A1088" s="173"/>
      <c r="B1088" s="88"/>
      <c r="C1088" s="89"/>
      <c r="D1088" s="89"/>
      <c r="E1088" s="90"/>
    </row>
    <row r="1089" ht="24.9" customHeight="1" spans="1:5">
      <c r="A1089" s="173"/>
      <c r="B1089" s="88"/>
      <c r="C1089" s="89"/>
      <c r="D1089" s="89"/>
      <c r="E1089" s="90"/>
    </row>
    <row r="1090" ht="24.9" customHeight="1" spans="1:5">
      <c r="A1090" s="173"/>
      <c r="B1090" s="88"/>
      <c r="C1090" s="89"/>
      <c r="D1090" s="89"/>
      <c r="E1090" s="90"/>
    </row>
    <row r="1091" ht="24.9" customHeight="1" spans="1:5">
      <c r="A1091" s="173"/>
      <c r="B1091" s="88"/>
      <c r="C1091" s="89"/>
      <c r="D1091" s="89"/>
      <c r="E1091" s="90"/>
    </row>
    <row r="1092" ht="24.9" customHeight="1" spans="1:5">
      <c r="A1092" s="173"/>
      <c r="B1092" s="88"/>
      <c r="C1092" s="89"/>
      <c r="D1092" s="89"/>
      <c r="E1092" s="90"/>
    </row>
    <row r="1093" ht="24.9" customHeight="1" spans="1:5">
      <c r="A1093" s="173"/>
      <c r="B1093" s="88"/>
      <c r="C1093" s="89"/>
      <c r="D1093" s="89"/>
      <c r="E1093" s="90"/>
    </row>
    <row r="1094" ht="24.9" customHeight="1" spans="1:5">
      <c r="A1094" s="173"/>
      <c r="B1094" s="88"/>
      <c r="C1094" s="89"/>
      <c r="D1094" s="89"/>
      <c r="E1094" s="90"/>
    </row>
    <row r="1095" ht="24.9" customHeight="1" spans="1:5">
      <c r="A1095" s="173"/>
      <c r="B1095" s="88"/>
      <c r="C1095" s="89"/>
      <c r="D1095" s="89"/>
      <c r="E1095" s="90"/>
    </row>
    <row r="1096" ht="24.9" customHeight="1" spans="1:5">
      <c r="A1096" s="173"/>
      <c r="B1096" s="88"/>
      <c r="C1096" s="89"/>
      <c r="D1096" s="89"/>
      <c r="E1096" s="90"/>
    </row>
    <row r="1097" ht="24.9" customHeight="1" spans="1:5">
      <c r="A1097" s="173"/>
      <c r="B1097" s="88"/>
      <c r="C1097" s="89"/>
      <c r="D1097" s="89"/>
      <c r="E1097" s="90"/>
    </row>
    <row r="1098" ht="24.9" customHeight="1" spans="1:5">
      <c r="A1098" s="173"/>
      <c r="B1098" s="88"/>
      <c r="C1098" s="89"/>
      <c r="D1098" s="89"/>
      <c r="E1098" s="90"/>
    </row>
    <row r="1099" ht="24.9" customHeight="1" spans="1:5">
      <c r="A1099" s="173"/>
      <c r="B1099" s="100"/>
      <c r="C1099" s="101"/>
      <c r="D1099" s="101"/>
      <c r="E1099" s="102"/>
    </row>
    <row r="1100" ht="24.9" customHeight="1" spans="1:5">
      <c r="A1100" s="174"/>
      <c r="B1100" s="103" t="s">
        <v>694</v>
      </c>
      <c r="C1100" s="104"/>
      <c r="D1100" s="105" t="s">
        <v>695</v>
      </c>
      <c r="E1100" s="143"/>
    </row>
    <row r="1101" ht="24.9" customHeight="1" spans="1:5">
      <c r="A1101" s="172">
        <v>79</v>
      </c>
      <c r="B1101" s="83"/>
      <c r="C1101" s="84"/>
      <c r="D1101" s="84"/>
      <c r="E1101" s="85"/>
    </row>
    <row r="1102" ht="24.9" customHeight="1" spans="1:5">
      <c r="A1102" s="173"/>
      <c r="B1102" s="88"/>
      <c r="C1102" s="89"/>
      <c r="D1102" s="89"/>
      <c r="E1102" s="90"/>
    </row>
    <row r="1103" ht="24.9" customHeight="1" spans="1:5">
      <c r="A1103" s="173"/>
      <c r="B1103" s="88"/>
      <c r="C1103" s="89"/>
      <c r="D1103" s="89"/>
      <c r="E1103" s="90"/>
    </row>
    <row r="1104" ht="24.9" customHeight="1" spans="1:5">
      <c r="A1104" s="173"/>
      <c r="B1104" s="88"/>
      <c r="C1104" s="89"/>
      <c r="D1104" s="89"/>
      <c r="E1104" s="90"/>
    </row>
    <row r="1105" ht="24.9" customHeight="1" spans="1:5">
      <c r="A1105" s="173"/>
      <c r="B1105" s="88"/>
      <c r="C1105" s="89"/>
      <c r="D1105" s="89"/>
      <c r="E1105" s="90"/>
    </row>
    <row r="1106" ht="24.9" customHeight="1" spans="1:5">
      <c r="A1106" s="173"/>
      <c r="B1106" s="88"/>
      <c r="C1106" s="89"/>
      <c r="D1106" s="89"/>
      <c r="E1106" s="90"/>
    </row>
    <row r="1107" ht="24.9" customHeight="1" spans="1:5">
      <c r="A1107" s="173"/>
      <c r="B1107" s="88"/>
      <c r="C1107" s="89"/>
      <c r="D1107" s="89"/>
      <c r="E1107" s="90"/>
    </row>
    <row r="1108" ht="24.9" customHeight="1" spans="1:5">
      <c r="A1108" s="173"/>
      <c r="B1108" s="88"/>
      <c r="C1108" s="89"/>
      <c r="D1108" s="89"/>
      <c r="E1108" s="90"/>
    </row>
    <row r="1109" ht="24.9" customHeight="1" spans="1:5">
      <c r="A1109" s="173"/>
      <c r="B1109" s="88"/>
      <c r="C1109" s="89"/>
      <c r="D1109" s="89"/>
      <c r="E1109" s="90"/>
    </row>
    <row r="1110" ht="24.9" customHeight="1" spans="1:5">
      <c r="A1110" s="173"/>
      <c r="B1110" s="88"/>
      <c r="C1110" s="89"/>
      <c r="D1110" s="89"/>
      <c r="E1110" s="90"/>
    </row>
    <row r="1111" ht="24.9" customHeight="1" spans="1:5">
      <c r="A1111" s="173"/>
      <c r="B1111" s="88"/>
      <c r="C1111" s="89"/>
      <c r="D1111" s="89"/>
      <c r="E1111" s="90"/>
    </row>
    <row r="1112" ht="24.9" customHeight="1" spans="1:5">
      <c r="A1112" s="173"/>
      <c r="B1112" s="88"/>
      <c r="C1112" s="89"/>
      <c r="D1112" s="89"/>
      <c r="E1112" s="90"/>
    </row>
    <row r="1113" ht="24.9" customHeight="1" spans="1:5">
      <c r="A1113" s="173"/>
      <c r="B1113" s="100"/>
      <c r="C1113" s="101"/>
      <c r="D1113" s="101"/>
      <c r="E1113" s="102"/>
    </row>
    <row r="1114" ht="24.9" customHeight="1" spans="1:5">
      <c r="A1114" s="174"/>
      <c r="B1114" s="103" t="s">
        <v>694</v>
      </c>
      <c r="C1114" s="104"/>
      <c r="D1114" s="105" t="s">
        <v>695</v>
      </c>
      <c r="E1114" s="143"/>
    </row>
    <row r="1115" ht="24.9" customHeight="1" spans="1:5">
      <c r="A1115" s="172">
        <v>80</v>
      </c>
      <c r="B1115" s="83"/>
      <c r="C1115" s="84"/>
      <c r="D1115" s="84"/>
      <c r="E1115" s="85"/>
    </row>
    <row r="1116" ht="24.9" customHeight="1" spans="1:5">
      <c r="A1116" s="173"/>
      <c r="B1116" s="88"/>
      <c r="C1116" s="89"/>
      <c r="D1116" s="89"/>
      <c r="E1116" s="90"/>
    </row>
    <row r="1117" ht="24.9" customHeight="1" spans="1:5">
      <c r="A1117" s="173"/>
      <c r="B1117" s="88"/>
      <c r="C1117" s="89"/>
      <c r="D1117" s="89"/>
      <c r="E1117" s="90"/>
    </row>
    <row r="1118" ht="24.9" customHeight="1" spans="1:5">
      <c r="A1118" s="173"/>
      <c r="B1118" s="88"/>
      <c r="C1118" s="89"/>
      <c r="D1118" s="89"/>
      <c r="E1118" s="90"/>
    </row>
    <row r="1119" ht="24.9" customHeight="1" spans="1:5">
      <c r="A1119" s="173"/>
      <c r="B1119" s="88"/>
      <c r="C1119" s="89"/>
      <c r="D1119" s="89"/>
      <c r="E1119" s="90"/>
    </row>
    <row r="1120" ht="24.9" customHeight="1" spans="1:5">
      <c r="A1120" s="173"/>
      <c r="B1120" s="88"/>
      <c r="C1120" s="89"/>
      <c r="D1120" s="89"/>
      <c r="E1120" s="90"/>
    </row>
    <row r="1121" ht="24.9" customHeight="1" spans="1:5">
      <c r="A1121" s="173"/>
      <c r="B1121" s="88"/>
      <c r="C1121" s="89"/>
      <c r="D1121" s="89"/>
      <c r="E1121" s="90"/>
    </row>
    <row r="1122" ht="24.9" customHeight="1" spans="1:5">
      <c r="A1122" s="173"/>
      <c r="B1122" s="88"/>
      <c r="C1122" s="89"/>
      <c r="D1122" s="89"/>
      <c r="E1122" s="90"/>
    </row>
    <row r="1123" ht="24.9" customHeight="1" spans="1:5">
      <c r="A1123" s="173"/>
      <c r="B1123" s="88"/>
      <c r="C1123" s="89"/>
      <c r="D1123" s="89"/>
      <c r="E1123" s="90"/>
    </row>
    <row r="1124" ht="24.9" customHeight="1" spans="1:5">
      <c r="A1124" s="173"/>
      <c r="B1124" s="88"/>
      <c r="C1124" s="89"/>
      <c r="D1124" s="89"/>
      <c r="E1124" s="90"/>
    </row>
    <row r="1125" ht="24.9" customHeight="1" spans="1:5">
      <c r="A1125" s="173"/>
      <c r="B1125" s="88"/>
      <c r="C1125" s="89"/>
      <c r="D1125" s="89"/>
      <c r="E1125" s="90"/>
    </row>
    <row r="1126" ht="24.9" customHeight="1" spans="1:5">
      <c r="A1126" s="173"/>
      <c r="B1126" s="88"/>
      <c r="C1126" s="89"/>
      <c r="D1126" s="89"/>
      <c r="E1126" s="90"/>
    </row>
    <row r="1127" ht="24.9" customHeight="1" spans="1:5">
      <c r="A1127" s="173"/>
      <c r="B1127" s="100"/>
      <c r="C1127" s="101"/>
      <c r="D1127" s="101"/>
      <c r="E1127" s="102"/>
    </row>
    <row r="1128" ht="24.9" customHeight="1" spans="1:5">
      <c r="A1128" s="174"/>
      <c r="B1128" s="103" t="s">
        <v>694</v>
      </c>
      <c r="C1128" s="104"/>
      <c r="D1128" s="105" t="s">
        <v>695</v>
      </c>
      <c r="E1128" s="143"/>
    </row>
    <row r="1129" ht="24.9" customHeight="1" spans="1:5">
      <c r="A1129" s="172">
        <v>81</v>
      </c>
      <c r="B1129" s="83"/>
      <c r="C1129" s="84"/>
      <c r="D1129" s="84"/>
      <c r="E1129" s="85"/>
    </row>
    <row r="1130" ht="24.9" customHeight="1" spans="1:5">
      <c r="A1130" s="173"/>
      <c r="B1130" s="88"/>
      <c r="C1130" s="89"/>
      <c r="D1130" s="89"/>
      <c r="E1130" s="90"/>
    </row>
    <row r="1131" ht="24.9" customHeight="1" spans="1:5">
      <c r="A1131" s="173"/>
      <c r="B1131" s="88"/>
      <c r="C1131" s="89"/>
      <c r="D1131" s="89"/>
      <c r="E1131" s="90"/>
    </row>
    <row r="1132" ht="24.9" customHeight="1" spans="1:5">
      <c r="A1132" s="173"/>
      <c r="B1132" s="88"/>
      <c r="C1132" s="89"/>
      <c r="D1132" s="89"/>
      <c r="E1132" s="90"/>
    </row>
    <row r="1133" ht="24.9" customHeight="1" spans="1:5">
      <c r="A1133" s="173"/>
      <c r="B1133" s="88"/>
      <c r="C1133" s="89"/>
      <c r="D1133" s="89"/>
      <c r="E1133" s="90"/>
    </row>
    <row r="1134" ht="24.9" customHeight="1" spans="1:5">
      <c r="A1134" s="173"/>
      <c r="B1134" s="88"/>
      <c r="C1134" s="89"/>
      <c r="D1134" s="89"/>
      <c r="E1134" s="90"/>
    </row>
    <row r="1135" ht="24.9" customHeight="1" spans="1:5">
      <c r="A1135" s="173"/>
      <c r="B1135" s="88"/>
      <c r="C1135" s="89"/>
      <c r="D1135" s="89"/>
      <c r="E1135" s="90"/>
    </row>
    <row r="1136" ht="24.9" customHeight="1" spans="1:5">
      <c r="A1136" s="173"/>
      <c r="B1136" s="88"/>
      <c r="C1136" s="89"/>
      <c r="D1136" s="89"/>
      <c r="E1136" s="90"/>
    </row>
    <row r="1137" ht="24.9" customHeight="1" spans="1:5">
      <c r="A1137" s="173"/>
      <c r="B1137" s="88"/>
      <c r="C1137" s="89"/>
      <c r="D1137" s="89"/>
      <c r="E1137" s="90"/>
    </row>
    <row r="1138" ht="24.9" customHeight="1" spans="1:5">
      <c r="A1138" s="173"/>
      <c r="B1138" s="88"/>
      <c r="C1138" s="89"/>
      <c r="D1138" s="89"/>
      <c r="E1138" s="90"/>
    </row>
    <row r="1139" ht="24.9" customHeight="1" spans="1:5">
      <c r="A1139" s="173"/>
      <c r="B1139" s="88"/>
      <c r="C1139" s="89"/>
      <c r="D1139" s="89"/>
      <c r="E1139" s="90"/>
    </row>
    <row r="1140" ht="24.9" customHeight="1" spans="1:5">
      <c r="A1140" s="173"/>
      <c r="B1140" s="88"/>
      <c r="C1140" s="89"/>
      <c r="D1140" s="89"/>
      <c r="E1140" s="90"/>
    </row>
    <row r="1141" ht="24.9" customHeight="1" spans="1:5">
      <c r="A1141" s="173"/>
      <c r="B1141" s="100"/>
      <c r="C1141" s="101"/>
      <c r="D1141" s="101"/>
      <c r="E1141" s="102"/>
    </row>
    <row r="1142" ht="24.9" customHeight="1" spans="1:5">
      <c r="A1142" s="174"/>
      <c r="B1142" s="103" t="s">
        <v>694</v>
      </c>
      <c r="C1142" s="104"/>
      <c r="D1142" s="105" t="s">
        <v>695</v>
      </c>
      <c r="E1142" s="143"/>
    </row>
    <row r="1143" ht="24.9" customHeight="1" spans="1:5">
      <c r="A1143" s="172">
        <v>82</v>
      </c>
      <c r="B1143" s="83"/>
      <c r="C1143" s="84"/>
      <c r="D1143" s="84"/>
      <c r="E1143" s="85"/>
    </row>
    <row r="1144" ht="24.9" customHeight="1" spans="1:5">
      <c r="A1144" s="173"/>
      <c r="B1144" s="88"/>
      <c r="C1144" s="89"/>
      <c r="D1144" s="89"/>
      <c r="E1144" s="90"/>
    </row>
    <row r="1145" ht="24.9" customHeight="1" spans="1:5">
      <c r="A1145" s="173"/>
      <c r="B1145" s="88"/>
      <c r="C1145" s="89"/>
      <c r="D1145" s="89"/>
      <c r="E1145" s="90"/>
    </row>
    <row r="1146" ht="24.9" customHeight="1" spans="1:5">
      <c r="A1146" s="173"/>
      <c r="B1146" s="88"/>
      <c r="C1146" s="89"/>
      <c r="D1146" s="89"/>
      <c r="E1146" s="90"/>
    </row>
    <row r="1147" ht="24.9" customHeight="1" spans="1:5">
      <c r="A1147" s="173"/>
      <c r="B1147" s="88"/>
      <c r="C1147" s="89"/>
      <c r="D1147" s="89"/>
      <c r="E1147" s="90"/>
    </row>
    <row r="1148" ht="24.9" customHeight="1" spans="1:5">
      <c r="A1148" s="173"/>
      <c r="B1148" s="88"/>
      <c r="C1148" s="89"/>
      <c r="D1148" s="89"/>
      <c r="E1148" s="90"/>
    </row>
    <row r="1149" ht="24.9" customHeight="1" spans="1:5">
      <c r="A1149" s="173"/>
      <c r="B1149" s="88"/>
      <c r="C1149" s="89"/>
      <c r="D1149" s="89"/>
      <c r="E1149" s="90"/>
    </row>
    <row r="1150" ht="24.9" customHeight="1" spans="1:5">
      <c r="A1150" s="173"/>
      <c r="B1150" s="88"/>
      <c r="C1150" s="89"/>
      <c r="D1150" s="89"/>
      <c r="E1150" s="90"/>
    </row>
    <row r="1151" ht="24.9" customHeight="1" spans="1:5">
      <c r="A1151" s="173"/>
      <c r="B1151" s="88"/>
      <c r="C1151" s="89"/>
      <c r="D1151" s="89"/>
      <c r="E1151" s="90"/>
    </row>
    <row r="1152" ht="24.9" customHeight="1" spans="1:5">
      <c r="A1152" s="173"/>
      <c r="B1152" s="88"/>
      <c r="C1152" s="89"/>
      <c r="D1152" s="89"/>
      <c r="E1152" s="90"/>
    </row>
    <row r="1153" ht="24.9" customHeight="1" spans="1:5">
      <c r="A1153" s="173"/>
      <c r="B1153" s="88"/>
      <c r="C1153" s="89"/>
      <c r="D1153" s="89"/>
      <c r="E1153" s="90"/>
    </row>
    <row r="1154" ht="24.9" customHeight="1" spans="1:5">
      <c r="A1154" s="173"/>
      <c r="B1154" s="88"/>
      <c r="C1154" s="89"/>
      <c r="D1154" s="89"/>
      <c r="E1154" s="90"/>
    </row>
    <row r="1155" ht="24.9" customHeight="1" spans="1:5">
      <c r="A1155" s="173"/>
      <c r="B1155" s="100"/>
      <c r="C1155" s="101"/>
      <c r="D1155" s="101"/>
      <c r="E1155" s="102"/>
    </row>
    <row r="1156" ht="24.9" customHeight="1" spans="1:5">
      <c r="A1156" s="174"/>
      <c r="B1156" s="103" t="s">
        <v>694</v>
      </c>
      <c r="C1156" s="104"/>
      <c r="D1156" s="105" t="s">
        <v>695</v>
      </c>
      <c r="E1156" s="143"/>
    </row>
    <row r="1157" ht="24.9" customHeight="1" spans="1:5">
      <c r="A1157" s="172">
        <v>83</v>
      </c>
      <c r="B1157" s="83"/>
      <c r="C1157" s="84"/>
      <c r="D1157" s="84"/>
      <c r="E1157" s="85"/>
    </row>
    <row r="1158" ht="24.9" customHeight="1" spans="1:5">
      <c r="A1158" s="173"/>
      <c r="B1158" s="88"/>
      <c r="C1158" s="89"/>
      <c r="D1158" s="89"/>
      <c r="E1158" s="90"/>
    </row>
    <row r="1159" ht="24.9" customHeight="1" spans="1:5">
      <c r="A1159" s="173"/>
      <c r="B1159" s="88"/>
      <c r="C1159" s="89"/>
      <c r="D1159" s="89"/>
      <c r="E1159" s="90"/>
    </row>
    <row r="1160" ht="24.9" customHeight="1" spans="1:5">
      <c r="A1160" s="173"/>
      <c r="B1160" s="88"/>
      <c r="C1160" s="89"/>
      <c r="D1160" s="89"/>
      <c r="E1160" s="90"/>
    </row>
    <row r="1161" ht="24.9" customHeight="1" spans="1:5">
      <c r="A1161" s="173"/>
      <c r="B1161" s="88"/>
      <c r="C1161" s="89"/>
      <c r="D1161" s="89"/>
      <c r="E1161" s="90"/>
    </row>
    <row r="1162" ht="24.9" customHeight="1" spans="1:5">
      <c r="A1162" s="173"/>
      <c r="B1162" s="88"/>
      <c r="C1162" s="89"/>
      <c r="D1162" s="89"/>
      <c r="E1162" s="90"/>
    </row>
    <row r="1163" ht="24.9" customHeight="1" spans="1:5">
      <c r="A1163" s="173"/>
      <c r="B1163" s="88"/>
      <c r="C1163" s="89"/>
      <c r="D1163" s="89"/>
      <c r="E1163" s="90"/>
    </row>
    <row r="1164" ht="24.9" customHeight="1" spans="1:5">
      <c r="A1164" s="173"/>
      <c r="B1164" s="88"/>
      <c r="C1164" s="89"/>
      <c r="D1164" s="89"/>
      <c r="E1164" s="90"/>
    </row>
    <row r="1165" ht="24.9" customHeight="1" spans="1:5">
      <c r="A1165" s="173"/>
      <c r="B1165" s="88"/>
      <c r="C1165" s="89"/>
      <c r="D1165" s="89"/>
      <c r="E1165" s="90"/>
    </row>
    <row r="1166" ht="24.9" customHeight="1" spans="1:5">
      <c r="A1166" s="173"/>
      <c r="B1166" s="88"/>
      <c r="C1166" s="89"/>
      <c r="D1166" s="89"/>
      <c r="E1166" s="90"/>
    </row>
    <row r="1167" ht="24.9" customHeight="1" spans="1:5">
      <c r="A1167" s="173"/>
      <c r="B1167" s="88"/>
      <c r="C1167" s="89"/>
      <c r="D1167" s="89"/>
      <c r="E1167" s="90"/>
    </row>
    <row r="1168" ht="24.9" customHeight="1" spans="1:5">
      <c r="A1168" s="173"/>
      <c r="B1168" s="88"/>
      <c r="C1168" s="89"/>
      <c r="D1168" s="89"/>
      <c r="E1168" s="90"/>
    </row>
    <row r="1169" ht="24.9" customHeight="1" spans="1:5">
      <c r="A1169" s="173"/>
      <c r="B1169" s="100"/>
      <c r="C1169" s="101"/>
      <c r="D1169" s="101"/>
      <c r="E1169" s="102"/>
    </row>
    <row r="1170" ht="24.9" customHeight="1" spans="1:5">
      <c r="A1170" s="174"/>
      <c r="B1170" s="103" t="s">
        <v>694</v>
      </c>
      <c r="C1170" s="104"/>
      <c r="D1170" s="105" t="s">
        <v>695</v>
      </c>
      <c r="E1170" s="143"/>
    </row>
    <row r="1171" ht="24.9" customHeight="1" spans="1:5">
      <c r="A1171" s="172">
        <v>84</v>
      </c>
      <c r="B1171" s="83"/>
      <c r="C1171" s="84"/>
      <c r="D1171" s="84"/>
      <c r="E1171" s="85"/>
    </row>
    <row r="1172" ht="24.9" customHeight="1" spans="1:5">
      <c r="A1172" s="173"/>
      <c r="B1172" s="88"/>
      <c r="C1172" s="89"/>
      <c r="D1172" s="89"/>
      <c r="E1172" s="90"/>
    </row>
    <row r="1173" ht="24.9" customHeight="1" spans="1:5">
      <c r="A1173" s="173"/>
      <c r="B1173" s="88"/>
      <c r="C1173" s="89"/>
      <c r="D1173" s="89"/>
      <c r="E1173" s="90"/>
    </row>
    <row r="1174" ht="24.9" customHeight="1" spans="1:5">
      <c r="A1174" s="173"/>
      <c r="B1174" s="88"/>
      <c r="C1174" s="89"/>
      <c r="D1174" s="89"/>
      <c r="E1174" s="90"/>
    </row>
    <row r="1175" ht="24.9" customHeight="1" spans="1:5">
      <c r="A1175" s="173"/>
      <c r="B1175" s="88"/>
      <c r="C1175" s="89"/>
      <c r="D1175" s="89"/>
      <c r="E1175" s="90"/>
    </row>
    <row r="1176" ht="24.9" customHeight="1" spans="1:5">
      <c r="A1176" s="173"/>
      <c r="B1176" s="88"/>
      <c r="C1176" s="89"/>
      <c r="D1176" s="89"/>
      <c r="E1176" s="90"/>
    </row>
    <row r="1177" ht="24.9" customHeight="1" spans="1:5">
      <c r="A1177" s="173"/>
      <c r="B1177" s="88"/>
      <c r="C1177" s="89"/>
      <c r="D1177" s="89"/>
      <c r="E1177" s="90"/>
    </row>
    <row r="1178" ht="24.9" customHeight="1" spans="1:5">
      <c r="A1178" s="173"/>
      <c r="B1178" s="88"/>
      <c r="C1178" s="89"/>
      <c r="D1178" s="89"/>
      <c r="E1178" s="90"/>
    </row>
    <row r="1179" ht="24.9" customHeight="1" spans="1:5">
      <c r="A1179" s="173"/>
      <c r="B1179" s="88"/>
      <c r="C1179" s="89"/>
      <c r="D1179" s="89"/>
      <c r="E1179" s="90"/>
    </row>
    <row r="1180" ht="24.9" customHeight="1" spans="1:5">
      <c r="A1180" s="173"/>
      <c r="B1180" s="88"/>
      <c r="C1180" s="89"/>
      <c r="D1180" s="89"/>
      <c r="E1180" s="90"/>
    </row>
    <row r="1181" ht="24.9" customHeight="1" spans="1:5">
      <c r="A1181" s="173"/>
      <c r="B1181" s="88"/>
      <c r="C1181" s="89"/>
      <c r="D1181" s="89"/>
      <c r="E1181" s="90"/>
    </row>
    <row r="1182" ht="24.9" customHeight="1" spans="1:5">
      <c r="A1182" s="173"/>
      <c r="B1182" s="88"/>
      <c r="C1182" s="89"/>
      <c r="D1182" s="89"/>
      <c r="E1182" s="90"/>
    </row>
    <row r="1183" ht="24.9" customHeight="1" spans="1:5">
      <c r="A1183" s="173"/>
      <c r="B1183" s="100"/>
      <c r="C1183" s="101"/>
      <c r="D1183" s="101"/>
      <c r="E1183" s="102"/>
    </row>
    <row r="1184" ht="24.9" customHeight="1" spans="1:5">
      <c r="A1184" s="174"/>
      <c r="B1184" s="103" t="s">
        <v>694</v>
      </c>
      <c r="C1184" s="104"/>
      <c r="D1184" s="105" t="s">
        <v>695</v>
      </c>
      <c r="E1184" s="143"/>
    </row>
    <row r="1185" ht="24.9" customHeight="1" spans="1:5">
      <c r="A1185" s="172">
        <v>85</v>
      </c>
      <c r="B1185" s="83"/>
      <c r="C1185" s="84"/>
      <c r="D1185" s="84"/>
      <c r="E1185" s="85"/>
    </row>
    <row r="1186" ht="24.9" customHeight="1" spans="1:5">
      <c r="A1186" s="173"/>
      <c r="B1186" s="88"/>
      <c r="C1186" s="89"/>
      <c r="D1186" s="89"/>
      <c r="E1186" s="90"/>
    </row>
    <row r="1187" ht="24.9" customHeight="1" spans="1:5">
      <c r="A1187" s="173"/>
      <c r="B1187" s="88"/>
      <c r="C1187" s="89"/>
      <c r="D1187" s="89"/>
      <c r="E1187" s="90"/>
    </row>
    <row r="1188" ht="24.9" customHeight="1" spans="1:5">
      <c r="A1188" s="173"/>
      <c r="B1188" s="88"/>
      <c r="C1188" s="89"/>
      <c r="D1188" s="89"/>
      <c r="E1188" s="90"/>
    </row>
    <row r="1189" ht="24.9" customHeight="1" spans="1:5">
      <c r="A1189" s="173"/>
      <c r="B1189" s="88"/>
      <c r="C1189" s="89"/>
      <c r="D1189" s="89"/>
      <c r="E1189" s="90"/>
    </row>
    <row r="1190" ht="24.9" customHeight="1" spans="1:5">
      <c r="A1190" s="173"/>
      <c r="B1190" s="88"/>
      <c r="C1190" s="89"/>
      <c r="D1190" s="89"/>
      <c r="E1190" s="90"/>
    </row>
    <row r="1191" ht="24.9" customHeight="1" spans="1:5">
      <c r="A1191" s="173"/>
      <c r="B1191" s="88"/>
      <c r="C1191" s="89"/>
      <c r="D1191" s="89"/>
      <c r="E1191" s="90"/>
    </row>
    <row r="1192" ht="24.9" customHeight="1" spans="1:5">
      <c r="A1192" s="173"/>
      <c r="B1192" s="88"/>
      <c r="C1192" s="89"/>
      <c r="D1192" s="89"/>
      <c r="E1192" s="90"/>
    </row>
    <row r="1193" ht="24.9" customHeight="1" spans="1:5">
      <c r="A1193" s="173"/>
      <c r="B1193" s="88"/>
      <c r="C1193" s="89"/>
      <c r="D1193" s="89"/>
      <c r="E1193" s="90"/>
    </row>
    <row r="1194" ht="24.9" customHeight="1" spans="1:5">
      <c r="A1194" s="173"/>
      <c r="B1194" s="88"/>
      <c r="C1194" s="89"/>
      <c r="D1194" s="89"/>
      <c r="E1194" s="90"/>
    </row>
    <row r="1195" ht="24.9" customHeight="1" spans="1:5">
      <c r="A1195" s="173"/>
      <c r="B1195" s="88"/>
      <c r="C1195" s="89"/>
      <c r="D1195" s="89"/>
      <c r="E1195" s="90"/>
    </row>
    <row r="1196" ht="24.9" customHeight="1" spans="1:5">
      <c r="A1196" s="173"/>
      <c r="B1196" s="88"/>
      <c r="C1196" s="89"/>
      <c r="D1196" s="89"/>
      <c r="E1196" s="90"/>
    </row>
    <row r="1197" ht="24.9" customHeight="1" spans="1:5">
      <c r="A1197" s="173"/>
      <c r="B1197" s="100"/>
      <c r="C1197" s="101"/>
      <c r="D1197" s="101"/>
      <c r="E1197" s="102"/>
    </row>
    <row r="1198" ht="24.9" customHeight="1" spans="1:5">
      <c r="A1198" s="174"/>
      <c r="B1198" s="103" t="s">
        <v>694</v>
      </c>
      <c r="C1198" s="104"/>
      <c r="D1198" s="105" t="s">
        <v>695</v>
      </c>
      <c r="E1198" s="143"/>
    </row>
    <row r="1199" ht="15.6" spans="1:5">
      <c r="A1199" s="172">
        <v>86</v>
      </c>
      <c r="B1199" s="83"/>
      <c r="C1199" s="84"/>
      <c r="D1199" s="84"/>
      <c r="E1199" s="85"/>
    </row>
    <row r="1200" ht="15.6" spans="1:5">
      <c r="A1200" s="173"/>
      <c r="B1200" s="88"/>
      <c r="C1200" s="89"/>
      <c r="D1200" s="89"/>
      <c r="E1200" s="90"/>
    </row>
    <row r="1201" ht="15.6" spans="1:5">
      <c r="A1201" s="173"/>
      <c r="B1201" s="88"/>
      <c r="C1201" s="89"/>
      <c r="D1201" s="89"/>
      <c r="E1201" s="90"/>
    </row>
    <row r="1202" ht="15.6" spans="1:5">
      <c r="A1202" s="173"/>
      <c r="B1202" s="88"/>
      <c r="C1202" s="89"/>
      <c r="D1202" s="89"/>
      <c r="E1202" s="90"/>
    </row>
    <row r="1203" ht="15.6" spans="1:5">
      <c r="A1203" s="173"/>
      <c r="B1203" s="88"/>
      <c r="C1203" s="89"/>
      <c r="D1203" s="89"/>
      <c r="E1203" s="90"/>
    </row>
    <row r="1204" ht="15.6" spans="1:5">
      <c r="A1204" s="173"/>
      <c r="B1204" s="88"/>
      <c r="C1204" s="89"/>
      <c r="D1204" s="89"/>
      <c r="E1204" s="90"/>
    </row>
    <row r="1205" ht="15.6" spans="1:5">
      <c r="A1205" s="173"/>
      <c r="B1205" s="88"/>
      <c r="C1205" s="89"/>
      <c r="D1205" s="89"/>
      <c r="E1205" s="90"/>
    </row>
    <row r="1206" ht="15.6" spans="1:5">
      <c r="A1206" s="173"/>
      <c r="B1206" s="88"/>
      <c r="C1206" s="89"/>
      <c r="D1206" s="89"/>
      <c r="E1206" s="90"/>
    </row>
    <row r="1207" ht="15.6" spans="1:5">
      <c r="A1207" s="173"/>
      <c r="B1207" s="88"/>
      <c r="C1207" s="89"/>
      <c r="D1207" s="89"/>
      <c r="E1207" s="90"/>
    </row>
    <row r="1208" ht="15.6" spans="1:5">
      <c r="A1208" s="173"/>
      <c r="B1208" s="88"/>
      <c r="C1208" s="89"/>
      <c r="D1208" s="89"/>
      <c r="E1208" s="90"/>
    </row>
    <row r="1209" ht="15.6" spans="1:5">
      <c r="A1209" s="173"/>
      <c r="B1209" s="88"/>
      <c r="C1209" s="89"/>
      <c r="D1209" s="89"/>
      <c r="E1209" s="90"/>
    </row>
    <row r="1210" ht="15.6" spans="1:5">
      <c r="A1210" s="173"/>
      <c r="B1210" s="88"/>
      <c r="C1210" s="89"/>
      <c r="D1210" s="89"/>
      <c r="E1210" s="90"/>
    </row>
    <row r="1211" ht="16.35" spans="1:5">
      <c r="A1211" s="173"/>
      <c r="B1211" s="100"/>
      <c r="C1211" s="101"/>
      <c r="D1211" s="101"/>
      <c r="E1211" s="102"/>
    </row>
    <row r="1212" ht="33.15" spans="1:5">
      <c r="A1212" s="174"/>
      <c r="B1212" s="103" t="s">
        <v>694</v>
      </c>
      <c r="C1212" s="104"/>
      <c r="D1212" s="105" t="s">
        <v>695</v>
      </c>
      <c r="E1212" s="143"/>
    </row>
    <row r="1213" ht="15.6" spans="1:5">
      <c r="A1213" s="172">
        <v>87</v>
      </c>
      <c r="B1213" s="83"/>
      <c r="C1213" s="84"/>
      <c r="D1213" s="84"/>
      <c r="E1213" s="85"/>
    </row>
    <row r="1214" ht="15.6" spans="1:5">
      <c r="A1214" s="173"/>
      <c r="B1214" s="88"/>
      <c r="C1214" s="89"/>
      <c r="D1214" s="89"/>
      <c r="E1214" s="90"/>
    </row>
    <row r="1215" ht="15.6" spans="1:5">
      <c r="A1215" s="173"/>
      <c r="B1215" s="88"/>
      <c r="C1215" s="89"/>
      <c r="D1215" s="89"/>
      <c r="E1215" s="90"/>
    </row>
    <row r="1216" ht="15.6" spans="1:5">
      <c r="A1216" s="173"/>
      <c r="B1216" s="88"/>
      <c r="C1216" s="89"/>
      <c r="D1216" s="89"/>
      <c r="E1216" s="90"/>
    </row>
    <row r="1217" ht="15.6" spans="1:5">
      <c r="A1217" s="173"/>
      <c r="B1217" s="88"/>
      <c r="C1217" s="89"/>
      <c r="D1217" s="89"/>
      <c r="E1217" s="90"/>
    </row>
    <row r="1218" ht="15.6" spans="1:5">
      <c r="A1218" s="173"/>
      <c r="B1218" s="88"/>
      <c r="C1218" s="89"/>
      <c r="D1218" s="89"/>
      <c r="E1218" s="90"/>
    </row>
    <row r="1219" ht="15.6" spans="1:5">
      <c r="A1219" s="173"/>
      <c r="B1219" s="88"/>
      <c r="C1219" s="89"/>
      <c r="D1219" s="89"/>
      <c r="E1219" s="90"/>
    </row>
    <row r="1220" ht="15.6" spans="1:5">
      <c r="A1220" s="173"/>
      <c r="B1220" s="88"/>
      <c r="C1220" s="89"/>
      <c r="D1220" s="89"/>
      <c r="E1220" s="90"/>
    </row>
    <row r="1221" ht="15.6" spans="1:5">
      <c r="A1221" s="173"/>
      <c r="B1221" s="88"/>
      <c r="C1221" s="89"/>
      <c r="D1221" s="89"/>
      <c r="E1221" s="90"/>
    </row>
    <row r="1222" ht="15.6" spans="1:5">
      <c r="A1222" s="173"/>
      <c r="B1222" s="88"/>
      <c r="C1222" s="89"/>
      <c r="D1222" s="89"/>
      <c r="E1222" s="90"/>
    </row>
    <row r="1223" ht="15.6" spans="1:5">
      <c r="A1223" s="173"/>
      <c r="B1223" s="88"/>
      <c r="C1223" s="89"/>
      <c r="D1223" s="89"/>
      <c r="E1223" s="90"/>
    </row>
    <row r="1224" ht="15.6" spans="1:5">
      <c r="A1224" s="173"/>
      <c r="B1224" s="88"/>
      <c r="C1224" s="89"/>
      <c r="D1224" s="89"/>
      <c r="E1224" s="90"/>
    </row>
    <row r="1225" ht="16.35" spans="1:5">
      <c r="A1225" s="173"/>
      <c r="B1225" s="100"/>
      <c r="C1225" s="101"/>
      <c r="D1225" s="101"/>
      <c r="E1225" s="102"/>
    </row>
    <row r="1226" ht="33.15" spans="1:5">
      <c r="A1226" s="174"/>
      <c r="B1226" s="103" t="s">
        <v>694</v>
      </c>
      <c r="C1226" s="104"/>
      <c r="D1226" s="105" t="s">
        <v>695</v>
      </c>
      <c r="E1226" s="143"/>
    </row>
    <row r="1227" ht="15.6" spans="1:5">
      <c r="A1227" s="172">
        <v>88</v>
      </c>
      <c r="B1227" s="83"/>
      <c r="C1227" s="84"/>
      <c r="D1227" s="84"/>
      <c r="E1227" s="85"/>
    </row>
    <row r="1228" ht="15.6" spans="1:5">
      <c r="A1228" s="173"/>
      <c r="B1228" s="88"/>
      <c r="C1228" s="89"/>
      <c r="D1228" s="89"/>
      <c r="E1228" s="90"/>
    </row>
    <row r="1229" ht="15.6" spans="1:5">
      <c r="A1229" s="173"/>
      <c r="B1229" s="88"/>
      <c r="C1229" s="89"/>
      <c r="D1229" s="89"/>
      <c r="E1229" s="90"/>
    </row>
    <row r="1230" ht="15.6" spans="1:5">
      <c r="A1230" s="173"/>
      <c r="B1230" s="88"/>
      <c r="C1230" s="89"/>
      <c r="D1230" s="89"/>
      <c r="E1230" s="90"/>
    </row>
    <row r="1231" ht="15.6" spans="1:5">
      <c r="A1231" s="173"/>
      <c r="B1231" s="88"/>
      <c r="C1231" s="89"/>
      <c r="D1231" s="89"/>
      <c r="E1231" s="90"/>
    </row>
    <row r="1232" ht="15.6" spans="1:5">
      <c r="A1232" s="173"/>
      <c r="B1232" s="88"/>
      <c r="C1232" s="89"/>
      <c r="D1232" s="89"/>
      <c r="E1232" s="90"/>
    </row>
    <row r="1233" ht="15.6" spans="1:5">
      <c r="A1233" s="173"/>
      <c r="B1233" s="88"/>
      <c r="C1233" s="89"/>
      <c r="D1233" s="89"/>
      <c r="E1233" s="90"/>
    </row>
    <row r="1234" ht="15.6" spans="1:5">
      <c r="A1234" s="173"/>
      <c r="B1234" s="88"/>
      <c r="C1234" s="89"/>
      <c r="D1234" s="89"/>
      <c r="E1234" s="90"/>
    </row>
    <row r="1235" ht="15.6" spans="1:5">
      <c r="A1235" s="173"/>
      <c r="B1235" s="88"/>
      <c r="C1235" s="89"/>
      <c r="D1235" s="89"/>
      <c r="E1235" s="90"/>
    </row>
    <row r="1236" ht="15.6" spans="1:5">
      <c r="A1236" s="173"/>
      <c r="B1236" s="88"/>
      <c r="C1236" s="89"/>
      <c r="D1236" s="89"/>
      <c r="E1236" s="90"/>
    </row>
    <row r="1237" ht="15.6" spans="1:5">
      <c r="A1237" s="173"/>
      <c r="B1237" s="88"/>
      <c r="C1237" s="89"/>
      <c r="D1237" s="89"/>
      <c r="E1237" s="90"/>
    </row>
    <row r="1238" ht="15.6" spans="1:5">
      <c r="A1238" s="173"/>
      <c r="B1238" s="88"/>
      <c r="C1238" s="89"/>
      <c r="D1238" s="89"/>
      <c r="E1238" s="90"/>
    </row>
    <row r="1239" ht="16.35" spans="1:5">
      <c r="A1239" s="173"/>
      <c r="B1239" s="100"/>
      <c r="C1239" s="101"/>
      <c r="D1239" s="101"/>
      <c r="E1239" s="102"/>
    </row>
    <row r="1240" ht="33.15" spans="1:5">
      <c r="A1240" s="174"/>
      <c r="B1240" s="103" t="s">
        <v>694</v>
      </c>
      <c r="C1240" s="104"/>
      <c r="D1240" s="105" t="s">
        <v>695</v>
      </c>
      <c r="E1240" s="143"/>
    </row>
    <row r="1241" ht="15.6" spans="1:5">
      <c r="A1241" s="172">
        <v>89</v>
      </c>
      <c r="B1241" s="83"/>
      <c r="C1241" s="84"/>
      <c r="D1241" s="84"/>
      <c r="E1241" s="85"/>
    </row>
    <row r="1242" ht="15.6" spans="1:5">
      <c r="A1242" s="173"/>
      <c r="B1242" s="88"/>
      <c r="C1242" s="89"/>
      <c r="D1242" s="89"/>
      <c r="E1242" s="90"/>
    </row>
    <row r="1243" ht="15.6" spans="1:5">
      <c r="A1243" s="173"/>
      <c r="B1243" s="88"/>
      <c r="C1243" s="89"/>
      <c r="D1243" s="89"/>
      <c r="E1243" s="90"/>
    </row>
    <row r="1244" ht="15.6" spans="1:5">
      <c r="A1244" s="173"/>
      <c r="B1244" s="88"/>
      <c r="C1244" s="89"/>
      <c r="D1244" s="89"/>
      <c r="E1244" s="90"/>
    </row>
    <row r="1245" ht="15.6" spans="1:5">
      <c r="A1245" s="173"/>
      <c r="B1245" s="88"/>
      <c r="C1245" s="89"/>
      <c r="D1245" s="89"/>
      <c r="E1245" s="90"/>
    </row>
    <row r="1246" ht="15.6" spans="1:5">
      <c r="A1246" s="173"/>
      <c r="B1246" s="88"/>
      <c r="C1246" s="89"/>
      <c r="D1246" s="89"/>
      <c r="E1246" s="90"/>
    </row>
    <row r="1247" ht="15.6" spans="1:5">
      <c r="A1247" s="173"/>
      <c r="B1247" s="88"/>
      <c r="C1247" s="89"/>
      <c r="D1247" s="89"/>
      <c r="E1247" s="90"/>
    </row>
    <row r="1248" ht="15.6" spans="1:5">
      <c r="A1248" s="173"/>
      <c r="B1248" s="88"/>
      <c r="C1248" s="89"/>
      <c r="D1248" s="89"/>
      <c r="E1248" s="90"/>
    </row>
    <row r="1249" ht="15.6" spans="1:5">
      <c r="A1249" s="173"/>
      <c r="B1249" s="88"/>
      <c r="C1249" s="89"/>
      <c r="D1249" s="89"/>
      <c r="E1249" s="90"/>
    </row>
    <row r="1250" ht="15.6" spans="1:5">
      <c r="A1250" s="173"/>
      <c r="B1250" s="88"/>
      <c r="C1250" s="89"/>
      <c r="D1250" s="89"/>
      <c r="E1250" s="90"/>
    </row>
    <row r="1251" ht="15.6" spans="1:5">
      <c r="A1251" s="173"/>
      <c r="B1251" s="88"/>
      <c r="C1251" s="89"/>
      <c r="D1251" s="89"/>
      <c r="E1251" s="90"/>
    </row>
    <row r="1252" ht="15.6" spans="1:5">
      <c r="A1252" s="173"/>
      <c r="B1252" s="88"/>
      <c r="C1252" s="89"/>
      <c r="D1252" s="89"/>
      <c r="E1252" s="90"/>
    </row>
    <row r="1253" ht="16.35" spans="1:5">
      <c r="A1253" s="173"/>
      <c r="B1253" s="100"/>
      <c r="C1253" s="101"/>
      <c r="D1253" s="101"/>
      <c r="E1253" s="102"/>
    </row>
    <row r="1254" ht="33.15" spans="1:5">
      <c r="A1254" s="174"/>
      <c r="B1254" s="103" t="s">
        <v>694</v>
      </c>
      <c r="C1254" s="104"/>
      <c r="D1254" s="105" t="s">
        <v>695</v>
      </c>
      <c r="E1254" s="143"/>
    </row>
    <row r="1255" ht="15.6" spans="1:5">
      <c r="A1255" s="172">
        <v>90</v>
      </c>
      <c r="B1255" s="83"/>
      <c r="C1255" s="84"/>
      <c r="D1255" s="84"/>
      <c r="E1255" s="85"/>
    </row>
    <row r="1256" ht="15.6" spans="1:5">
      <c r="A1256" s="173"/>
      <c r="B1256" s="88"/>
      <c r="C1256" s="89"/>
      <c r="D1256" s="89"/>
      <c r="E1256" s="90"/>
    </row>
    <row r="1257" ht="15.6" spans="1:5">
      <c r="A1257" s="173"/>
      <c r="B1257" s="88"/>
      <c r="C1257" s="89"/>
      <c r="D1257" s="89"/>
      <c r="E1257" s="90"/>
    </row>
    <row r="1258" ht="15.6" spans="1:5">
      <c r="A1258" s="173"/>
      <c r="B1258" s="88"/>
      <c r="C1258" s="89"/>
      <c r="D1258" s="89"/>
      <c r="E1258" s="90"/>
    </row>
    <row r="1259" ht="15.6" spans="1:5">
      <c r="A1259" s="173"/>
      <c r="B1259" s="88"/>
      <c r="C1259" s="89"/>
      <c r="D1259" s="89"/>
      <c r="E1259" s="90"/>
    </row>
    <row r="1260" ht="15.6" spans="1:5">
      <c r="A1260" s="173"/>
      <c r="B1260" s="88"/>
      <c r="C1260" s="89"/>
      <c r="D1260" s="89"/>
      <c r="E1260" s="90"/>
    </row>
    <row r="1261" ht="15.6" spans="1:5">
      <c r="A1261" s="173"/>
      <c r="B1261" s="88"/>
      <c r="C1261" s="89"/>
      <c r="D1261" s="89"/>
      <c r="E1261" s="90"/>
    </row>
    <row r="1262" ht="15.6" spans="1:5">
      <c r="A1262" s="173"/>
      <c r="B1262" s="88"/>
      <c r="C1262" s="89"/>
      <c r="D1262" s="89"/>
      <c r="E1262" s="90"/>
    </row>
    <row r="1263" ht="15.6" spans="1:5">
      <c r="A1263" s="173"/>
      <c r="B1263" s="88"/>
      <c r="C1263" s="89"/>
      <c r="D1263" s="89"/>
      <c r="E1263" s="90"/>
    </row>
    <row r="1264" ht="15.6" spans="1:5">
      <c r="A1264" s="173"/>
      <c r="B1264" s="88"/>
      <c r="C1264" s="89"/>
      <c r="D1264" s="89"/>
      <c r="E1264" s="90"/>
    </row>
    <row r="1265" ht="15.6" spans="1:5">
      <c r="A1265" s="173"/>
      <c r="B1265" s="88"/>
      <c r="C1265" s="89"/>
      <c r="D1265" s="89"/>
      <c r="E1265" s="90"/>
    </row>
    <row r="1266" ht="15.6" spans="1:5">
      <c r="A1266" s="173"/>
      <c r="B1266" s="88"/>
      <c r="C1266" s="89"/>
      <c r="D1266" s="89"/>
      <c r="E1266" s="90"/>
    </row>
    <row r="1267" ht="16.35" spans="1:5">
      <c r="A1267" s="173"/>
      <c r="B1267" s="100"/>
      <c r="C1267" s="101"/>
      <c r="D1267" s="101"/>
      <c r="E1267" s="102"/>
    </row>
    <row r="1268" ht="33.15" spans="1:5">
      <c r="A1268" s="174"/>
      <c r="B1268" s="103" t="s">
        <v>694</v>
      </c>
      <c r="C1268" s="104"/>
      <c r="D1268" s="105" t="s">
        <v>695</v>
      </c>
      <c r="E1268" s="143"/>
    </row>
    <row r="1269" ht="15.6" spans="1:5">
      <c r="A1269" s="172">
        <v>91</v>
      </c>
      <c r="B1269" s="83"/>
      <c r="C1269" s="84"/>
      <c r="D1269" s="84"/>
      <c r="E1269" s="85"/>
    </row>
    <row r="1270" ht="15.6" spans="1:5">
      <c r="A1270" s="173"/>
      <c r="B1270" s="88"/>
      <c r="C1270" s="89"/>
      <c r="D1270" s="89"/>
      <c r="E1270" s="90"/>
    </row>
    <row r="1271" ht="15.6" spans="1:5">
      <c r="A1271" s="173"/>
      <c r="B1271" s="88"/>
      <c r="C1271" s="89"/>
      <c r="D1271" s="89"/>
      <c r="E1271" s="90"/>
    </row>
    <row r="1272" ht="15.6" spans="1:5">
      <c r="A1272" s="173"/>
      <c r="B1272" s="88"/>
      <c r="C1272" s="89"/>
      <c r="D1272" s="89"/>
      <c r="E1272" s="90"/>
    </row>
    <row r="1273" ht="15.6" spans="1:5">
      <c r="A1273" s="173"/>
      <c r="B1273" s="88"/>
      <c r="C1273" s="89"/>
      <c r="D1273" s="89"/>
      <c r="E1273" s="90"/>
    </row>
    <row r="1274" ht="15.6" spans="1:5">
      <c r="A1274" s="173"/>
      <c r="B1274" s="88"/>
      <c r="C1274" s="89"/>
      <c r="D1274" s="89"/>
      <c r="E1274" s="90"/>
    </row>
    <row r="1275" ht="15.6" spans="1:5">
      <c r="A1275" s="173"/>
      <c r="B1275" s="88"/>
      <c r="C1275" s="89"/>
      <c r="D1275" s="89"/>
      <c r="E1275" s="90"/>
    </row>
    <row r="1276" ht="15.6" spans="1:5">
      <c r="A1276" s="173"/>
      <c r="B1276" s="88"/>
      <c r="C1276" s="89"/>
      <c r="D1276" s="89"/>
      <c r="E1276" s="90"/>
    </row>
    <row r="1277" ht="15.6" spans="1:5">
      <c r="A1277" s="173"/>
      <c r="B1277" s="88"/>
      <c r="C1277" s="89"/>
      <c r="D1277" s="89"/>
      <c r="E1277" s="90"/>
    </row>
    <row r="1278" ht="15.6" spans="1:5">
      <c r="A1278" s="173"/>
      <c r="B1278" s="88"/>
      <c r="C1278" s="89"/>
      <c r="D1278" s="89"/>
      <c r="E1278" s="90"/>
    </row>
    <row r="1279" ht="15.6" spans="1:5">
      <c r="A1279" s="173"/>
      <c r="B1279" s="88"/>
      <c r="C1279" s="89"/>
      <c r="D1279" s="89"/>
      <c r="E1279" s="90"/>
    </row>
    <row r="1280" ht="15.6" spans="1:5">
      <c r="A1280" s="173"/>
      <c r="B1280" s="88"/>
      <c r="C1280" s="89"/>
      <c r="D1280" s="89"/>
      <c r="E1280" s="90"/>
    </row>
    <row r="1281" ht="16.35" spans="1:5">
      <c r="A1281" s="173"/>
      <c r="B1281" s="100"/>
      <c r="C1281" s="101"/>
      <c r="D1281" s="101"/>
      <c r="E1281" s="102"/>
    </row>
    <row r="1282" ht="33.15" spans="1:5">
      <c r="A1282" s="174"/>
      <c r="B1282" s="103" t="s">
        <v>694</v>
      </c>
      <c r="C1282" s="104"/>
      <c r="D1282" s="105" t="s">
        <v>695</v>
      </c>
      <c r="E1282" s="143"/>
    </row>
    <row r="1283" ht="15.6" spans="1:5">
      <c r="A1283" s="172">
        <v>92</v>
      </c>
      <c r="B1283" s="83"/>
      <c r="C1283" s="84"/>
      <c r="D1283" s="84"/>
      <c r="E1283" s="85"/>
    </row>
    <row r="1284" ht="15.6" spans="1:5">
      <c r="A1284" s="173"/>
      <c r="B1284" s="88"/>
      <c r="C1284" s="89"/>
      <c r="D1284" s="89"/>
      <c r="E1284" s="90"/>
    </row>
    <row r="1285" ht="15.6" spans="1:5">
      <c r="A1285" s="173"/>
      <c r="B1285" s="88"/>
      <c r="C1285" s="89"/>
      <c r="D1285" s="89"/>
      <c r="E1285" s="90"/>
    </row>
    <row r="1286" ht="15.6" spans="1:5">
      <c r="A1286" s="173"/>
      <c r="B1286" s="88"/>
      <c r="C1286" s="89"/>
      <c r="D1286" s="89"/>
      <c r="E1286" s="90"/>
    </row>
    <row r="1287" ht="15.6" spans="1:5">
      <c r="A1287" s="173"/>
      <c r="B1287" s="88"/>
      <c r="C1287" s="89"/>
      <c r="D1287" s="89"/>
      <c r="E1287" s="90"/>
    </row>
    <row r="1288" ht="15.6" spans="1:5">
      <c r="A1288" s="173"/>
      <c r="B1288" s="88"/>
      <c r="C1288" s="89"/>
      <c r="D1288" s="89"/>
      <c r="E1288" s="90"/>
    </row>
    <row r="1289" ht="15.6" spans="1:5">
      <c r="A1289" s="173"/>
      <c r="B1289" s="88"/>
      <c r="C1289" s="89"/>
      <c r="D1289" s="89"/>
      <c r="E1289" s="90"/>
    </row>
    <row r="1290" ht="15.6" spans="1:5">
      <c r="A1290" s="173"/>
      <c r="B1290" s="88"/>
      <c r="C1290" s="89"/>
      <c r="D1290" s="89"/>
      <c r="E1290" s="90"/>
    </row>
    <row r="1291" ht="15.6" spans="1:5">
      <c r="A1291" s="173"/>
      <c r="B1291" s="88"/>
      <c r="C1291" s="89"/>
      <c r="D1291" s="89"/>
      <c r="E1291" s="90"/>
    </row>
    <row r="1292" ht="15.6" spans="1:5">
      <c r="A1292" s="173"/>
      <c r="B1292" s="88"/>
      <c r="C1292" s="89"/>
      <c r="D1292" s="89"/>
      <c r="E1292" s="90"/>
    </row>
    <row r="1293" ht="15.6" spans="1:5">
      <c r="A1293" s="173"/>
      <c r="B1293" s="88"/>
      <c r="C1293" s="89"/>
      <c r="D1293" s="89"/>
      <c r="E1293" s="90"/>
    </row>
    <row r="1294" ht="15.6" spans="1:5">
      <c r="A1294" s="173"/>
      <c r="B1294" s="88"/>
      <c r="C1294" s="89"/>
      <c r="D1294" s="89"/>
      <c r="E1294" s="90"/>
    </row>
    <row r="1295" ht="16.35" spans="1:5">
      <c r="A1295" s="173"/>
      <c r="B1295" s="100"/>
      <c r="C1295" s="101"/>
      <c r="D1295" s="101"/>
      <c r="E1295" s="102"/>
    </row>
    <row r="1296" ht="33.15" spans="1:5">
      <c r="A1296" s="174"/>
      <c r="B1296" s="103" t="s">
        <v>694</v>
      </c>
      <c r="C1296" s="104"/>
      <c r="D1296" s="105" t="s">
        <v>695</v>
      </c>
      <c r="E1296" s="143"/>
    </row>
    <row r="1297" ht="15.6" spans="1:5">
      <c r="A1297" s="172">
        <v>93</v>
      </c>
      <c r="B1297" s="83"/>
      <c r="C1297" s="84"/>
      <c r="D1297" s="84"/>
      <c r="E1297" s="85"/>
    </row>
    <row r="1298" ht="15.6" spans="1:5">
      <c r="A1298" s="173"/>
      <c r="B1298" s="88"/>
      <c r="C1298" s="89"/>
      <c r="D1298" s="89"/>
      <c r="E1298" s="90"/>
    </row>
    <row r="1299" ht="15.6" spans="1:5">
      <c r="A1299" s="173"/>
      <c r="B1299" s="88"/>
      <c r="C1299" s="89"/>
      <c r="D1299" s="89"/>
      <c r="E1299" s="90"/>
    </row>
    <row r="1300" ht="15.6" spans="1:5">
      <c r="A1300" s="173"/>
      <c r="B1300" s="88"/>
      <c r="C1300" s="89"/>
      <c r="D1300" s="89"/>
      <c r="E1300" s="90"/>
    </row>
    <row r="1301" ht="15.6" spans="1:5">
      <c r="A1301" s="173"/>
      <c r="B1301" s="88"/>
      <c r="C1301" s="89"/>
      <c r="D1301" s="89"/>
      <c r="E1301" s="90"/>
    </row>
    <row r="1302" ht="15.6" spans="1:5">
      <c r="A1302" s="173"/>
      <c r="B1302" s="88"/>
      <c r="C1302" s="89"/>
      <c r="D1302" s="89"/>
      <c r="E1302" s="90"/>
    </row>
    <row r="1303" ht="15.6" spans="1:5">
      <c r="A1303" s="173"/>
      <c r="B1303" s="88"/>
      <c r="C1303" s="89"/>
      <c r="D1303" s="89"/>
      <c r="E1303" s="90"/>
    </row>
    <row r="1304" ht="15.6" spans="1:5">
      <c r="A1304" s="173"/>
      <c r="B1304" s="88"/>
      <c r="C1304" s="89"/>
      <c r="D1304" s="89"/>
      <c r="E1304" s="90"/>
    </row>
    <row r="1305" ht="15.6" spans="1:5">
      <c r="A1305" s="173"/>
      <c r="B1305" s="88"/>
      <c r="C1305" s="89"/>
      <c r="D1305" s="89"/>
      <c r="E1305" s="90"/>
    </row>
    <row r="1306" ht="15.6" spans="1:5">
      <c r="A1306" s="173"/>
      <c r="B1306" s="88"/>
      <c r="C1306" s="89"/>
      <c r="D1306" s="89"/>
      <c r="E1306" s="90"/>
    </row>
    <row r="1307" ht="15.6" spans="1:5">
      <c r="A1307" s="173"/>
      <c r="B1307" s="88"/>
      <c r="C1307" s="89"/>
      <c r="D1307" s="89"/>
      <c r="E1307" s="90"/>
    </row>
    <row r="1308" ht="15.6" spans="1:5">
      <c r="A1308" s="173"/>
      <c r="B1308" s="88"/>
      <c r="C1308" s="89"/>
      <c r="D1308" s="89"/>
      <c r="E1308" s="90"/>
    </row>
    <row r="1309" ht="16.35" spans="1:5">
      <c r="A1309" s="173"/>
      <c r="B1309" s="100"/>
      <c r="C1309" s="101"/>
      <c r="D1309" s="101"/>
      <c r="E1309" s="102"/>
    </row>
    <row r="1310" ht="33.15" spans="1:5">
      <c r="A1310" s="174"/>
      <c r="B1310" s="103" t="s">
        <v>694</v>
      </c>
      <c r="C1310" s="104"/>
      <c r="D1310" s="105" t="s">
        <v>695</v>
      </c>
      <c r="E1310" s="143"/>
    </row>
    <row r="1311" ht="15.6" spans="1:5">
      <c r="A1311" s="172">
        <v>94</v>
      </c>
      <c r="B1311" s="83"/>
      <c r="C1311" s="84"/>
      <c r="D1311" s="84"/>
      <c r="E1311" s="85"/>
    </row>
    <row r="1312" ht="15.6" spans="1:5">
      <c r="A1312" s="173"/>
      <c r="B1312" s="88"/>
      <c r="C1312" s="89"/>
      <c r="D1312" s="89"/>
      <c r="E1312" s="90"/>
    </row>
    <row r="1313" ht="15.6" spans="1:5">
      <c r="A1313" s="173"/>
      <c r="B1313" s="88"/>
      <c r="C1313" s="89"/>
      <c r="D1313" s="89"/>
      <c r="E1313" s="90"/>
    </row>
    <row r="1314" ht="15.6" spans="1:5">
      <c r="A1314" s="173"/>
      <c r="B1314" s="88"/>
      <c r="C1314" s="89"/>
      <c r="D1314" s="89"/>
      <c r="E1314" s="90"/>
    </row>
    <row r="1315" ht="15.6" spans="1:5">
      <c r="A1315" s="173"/>
      <c r="B1315" s="88"/>
      <c r="C1315" s="89"/>
      <c r="D1315" s="89"/>
      <c r="E1315" s="90"/>
    </row>
    <row r="1316" ht="15.6" spans="1:5">
      <c r="A1316" s="173"/>
      <c r="B1316" s="88"/>
      <c r="C1316" s="89"/>
      <c r="D1316" s="89"/>
      <c r="E1316" s="90"/>
    </row>
    <row r="1317" ht="15.6" spans="1:5">
      <c r="A1317" s="173"/>
      <c r="B1317" s="88"/>
      <c r="C1317" s="89"/>
      <c r="D1317" s="89"/>
      <c r="E1317" s="90"/>
    </row>
    <row r="1318" ht="15.6" spans="1:5">
      <c r="A1318" s="173"/>
      <c r="B1318" s="88"/>
      <c r="C1318" s="89"/>
      <c r="D1318" s="89"/>
      <c r="E1318" s="90"/>
    </row>
    <row r="1319" ht="15.6" spans="1:5">
      <c r="A1319" s="173"/>
      <c r="B1319" s="88"/>
      <c r="C1319" s="89"/>
      <c r="D1319" s="89"/>
      <c r="E1319" s="90"/>
    </row>
    <row r="1320" ht="15.6" spans="1:5">
      <c r="A1320" s="173"/>
      <c r="B1320" s="88"/>
      <c r="C1320" s="89"/>
      <c r="D1320" s="89"/>
      <c r="E1320" s="90"/>
    </row>
    <row r="1321" ht="15.6" spans="1:5">
      <c r="A1321" s="173"/>
      <c r="B1321" s="88"/>
      <c r="C1321" s="89"/>
      <c r="D1321" s="89"/>
      <c r="E1321" s="90"/>
    </row>
    <row r="1322" ht="15.6" spans="1:5">
      <c r="A1322" s="173"/>
      <c r="B1322" s="88"/>
      <c r="C1322" s="89"/>
      <c r="D1322" s="89"/>
      <c r="E1322" s="90"/>
    </row>
    <row r="1323" ht="16.35" spans="1:5">
      <c r="A1323" s="173"/>
      <c r="B1323" s="100"/>
      <c r="C1323" s="101"/>
      <c r="D1323" s="101"/>
      <c r="E1323" s="102"/>
    </row>
    <row r="1324" ht="33.15" spans="1:5">
      <c r="A1324" s="174"/>
      <c r="B1324" s="103" t="s">
        <v>694</v>
      </c>
      <c r="C1324" s="104"/>
      <c r="D1324" s="105" t="s">
        <v>695</v>
      </c>
      <c r="E1324" s="143"/>
    </row>
    <row r="1325" ht="15.6" spans="1:5">
      <c r="A1325" s="172">
        <v>95</v>
      </c>
      <c r="B1325" s="83"/>
      <c r="C1325" s="84"/>
      <c r="D1325" s="84"/>
      <c r="E1325" s="85"/>
    </row>
    <row r="1326" ht="15.6" spans="1:5">
      <c r="A1326" s="173"/>
      <c r="B1326" s="88"/>
      <c r="C1326" s="89"/>
      <c r="D1326" s="89"/>
      <c r="E1326" s="90"/>
    </row>
    <row r="1327" ht="15.6" spans="1:5">
      <c r="A1327" s="173"/>
      <c r="B1327" s="88"/>
      <c r="C1327" s="89"/>
      <c r="D1327" s="89"/>
      <c r="E1327" s="90"/>
    </row>
    <row r="1328" ht="15.6" spans="1:5">
      <c r="A1328" s="173"/>
      <c r="B1328" s="88"/>
      <c r="C1328" s="89"/>
      <c r="D1328" s="89"/>
      <c r="E1328" s="90"/>
    </row>
    <row r="1329" ht="15.6" spans="1:5">
      <c r="A1329" s="173"/>
      <c r="B1329" s="88"/>
      <c r="C1329" s="89"/>
      <c r="D1329" s="89"/>
      <c r="E1329" s="90"/>
    </row>
    <row r="1330" ht="15.6" spans="1:5">
      <c r="A1330" s="173"/>
      <c r="B1330" s="88"/>
      <c r="C1330" s="89"/>
      <c r="D1330" s="89"/>
      <c r="E1330" s="90"/>
    </row>
    <row r="1331" ht="15.6" spans="1:5">
      <c r="A1331" s="173"/>
      <c r="B1331" s="88"/>
      <c r="C1331" s="89"/>
      <c r="D1331" s="89"/>
      <c r="E1331" s="90"/>
    </row>
    <row r="1332" ht="15.6" spans="1:5">
      <c r="A1332" s="173"/>
      <c r="B1332" s="88"/>
      <c r="C1332" s="89"/>
      <c r="D1332" s="89"/>
      <c r="E1332" s="90"/>
    </row>
    <row r="1333" ht="15.6" spans="1:5">
      <c r="A1333" s="173"/>
      <c r="B1333" s="88"/>
      <c r="C1333" s="89"/>
      <c r="D1333" s="89"/>
      <c r="E1333" s="90"/>
    </row>
    <row r="1334" ht="15.6" spans="1:5">
      <c r="A1334" s="173"/>
      <c r="B1334" s="88"/>
      <c r="C1334" s="89"/>
      <c r="D1334" s="89"/>
      <c r="E1334" s="90"/>
    </row>
    <row r="1335" ht="15.6" spans="1:5">
      <c r="A1335" s="173"/>
      <c r="B1335" s="88"/>
      <c r="C1335" s="89"/>
      <c r="D1335" s="89"/>
      <c r="E1335" s="90"/>
    </row>
    <row r="1336" ht="15.6" spans="1:5">
      <c r="A1336" s="173"/>
      <c r="B1336" s="88"/>
      <c r="C1336" s="89"/>
      <c r="D1336" s="89"/>
      <c r="E1336" s="90"/>
    </row>
    <row r="1337" ht="16.35" spans="1:5">
      <c r="A1337" s="173"/>
      <c r="B1337" s="100"/>
      <c r="C1337" s="101"/>
      <c r="D1337" s="101"/>
      <c r="E1337" s="102"/>
    </row>
    <row r="1338" ht="33.15" spans="1:5">
      <c r="A1338" s="174"/>
      <c r="B1338" s="103" t="s">
        <v>694</v>
      </c>
      <c r="C1338" s="104"/>
      <c r="D1338" s="105" t="s">
        <v>695</v>
      </c>
      <c r="E1338" s="143"/>
    </row>
    <row r="1339" ht="15.6" spans="1:5">
      <c r="A1339" s="172">
        <v>96</v>
      </c>
      <c r="B1339" s="83"/>
      <c r="C1339" s="84"/>
      <c r="D1339" s="84"/>
      <c r="E1339" s="85"/>
    </row>
    <row r="1340" ht="15.6" spans="1:5">
      <c r="A1340" s="173"/>
      <c r="B1340" s="88"/>
      <c r="C1340" s="89"/>
      <c r="D1340" s="89"/>
      <c r="E1340" s="90"/>
    </row>
    <row r="1341" ht="15.6" spans="1:5">
      <c r="A1341" s="173"/>
      <c r="B1341" s="88"/>
      <c r="C1341" s="89"/>
      <c r="D1341" s="89"/>
      <c r="E1341" s="90"/>
    </row>
    <row r="1342" ht="15.6" spans="1:5">
      <c r="A1342" s="173"/>
      <c r="B1342" s="88"/>
      <c r="C1342" s="89"/>
      <c r="D1342" s="89"/>
      <c r="E1342" s="90"/>
    </row>
    <row r="1343" ht="15.6" spans="1:5">
      <c r="A1343" s="173"/>
      <c r="B1343" s="88"/>
      <c r="C1343" s="89"/>
      <c r="D1343" s="89"/>
      <c r="E1343" s="90"/>
    </row>
    <row r="1344" ht="15.6" spans="1:5">
      <c r="A1344" s="173"/>
      <c r="B1344" s="88"/>
      <c r="C1344" s="89"/>
      <c r="D1344" s="89"/>
      <c r="E1344" s="90"/>
    </row>
    <row r="1345" ht="15.6" spans="1:5">
      <c r="A1345" s="173"/>
      <c r="B1345" s="88"/>
      <c r="C1345" s="89"/>
      <c r="D1345" s="89"/>
      <c r="E1345" s="90"/>
    </row>
    <row r="1346" ht="15.6" spans="1:5">
      <c r="A1346" s="173"/>
      <c r="B1346" s="88"/>
      <c r="C1346" s="89"/>
      <c r="D1346" s="89"/>
      <c r="E1346" s="90"/>
    </row>
    <row r="1347" ht="15.6" spans="1:5">
      <c r="A1347" s="173"/>
      <c r="B1347" s="88"/>
      <c r="C1347" s="89"/>
      <c r="D1347" s="89"/>
      <c r="E1347" s="90"/>
    </row>
    <row r="1348" ht="15.6" spans="1:5">
      <c r="A1348" s="173"/>
      <c r="B1348" s="88"/>
      <c r="C1348" s="89"/>
      <c r="D1348" s="89"/>
      <c r="E1348" s="90"/>
    </row>
    <row r="1349" ht="15.6" spans="1:5">
      <c r="A1349" s="173"/>
      <c r="B1349" s="88"/>
      <c r="C1349" s="89"/>
      <c r="D1349" s="89"/>
      <c r="E1349" s="90"/>
    </row>
    <row r="1350" ht="15.6" spans="1:5">
      <c r="A1350" s="173"/>
      <c r="B1350" s="88"/>
      <c r="C1350" s="89"/>
      <c r="D1350" s="89"/>
      <c r="E1350" s="90"/>
    </row>
    <row r="1351" ht="16.35" spans="1:5">
      <c r="A1351" s="173"/>
      <c r="B1351" s="100"/>
      <c r="C1351" s="101"/>
      <c r="D1351" s="101"/>
      <c r="E1351" s="102"/>
    </row>
    <row r="1352" ht="33.15" spans="1:5">
      <c r="A1352" s="174"/>
      <c r="B1352" s="103" t="s">
        <v>694</v>
      </c>
      <c r="C1352" s="104"/>
      <c r="D1352" s="105" t="s">
        <v>695</v>
      </c>
      <c r="E1352" s="143"/>
    </row>
    <row r="1353" ht="15.6" spans="1:5">
      <c r="A1353" s="172">
        <v>97</v>
      </c>
      <c r="B1353" s="83"/>
      <c r="C1353" s="84"/>
      <c r="D1353" s="84"/>
      <c r="E1353" s="85"/>
    </row>
    <row r="1354" ht="15.6" spans="1:5">
      <c r="A1354" s="173"/>
      <c r="B1354" s="88"/>
      <c r="C1354" s="89"/>
      <c r="D1354" s="89"/>
      <c r="E1354" s="90"/>
    </row>
    <row r="1355" ht="15.6" spans="1:5">
      <c r="A1355" s="173"/>
      <c r="B1355" s="88"/>
      <c r="C1355" s="89"/>
      <c r="D1355" s="89"/>
      <c r="E1355" s="90"/>
    </row>
    <row r="1356" ht="15.6" spans="1:5">
      <c r="A1356" s="173"/>
      <c r="B1356" s="88"/>
      <c r="C1356" s="89"/>
      <c r="D1356" s="89"/>
      <c r="E1356" s="90"/>
    </row>
    <row r="1357" ht="15.6" spans="1:5">
      <c r="A1357" s="173"/>
      <c r="B1357" s="88"/>
      <c r="C1357" s="89"/>
      <c r="D1357" s="89"/>
      <c r="E1357" s="90"/>
    </row>
    <row r="1358" ht="15.6" spans="1:5">
      <c r="A1358" s="173"/>
      <c r="B1358" s="88"/>
      <c r="C1358" s="89"/>
      <c r="D1358" s="89"/>
      <c r="E1358" s="90"/>
    </row>
    <row r="1359" ht="15.6" spans="1:5">
      <c r="A1359" s="173"/>
      <c r="B1359" s="88"/>
      <c r="C1359" s="89"/>
      <c r="D1359" s="89"/>
      <c r="E1359" s="90"/>
    </row>
    <row r="1360" ht="15.6" spans="1:5">
      <c r="A1360" s="173"/>
      <c r="B1360" s="88"/>
      <c r="C1360" s="89"/>
      <c r="D1360" s="89"/>
      <c r="E1360" s="90"/>
    </row>
    <row r="1361" ht="15.6" spans="1:5">
      <c r="A1361" s="173"/>
      <c r="B1361" s="88"/>
      <c r="C1361" s="89"/>
      <c r="D1361" s="89"/>
      <c r="E1361" s="90"/>
    </row>
    <row r="1362" ht="15.6" spans="1:5">
      <c r="A1362" s="173"/>
      <c r="B1362" s="88"/>
      <c r="C1362" s="89"/>
      <c r="D1362" s="89"/>
      <c r="E1362" s="90"/>
    </row>
    <row r="1363" ht="15.6" spans="1:5">
      <c r="A1363" s="173"/>
      <c r="B1363" s="88"/>
      <c r="C1363" s="89"/>
      <c r="D1363" s="89"/>
      <c r="E1363" s="90"/>
    </row>
    <row r="1364" ht="15.6" spans="1:5">
      <c r="A1364" s="173"/>
      <c r="B1364" s="88"/>
      <c r="C1364" s="89"/>
      <c r="D1364" s="89"/>
      <c r="E1364" s="90"/>
    </row>
    <row r="1365" ht="16.35" spans="1:5">
      <c r="A1365" s="173"/>
      <c r="B1365" s="100"/>
      <c r="C1365" s="101"/>
      <c r="D1365" s="101"/>
      <c r="E1365" s="102"/>
    </row>
    <row r="1366" ht="33.15" spans="1:5">
      <c r="A1366" s="174"/>
      <c r="B1366" s="103" t="s">
        <v>694</v>
      </c>
      <c r="C1366" s="104"/>
      <c r="D1366" s="105" t="s">
        <v>695</v>
      </c>
      <c r="E1366" s="143"/>
    </row>
    <row r="1367" ht="15.6" spans="1:5">
      <c r="A1367" s="172">
        <v>98</v>
      </c>
      <c r="B1367" s="83"/>
      <c r="C1367" s="84"/>
      <c r="D1367" s="84"/>
      <c r="E1367" s="85"/>
    </row>
    <row r="1368" ht="15.6" spans="1:5">
      <c r="A1368" s="173"/>
      <c r="B1368" s="88"/>
      <c r="C1368" s="89"/>
      <c r="D1368" s="89"/>
      <c r="E1368" s="90"/>
    </row>
    <row r="1369" ht="15.6" spans="1:5">
      <c r="A1369" s="173"/>
      <c r="B1369" s="88"/>
      <c r="C1369" s="89"/>
      <c r="D1369" s="89"/>
      <c r="E1369" s="90"/>
    </row>
    <row r="1370" ht="15.6" spans="1:5">
      <c r="A1370" s="173"/>
      <c r="B1370" s="88"/>
      <c r="C1370" s="89"/>
      <c r="D1370" s="89"/>
      <c r="E1370" s="90"/>
    </row>
    <row r="1371" ht="15.6" spans="1:5">
      <c r="A1371" s="173"/>
      <c r="B1371" s="88"/>
      <c r="C1371" s="89"/>
      <c r="D1371" s="89"/>
      <c r="E1371" s="90"/>
    </row>
    <row r="1372" ht="15.6" spans="1:5">
      <c r="A1372" s="173"/>
      <c r="B1372" s="88"/>
      <c r="C1372" s="89"/>
      <c r="D1372" s="89"/>
      <c r="E1372" s="90"/>
    </row>
    <row r="1373" ht="15.6" spans="1:5">
      <c r="A1373" s="173"/>
      <c r="B1373" s="88"/>
      <c r="C1373" s="89"/>
      <c r="D1373" s="89"/>
      <c r="E1373" s="90"/>
    </row>
    <row r="1374" ht="15.6" spans="1:5">
      <c r="A1374" s="173"/>
      <c r="B1374" s="88"/>
      <c r="C1374" s="89"/>
      <c r="D1374" s="89"/>
      <c r="E1374" s="90"/>
    </row>
    <row r="1375" ht="15.6" spans="1:5">
      <c r="A1375" s="173"/>
      <c r="B1375" s="88"/>
      <c r="C1375" s="89"/>
      <c r="D1375" s="89"/>
      <c r="E1375" s="90"/>
    </row>
    <row r="1376" ht="15.6" spans="1:5">
      <c r="A1376" s="173"/>
      <c r="B1376" s="88"/>
      <c r="C1376" s="89"/>
      <c r="D1376" s="89"/>
      <c r="E1376" s="90"/>
    </row>
    <row r="1377" ht="15.6" spans="1:5">
      <c r="A1377" s="173"/>
      <c r="B1377" s="88"/>
      <c r="C1377" s="89"/>
      <c r="D1377" s="89"/>
      <c r="E1377" s="90"/>
    </row>
    <row r="1378" ht="15.6" spans="1:5">
      <c r="A1378" s="173"/>
      <c r="B1378" s="88"/>
      <c r="C1378" s="89"/>
      <c r="D1378" s="89"/>
      <c r="E1378" s="90"/>
    </row>
    <row r="1379" ht="16.35" spans="1:5">
      <c r="A1379" s="173"/>
      <c r="B1379" s="100"/>
      <c r="C1379" s="101"/>
      <c r="D1379" s="101"/>
      <c r="E1379" s="102"/>
    </row>
    <row r="1380" ht="33.15" spans="1:5">
      <c r="A1380" s="174"/>
      <c r="B1380" s="103" t="s">
        <v>694</v>
      </c>
      <c r="C1380" s="104"/>
      <c r="D1380" s="105" t="s">
        <v>695</v>
      </c>
      <c r="E1380" s="143"/>
    </row>
    <row r="1381" ht="15.6" spans="1:5">
      <c r="A1381" s="172">
        <v>99</v>
      </c>
      <c r="B1381" s="83"/>
      <c r="C1381" s="84"/>
      <c r="D1381" s="84"/>
      <c r="E1381" s="85"/>
    </row>
    <row r="1382" ht="15.6" spans="1:5">
      <c r="A1382" s="173"/>
      <c r="B1382" s="88"/>
      <c r="C1382" s="89"/>
      <c r="D1382" s="89"/>
      <c r="E1382" s="90"/>
    </row>
    <row r="1383" ht="15.6" spans="1:5">
      <c r="A1383" s="173"/>
      <c r="B1383" s="88"/>
      <c r="C1383" s="89"/>
      <c r="D1383" s="89"/>
      <c r="E1383" s="90"/>
    </row>
    <row r="1384" ht="15.6" spans="1:5">
      <c r="A1384" s="173"/>
      <c r="B1384" s="88"/>
      <c r="C1384" s="89"/>
      <c r="D1384" s="89"/>
      <c r="E1384" s="90"/>
    </row>
    <row r="1385" ht="15.6" spans="1:5">
      <c r="A1385" s="173"/>
      <c r="B1385" s="88"/>
      <c r="C1385" s="89"/>
      <c r="D1385" s="89"/>
      <c r="E1385" s="90"/>
    </row>
    <row r="1386" ht="15.6" spans="1:5">
      <c r="A1386" s="173"/>
      <c r="B1386" s="88"/>
      <c r="C1386" s="89"/>
      <c r="D1386" s="89"/>
      <c r="E1386" s="90"/>
    </row>
    <row r="1387" ht="15.6" spans="1:5">
      <c r="A1387" s="173"/>
      <c r="B1387" s="88"/>
      <c r="C1387" s="89"/>
      <c r="D1387" s="89"/>
      <c r="E1387" s="90"/>
    </row>
    <row r="1388" ht="15.6" spans="1:5">
      <c r="A1388" s="173"/>
      <c r="B1388" s="88"/>
      <c r="C1388" s="89"/>
      <c r="D1388" s="89"/>
      <c r="E1388" s="90"/>
    </row>
    <row r="1389" ht="15.6" spans="1:5">
      <c r="A1389" s="173"/>
      <c r="B1389" s="88"/>
      <c r="C1389" s="89"/>
      <c r="D1389" s="89"/>
      <c r="E1389" s="90"/>
    </row>
    <row r="1390" ht="15.6" spans="1:5">
      <c r="A1390" s="173"/>
      <c r="B1390" s="88"/>
      <c r="C1390" s="89"/>
      <c r="D1390" s="89"/>
      <c r="E1390" s="90"/>
    </row>
    <row r="1391" ht="15.6" spans="1:5">
      <c r="A1391" s="173"/>
      <c r="B1391" s="88"/>
      <c r="C1391" s="89"/>
      <c r="D1391" s="89"/>
      <c r="E1391" s="90"/>
    </row>
    <row r="1392" ht="15.6" spans="1:5">
      <c r="A1392" s="173"/>
      <c r="B1392" s="88"/>
      <c r="C1392" s="89"/>
      <c r="D1392" s="89"/>
      <c r="E1392" s="90"/>
    </row>
    <row r="1393" ht="16.35" spans="1:5">
      <c r="A1393" s="173"/>
      <c r="B1393" s="100"/>
      <c r="C1393" s="101"/>
      <c r="D1393" s="101"/>
      <c r="E1393" s="102"/>
    </row>
    <row r="1394" ht="33.15" spans="1:5">
      <c r="A1394" s="174"/>
      <c r="B1394" s="103" t="s">
        <v>694</v>
      </c>
      <c r="C1394" s="104"/>
      <c r="D1394" s="105" t="s">
        <v>695</v>
      </c>
      <c r="E1394" s="143"/>
    </row>
    <row r="1395" ht="15.6" spans="1:5">
      <c r="A1395" s="172">
        <v>100</v>
      </c>
      <c r="B1395" s="83"/>
      <c r="C1395" s="84"/>
      <c r="D1395" s="84"/>
      <c r="E1395" s="85"/>
    </row>
    <row r="1396" ht="15.6" spans="1:5">
      <c r="A1396" s="173"/>
      <c r="B1396" s="88"/>
      <c r="C1396" s="89"/>
      <c r="D1396" s="89"/>
      <c r="E1396" s="90"/>
    </row>
    <row r="1397" ht="15.6" spans="1:5">
      <c r="A1397" s="173"/>
      <c r="B1397" s="88"/>
      <c r="C1397" s="89"/>
      <c r="D1397" s="89"/>
      <c r="E1397" s="90"/>
    </row>
    <row r="1398" ht="15.6" spans="1:5">
      <c r="A1398" s="173"/>
      <c r="B1398" s="88"/>
      <c r="C1398" s="89"/>
      <c r="D1398" s="89"/>
      <c r="E1398" s="90"/>
    </row>
    <row r="1399" ht="15.6" spans="1:5">
      <c r="A1399" s="173"/>
      <c r="B1399" s="88"/>
      <c r="C1399" s="89"/>
      <c r="D1399" s="89"/>
      <c r="E1399" s="90"/>
    </row>
    <row r="1400" ht="15.6" spans="1:5">
      <c r="A1400" s="173"/>
      <c r="B1400" s="88"/>
      <c r="C1400" s="89"/>
      <c r="D1400" s="89"/>
      <c r="E1400" s="90"/>
    </row>
    <row r="1401" ht="15.6" spans="1:5">
      <c r="A1401" s="173"/>
      <c r="B1401" s="88"/>
      <c r="C1401" s="89"/>
      <c r="D1401" s="89"/>
      <c r="E1401" s="90"/>
    </row>
    <row r="1402" ht="15.6" spans="1:5">
      <c r="A1402" s="173"/>
      <c r="B1402" s="88"/>
      <c r="C1402" s="89"/>
      <c r="D1402" s="89"/>
      <c r="E1402" s="90"/>
    </row>
    <row r="1403" ht="15.6" spans="1:5">
      <c r="A1403" s="173"/>
      <c r="B1403" s="88"/>
      <c r="C1403" s="89"/>
      <c r="D1403" s="89"/>
      <c r="E1403" s="90"/>
    </row>
    <row r="1404" ht="15.6" spans="1:5">
      <c r="A1404" s="173"/>
      <c r="B1404" s="88"/>
      <c r="C1404" s="89"/>
      <c r="D1404" s="89"/>
      <c r="E1404" s="90"/>
    </row>
    <row r="1405" ht="15.6" spans="1:5">
      <c r="A1405" s="173"/>
      <c r="B1405" s="88"/>
      <c r="C1405" s="89"/>
      <c r="D1405" s="89"/>
      <c r="E1405" s="90"/>
    </row>
    <row r="1406" ht="15.6" spans="1:5">
      <c r="A1406" s="173"/>
      <c r="B1406" s="88"/>
      <c r="C1406" s="89"/>
      <c r="D1406" s="89"/>
      <c r="E1406" s="90"/>
    </row>
    <row r="1407" ht="16.35" spans="1:5">
      <c r="A1407" s="173"/>
      <c r="B1407" s="100"/>
      <c r="C1407" s="101"/>
      <c r="D1407" s="101"/>
      <c r="E1407" s="102"/>
    </row>
    <row r="1408" spans="1:5">
      <c r="A1408" s="174"/>
      <c r="B1408" s="103" t="s">
        <v>694</v>
      </c>
      <c r="C1408" s="104"/>
      <c r="D1408" s="105" t="s">
        <v>695</v>
      </c>
      <c r="E1408" s="143"/>
    </row>
  </sheetData>
  <protectedRanges>
    <protectedRange sqref="L13:P13 P14:P21 G13" name="区域1"/>
    <protectedRange sqref="J14:N14 F15:N16 F17:F22" name="区域1_2"/>
    <protectedRange sqref="K14:O14 G15:O16" name="区域1_1"/>
    <protectedRange sqref="G17:O18" name="区域1_3"/>
    <protectedRange sqref="G19:O26" name="区域1_4"/>
    <protectedRange sqref="K2:K8" name="区域1_5"/>
  </protectedRanges>
  <mergeCells count="504">
    <mergeCell ref="A1:B1"/>
    <mergeCell ref="C1:E1"/>
    <mergeCell ref="G1:J1"/>
    <mergeCell ref="A7:A20"/>
    <mergeCell ref="A22:A35"/>
    <mergeCell ref="A37:A49"/>
    <mergeCell ref="A51:A63"/>
    <mergeCell ref="A65:A77"/>
    <mergeCell ref="A79:A91"/>
    <mergeCell ref="A93:A105"/>
    <mergeCell ref="A107:A119"/>
    <mergeCell ref="A121:A133"/>
    <mergeCell ref="A135:A147"/>
    <mergeCell ref="A149:A161"/>
    <mergeCell ref="A163:A175"/>
    <mergeCell ref="A177:A189"/>
    <mergeCell ref="A191:A203"/>
    <mergeCell ref="A205:A217"/>
    <mergeCell ref="A219:A231"/>
    <mergeCell ref="A233:A245"/>
    <mergeCell ref="A247:A259"/>
    <mergeCell ref="A261:A273"/>
    <mergeCell ref="A275:A287"/>
    <mergeCell ref="A289:A301"/>
    <mergeCell ref="A303:A315"/>
    <mergeCell ref="A317:A329"/>
    <mergeCell ref="A331:A343"/>
    <mergeCell ref="A345:A357"/>
    <mergeCell ref="A359:A371"/>
    <mergeCell ref="A373:A385"/>
    <mergeCell ref="A387:A399"/>
    <mergeCell ref="A401:A413"/>
    <mergeCell ref="A415:A427"/>
    <mergeCell ref="A429:A441"/>
    <mergeCell ref="A443:A455"/>
    <mergeCell ref="A457:A469"/>
    <mergeCell ref="A471:A483"/>
    <mergeCell ref="A485:A497"/>
    <mergeCell ref="A499:A511"/>
    <mergeCell ref="A513:A525"/>
    <mergeCell ref="A527:A539"/>
    <mergeCell ref="A541:A553"/>
    <mergeCell ref="A555:A567"/>
    <mergeCell ref="A569:A581"/>
    <mergeCell ref="A583:A595"/>
    <mergeCell ref="A597:A609"/>
    <mergeCell ref="A611:A623"/>
    <mergeCell ref="A625:A637"/>
    <mergeCell ref="A639:A651"/>
    <mergeCell ref="A653:A665"/>
    <mergeCell ref="A667:A679"/>
    <mergeCell ref="A681:A693"/>
    <mergeCell ref="A695:A707"/>
    <mergeCell ref="A709:A721"/>
    <mergeCell ref="A723:A735"/>
    <mergeCell ref="A737:A749"/>
    <mergeCell ref="A751:A763"/>
    <mergeCell ref="A765:A777"/>
    <mergeCell ref="A779:A791"/>
    <mergeCell ref="A793:A805"/>
    <mergeCell ref="A807:A819"/>
    <mergeCell ref="A821:A833"/>
    <mergeCell ref="A835:A847"/>
    <mergeCell ref="A849:A861"/>
    <mergeCell ref="A863:A875"/>
    <mergeCell ref="A877:A889"/>
    <mergeCell ref="A891:A903"/>
    <mergeCell ref="A905:A917"/>
    <mergeCell ref="A919:A931"/>
    <mergeCell ref="A933:A945"/>
    <mergeCell ref="A947:A959"/>
    <mergeCell ref="A961:A973"/>
    <mergeCell ref="A975:A987"/>
    <mergeCell ref="A989:A1001"/>
    <mergeCell ref="A1003:A1015"/>
    <mergeCell ref="A1017:A1029"/>
    <mergeCell ref="A1031:A1043"/>
    <mergeCell ref="A1045:A1057"/>
    <mergeCell ref="A1059:A1071"/>
    <mergeCell ref="A1073:A1085"/>
    <mergeCell ref="A1087:A1099"/>
    <mergeCell ref="A1101:A1113"/>
    <mergeCell ref="A1115:A1127"/>
    <mergeCell ref="A1129:A1141"/>
    <mergeCell ref="A1143:A1155"/>
    <mergeCell ref="A1157:A1169"/>
    <mergeCell ref="A1171:A1183"/>
    <mergeCell ref="A1185:A1197"/>
    <mergeCell ref="A1199:A1211"/>
    <mergeCell ref="A1213:A1225"/>
    <mergeCell ref="A1227:A1239"/>
    <mergeCell ref="A1241:A1253"/>
    <mergeCell ref="A1255:A1267"/>
    <mergeCell ref="A1269:A1281"/>
    <mergeCell ref="A1283:A1295"/>
    <mergeCell ref="A1297:A1309"/>
    <mergeCell ref="A1311:A1323"/>
    <mergeCell ref="A1325:A1337"/>
    <mergeCell ref="A1339:A1351"/>
    <mergeCell ref="A1353:A1365"/>
    <mergeCell ref="A1367:A1379"/>
    <mergeCell ref="A1381:A1393"/>
    <mergeCell ref="A1395:A1407"/>
    <mergeCell ref="B8:B20"/>
    <mergeCell ref="B23:B35"/>
    <mergeCell ref="B38:B49"/>
    <mergeCell ref="B66:B77"/>
    <mergeCell ref="B79:B91"/>
    <mergeCell ref="B93:B105"/>
    <mergeCell ref="B107:B119"/>
    <mergeCell ref="B121:B133"/>
    <mergeCell ref="B135:B147"/>
    <mergeCell ref="B149:B161"/>
    <mergeCell ref="B163:B175"/>
    <mergeCell ref="B177:B189"/>
    <mergeCell ref="B191:B203"/>
    <mergeCell ref="B205:B217"/>
    <mergeCell ref="B219:B231"/>
    <mergeCell ref="B233:B245"/>
    <mergeCell ref="B247:B259"/>
    <mergeCell ref="B261:B273"/>
    <mergeCell ref="B275:B287"/>
    <mergeCell ref="B289:B301"/>
    <mergeCell ref="B303:B315"/>
    <mergeCell ref="B317:B329"/>
    <mergeCell ref="B331:B343"/>
    <mergeCell ref="B345:B357"/>
    <mergeCell ref="B359:B371"/>
    <mergeCell ref="B373:B385"/>
    <mergeCell ref="B387:B399"/>
    <mergeCell ref="B401:B413"/>
    <mergeCell ref="B415:B427"/>
    <mergeCell ref="B429:B441"/>
    <mergeCell ref="B443:B455"/>
    <mergeCell ref="B457:B469"/>
    <mergeCell ref="B471:B483"/>
    <mergeCell ref="B485:B497"/>
    <mergeCell ref="B499:B511"/>
    <mergeCell ref="B513:B525"/>
    <mergeCell ref="B527:B539"/>
    <mergeCell ref="B541:B553"/>
    <mergeCell ref="B555:B567"/>
    <mergeCell ref="B569:B581"/>
    <mergeCell ref="B583:B595"/>
    <mergeCell ref="B597:B609"/>
    <mergeCell ref="B611:B623"/>
    <mergeCell ref="B625:B637"/>
    <mergeCell ref="B639:B651"/>
    <mergeCell ref="B653:B665"/>
    <mergeCell ref="B667:B679"/>
    <mergeCell ref="B681:B693"/>
    <mergeCell ref="B695:B707"/>
    <mergeCell ref="B709:B721"/>
    <mergeCell ref="B723:B735"/>
    <mergeCell ref="B737:B749"/>
    <mergeCell ref="B751:B763"/>
    <mergeCell ref="B765:B777"/>
    <mergeCell ref="B779:B791"/>
    <mergeCell ref="B793:B805"/>
    <mergeCell ref="B807:B819"/>
    <mergeCell ref="B821:B833"/>
    <mergeCell ref="B835:B847"/>
    <mergeCell ref="B849:B861"/>
    <mergeCell ref="B863:B875"/>
    <mergeCell ref="B877:B889"/>
    <mergeCell ref="B891:B903"/>
    <mergeCell ref="B905:B917"/>
    <mergeCell ref="B919:B931"/>
    <mergeCell ref="B933:B945"/>
    <mergeCell ref="B947:B959"/>
    <mergeCell ref="B961:B973"/>
    <mergeCell ref="B975:B987"/>
    <mergeCell ref="B989:B1001"/>
    <mergeCell ref="B1003:B1015"/>
    <mergeCell ref="B1017:B1029"/>
    <mergeCell ref="B1031:B1043"/>
    <mergeCell ref="B1045:B1057"/>
    <mergeCell ref="B1059:B1071"/>
    <mergeCell ref="B1073:B1085"/>
    <mergeCell ref="B1087:B1099"/>
    <mergeCell ref="B1101:B1113"/>
    <mergeCell ref="B1115:B1127"/>
    <mergeCell ref="B1129:B1141"/>
    <mergeCell ref="B1143:B1155"/>
    <mergeCell ref="B1157:B1169"/>
    <mergeCell ref="B1171:B1183"/>
    <mergeCell ref="B1185:B1197"/>
    <mergeCell ref="B1199:B1211"/>
    <mergeCell ref="B1213:B1225"/>
    <mergeCell ref="B1227:B1239"/>
    <mergeCell ref="B1241:B1253"/>
    <mergeCell ref="B1255:B1267"/>
    <mergeCell ref="B1269:B1281"/>
    <mergeCell ref="B1283:B1295"/>
    <mergeCell ref="B1297:B1309"/>
    <mergeCell ref="B1311:B1323"/>
    <mergeCell ref="B1325:B1337"/>
    <mergeCell ref="B1339:B1351"/>
    <mergeCell ref="B1353:B1365"/>
    <mergeCell ref="B1367:B1379"/>
    <mergeCell ref="B1381:B1393"/>
    <mergeCell ref="B1395:B1407"/>
    <mergeCell ref="C8:C20"/>
    <mergeCell ref="C23:C35"/>
    <mergeCell ref="C38:C49"/>
    <mergeCell ref="C66:C77"/>
    <mergeCell ref="C79:C91"/>
    <mergeCell ref="C93:C105"/>
    <mergeCell ref="C107:C119"/>
    <mergeCell ref="C121:C133"/>
    <mergeCell ref="C135:C147"/>
    <mergeCell ref="C149:C161"/>
    <mergeCell ref="C163:C175"/>
    <mergeCell ref="C177:C189"/>
    <mergeCell ref="C191:C203"/>
    <mergeCell ref="C205:C217"/>
    <mergeCell ref="C219:C231"/>
    <mergeCell ref="C233:C245"/>
    <mergeCell ref="C247:C259"/>
    <mergeCell ref="C261:C273"/>
    <mergeCell ref="C275:C287"/>
    <mergeCell ref="C289:C301"/>
    <mergeCell ref="C303:C315"/>
    <mergeCell ref="C317:C329"/>
    <mergeCell ref="C331:C343"/>
    <mergeCell ref="C345:C357"/>
    <mergeCell ref="C359:C371"/>
    <mergeCell ref="C373:C385"/>
    <mergeCell ref="C387:C399"/>
    <mergeCell ref="C401:C413"/>
    <mergeCell ref="C415:C427"/>
    <mergeCell ref="C429:C441"/>
    <mergeCell ref="C443:C455"/>
    <mergeCell ref="C457:C469"/>
    <mergeCell ref="C471:C483"/>
    <mergeCell ref="C485:C497"/>
    <mergeCell ref="C499:C511"/>
    <mergeCell ref="C513:C525"/>
    <mergeCell ref="C527:C539"/>
    <mergeCell ref="C541:C553"/>
    <mergeCell ref="C555:C567"/>
    <mergeCell ref="C569:C581"/>
    <mergeCell ref="C583:C595"/>
    <mergeCell ref="C597:C609"/>
    <mergeCell ref="C611:C623"/>
    <mergeCell ref="C625:C637"/>
    <mergeCell ref="C639:C651"/>
    <mergeCell ref="C653:C665"/>
    <mergeCell ref="C667:C679"/>
    <mergeCell ref="C681:C693"/>
    <mergeCell ref="C695:C707"/>
    <mergeCell ref="C709:C721"/>
    <mergeCell ref="C723:C735"/>
    <mergeCell ref="C737:C749"/>
    <mergeCell ref="C751:C763"/>
    <mergeCell ref="C765:C777"/>
    <mergeCell ref="C779:C791"/>
    <mergeCell ref="C793:C805"/>
    <mergeCell ref="C807:C819"/>
    <mergeCell ref="C821:C833"/>
    <mergeCell ref="C835:C847"/>
    <mergeCell ref="C849:C861"/>
    <mergeCell ref="C863:C875"/>
    <mergeCell ref="C877:C889"/>
    <mergeCell ref="C891:C903"/>
    <mergeCell ref="C905:C917"/>
    <mergeCell ref="C919:C931"/>
    <mergeCell ref="C933:C945"/>
    <mergeCell ref="C947:C959"/>
    <mergeCell ref="C961:C973"/>
    <mergeCell ref="C975:C987"/>
    <mergeCell ref="C989:C1001"/>
    <mergeCell ref="C1003:C1015"/>
    <mergeCell ref="C1017:C1029"/>
    <mergeCell ref="C1031:C1043"/>
    <mergeCell ref="C1045:C1057"/>
    <mergeCell ref="C1059:C1071"/>
    <mergeCell ref="C1073:C1085"/>
    <mergeCell ref="C1087:C1099"/>
    <mergeCell ref="C1101:C1113"/>
    <mergeCell ref="C1115:C1127"/>
    <mergeCell ref="C1129:C1141"/>
    <mergeCell ref="C1143:C1155"/>
    <mergeCell ref="C1157:C1169"/>
    <mergeCell ref="C1171:C1183"/>
    <mergeCell ref="C1185:C1197"/>
    <mergeCell ref="C1199:C1211"/>
    <mergeCell ref="C1213:C1225"/>
    <mergeCell ref="C1227:C1239"/>
    <mergeCell ref="C1241:C1253"/>
    <mergeCell ref="C1255:C1267"/>
    <mergeCell ref="C1269:C1281"/>
    <mergeCell ref="C1283:C1295"/>
    <mergeCell ref="C1297:C1309"/>
    <mergeCell ref="C1311:C1323"/>
    <mergeCell ref="C1325:C1337"/>
    <mergeCell ref="C1339:C1351"/>
    <mergeCell ref="C1353:C1365"/>
    <mergeCell ref="C1367:C1379"/>
    <mergeCell ref="C1381:C1393"/>
    <mergeCell ref="C1395:C1407"/>
    <mergeCell ref="D7:D20"/>
    <mergeCell ref="D22:D35"/>
    <mergeCell ref="D37:D49"/>
    <mergeCell ref="D51:D63"/>
    <mergeCell ref="D65:D77"/>
    <mergeCell ref="D79:D91"/>
    <mergeCell ref="D93:D105"/>
    <mergeCell ref="D107:D119"/>
    <mergeCell ref="D121:D133"/>
    <mergeCell ref="D135:D147"/>
    <mergeCell ref="D149:D161"/>
    <mergeCell ref="D163:D175"/>
    <mergeCell ref="D177:D189"/>
    <mergeCell ref="D191:D203"/>
    <mergeCell ref="D205:D217"/>
    <mergeCell ref="D219:D231"/>
    <mergeCell ref="D233:D245"/>
    <mergeCell ref="D247:D259"/>
    <mergeCell ref="D261:D273"/>
    <mergeCell ref="D275:D287"/>
    <mergeCell ref="D289:D301"/>
    <mergeCell ref="D303:D315"/>
    <mergeCell ref="D317:D329"/>
    <mergeCell ref="D331:D343"/>
    <mergeCell ref="D345:D357"/>
    <mergeCell ref="D359:D371"/>
    <mergeCell ref="D373:D385"/>
    <mergeCell ref="D387:D399"/>
    <mergeCell ref="D401:D413"/>
    <mergeCell ref="D415:D427"/>
    <mergeCell ref="D429:D441"/>
    <mergeCell ref="D443:D455"/>
    <mergeCell ref="D457:D469"/>
    <mergeCell ref="D471:D483"/>
    <mergeCell ref="D485:D497"/>
    <mergeCell ref="D499:D511"/>
    <mergeCell ref="D513:D525"/>
    <mergeCell ref="D527:D539"/>
    <mergeCell ref="D541:D553"/>
    <mergeCell ref="D555:D567"/>
    <mergeCell ref="D569:D581"/>
    <mergeCell ref="D583:D595"/>
    <mergeCell ref="D597:D609"/>
    <mergeCell ref="D611:D623"/>
    <mergeCell ref="D625:D637"/>
    <mergeCell ref="D639:D651"/>
    <mergeCell ref="D653:D665"/>
    <mergeCell ref="D667:D679"/>
    <mergeCell ref="D681:D693"/>
    <mergeCell ref="D695:D707"/>
    <mergeCell ref="D709:D721"/>
    <mergeCell ref="D723:D735"/>
    <mergeCell ref="D737:D749"/>
    <mergeCell ref="D751:D763"/>
    <mergeCell ref="D765:D777"/>
    <mergeCell ref="D779:D791"/>
    <mergeCell ref="D793:D805"/>
    <mergeCell ref="D807:D819"/>
    <mergeCell ref="D821:D833"/>
    <mergeCell ref="D835:D847"/>
    <mergeCell ref="D849:D861"/>
    <mergeCell ref="D863:D875"/>
    <mergeCell ref="D877:D889"/>
    <mergeCell ref="D891:D903"/>
    <mergeCell ref="D905:D917"/>
    <mergeCell ref="D919:D931"/>
    <mergeCell ref="D933:D945"/>
    <mergeCell ref="D947:D959"/>
    <mergeCell ref="D961:D973"/>
    <mergeCell ref="D975:D987"/>
    <mergeCell ref="D989:D1001"/>
    <mergeCell ref="D1003:D1015"/>
    <mergeCell ref="D1017:D1029"/>
    <mergeCell ref="D1031:D1043"/>
    <mergeCell ref="D1045:D1057"/>
    <mergeCell ref="D1059:D1071"/>
    <mergeCell ref="D1073:D1085"/>
    <mergeCell ref="D1087:D1099"/>
    <mergeCell ref="D1101:D1113"/>
    <mergeCell ref="D1115:D1127"/>
    <mergeCell ref="D1129:D1141"/>
    <mergeCell ref="D1143:D1155"/>
    <mergeCell ref="D1157:D1169"/>
    <mergeCell ref="D1171:D1183"/>
    <mergeCell ref="D1185:D1197"/>
    <mergeCell ref="D1199:D1211"/>
    <mergeCell ref="D1213:D1225"/>
    <mergeCell ref="D1227:D1239"/>
    <mergeCell ref="D1241:D1253"/>
    <mergeCell ref="D1255:D1267"/>
    <mergeCell ref="D1269:D1281"/>
    <mergeCell ref="D1283:D1295"/>
    <mergeCell ref="D1297:D1309"/>
    <mergeCell ref="D1311:D1323"/>
    <mergeCell ref="D1325:D1337"/>
    <mergeCell ref="D1339:D1351"/>
    <mergeCell ref="D1353:D1365"/>
    <mergeCell ref="D1367:D1379"/>
    <mergeCell ref="D1381:D1393"/>
    <mergeCell ref="D1395:D1407"/>
    <mergeCell ref="E7:E20"/>
    <mergeCell ref="E22:E35"/>
    <mergeCell ref="E37:E49"/>
    <mergeCell ref="E51:E63"/>
    <mergeCell ref="E65:E77"/>
    <mergeCell ref="E79:E91"/>
    <mergeCell ref="E93:E105"/>
    <mergeCell ref="E107:E119"/>
    <mergeCell ref="E121:E133"/>
    <mergeCell ref="E135:E147"/>
    <mergeCell ref="E149:E161"/>
    <mergeCell ref="E163:E175"/>
    <mergeCell ref="E177:E189"/>
    <mergeCell ref="E191:E203"/>
    <mergeCell ref="E205:E217"/>
    <mergeCell ref="E219:E231"/>
    <mergeCell ref="E233:E245"/>
    <mergeCell ref="E247:E259"/>
    <mergeCell ref="E261:E273"/>
    <mergeCell ref="E275:E287"/>
    <mergeCell ref="E289:E301"/>
    <mergeCell ref="E303:E315"/>
    <mergeCell ref="E317:E329"/>
    <mergeCell ref="E331:E343"/>
    <mergeCell ref="E345:E357"/>
    <mergeCell ref="E359:E371"/>
    <mergeCell ref="E373:E385"/>
    <mergeCell ref="E387:E399"/>
    <mergeCell ref="E401:E413"/>
    <mergeCell ref="E415:E427"/>
    <mergeCell ref="E429:E441"/>
    <mergeCell ref="E443:E455"/>
    <mergeCell ref="E457:E469"/>
    <mergeCell ref="E471:E483"/>
    <mergeCell ref="E485:E497"/>
    <mergeCell ref="E499:E511"/>
    <mergeCell ref="E513:E525"/>
    <mergeCell ref="E527:E539"/>
    <mergeCell ref="E541:E553"/>
    <mergeCell ref="E555:E567"/>
    <mergeCell ref="E569:E581"/>
    <mergeCell ref="E583:E595"/>
    <mergeCell ref="E597:E609"/>
    <mergeCell ref="E611:E623"/>
    <mergeCell ref="E625:E637"/>
    <mergeCell ref="E639:E651"/>
    <mergeCell ref="E653:E665"/>
    <mergeCell ref="E667:E679"/>
    <mergeCell ref="E681:E693"/>
    <mergeCell ref="E695:E707"/>
    <mergeCell ref="E709:E721"/>
    <mergeCell ref="E723:E735"/>
    <mergeCell ref="E737:E749"/>
    <mergeCell ref="E751:E763"/>
    <mergeCell ref="E765:E777"/>
    <mergeCell ref="E779:E791"/>
    <mergeCell ref="E793:E805"/>
    <mergeCell ref="E807:E819"/>
    <mergeCell ref="E821:E833"/>
    <mergeCell ref="E835:E847"/>
    <mergeCell ref="E849:E861"/>
    <mergeCell ref="E863:E875"/>
    <mergeCell ref="E877:E889"/>
    <mergeCell ref="E891:E903"/>
    <mergeCell ref="E905:E917"/>
    <mergeCell ref="E919:E931"/>
    <mergeCell ref="E933:E945"/>
    <mergeCell ref="E947:E959"/>
    <mergeCell ref="E961:E973"/>
    <mergeCell ref="E975:E987"/>
    <mergeCell ref="E989:E1001"/>
    <mergeCell ref="E1003:E1015"/>
    <mergeCell ref="E1017:E1029"/>
    <mergeCell ref="E1031:E1043"/>
    <mergeCell ref="E1045:E1057"/>
    <mergeCell ref="E1059:E1071"/>
    <mergeCell ref="E1073:E1085"/>
    <mergeCell ref="E1087:E1099"/>
    <mergeCell ref="E1101:E1113"/>
    <mergeCell ref="E1115:E1127"/>
    <mergeCell ref="E1129:E1141"/>
    <mergeCell ref="E1143:E1155"/>
    <mergeCell ref="E1157:E1169"/>
    <mergeCell ref="E1171:E1183"/>
    <mergeCell ref="E1185:E1197"/>
    <mergeCell ref="E1199:E1211"/>
    <mergeCell ref="E1213:E1225"/>
    <mergeCell ref="E1227:E1239"/>
    <mergeCell ref="E1241:E1253"/>
    <mergeCell ref="E1255:E1267"/>
    <mergeCell ref="E1269:E1281"/>
    <mergeCell ref="E1283:E1295"/>
    <mergeCell ref="E1297:E1309"/>
    <mergeCell ref="E1311:E1323"/>
    <mergeCell ref="E1325:E1337"/>
    <mergeCell ref="E1339:E1351"/>
    <mergeCell ref="E1353:E1365"/>
    <mergeCell ref="E1367:E1379"/>
    <mergeCell ref="E1381:E1393"/>
    <mergeCell ref="E1395:E1407"/>
    <mergeCell ref="F19:F22"/>
    <mergeCell ref="F51:F63"/>
    <mergeCell ref="F65:F77"/>
  </mergeCells>
  <conditionalFormatting sqref="J15">
    <cfRule type="cellIs" dxfId="2" priority="309" operator="equal">
      <formula>"/"</formula>
    </cfRule>
    <cfRule type="cellIs" dxfId="0" priority="310" operator="equal">
      <formula>"NG"</formula>
    </cfRule>
    <cfRule type="cellIs" dxfId="1" priority="311" operator="equal">
      <formula>"OK"</formula>
    </cfRule>
    <cfRule type="cellIs" dxfId="4" priority="312" operator="equal">
      <formula>"OK"</formula>
    </cfRule>
  </conditionalFormatting>
  <conditionalFormatting sqref="K15">
    <cfRule type="cellIs" dxfId="2" priority="301" operator="equal">
      <formula>"/"</formula>
    </cfRule>
    <cfRule type="cellIs" dxfId="0" priority="302" operator="equal">
      <formula>"NG"</formula>
    </cfRule>
    <cfRule type="cellIs" dxfId="1" priority="303" operator="equal">
      <formula>"OK"</formula>
    </cfRule>
    <cfRule type="cellIs" dxfId="4" priority="304" operator="equal">
      <formula>"OK"</formula>
    </cfRule>
  </conditionalFormatting>
  <conditionalFormatting sqref="E21">
    <cfRule type="cellIs" dxfId="2" priority="550" operator="equal">
      <formula>"待确定"</formula>
    </cfRule>
    <cfRule type="cellIs" dxfId="16" priority="551" operator="equal">
      <formula>"未更改到位"</formula>
    </cfRule>
    <cfRule type="cellIs" dxfId="0" priority="552" operator="equal">
      <formula>"未更改"</formula>
    </cfRule>
    <cfRule type="cellIs" dxfId="1" priority="553" operator="equal">
      <formula>"合格"</formula>
    </cfRule>
  </conditionalFormatting>
  <conditionalFormatting sqref="O28">
    <cfRule type="cellIs" dxfId="4" priority="313" operator="equal">
      <formula>"OK"</formula>
    </cfRule>
  </conditionalFormatting>
  <conditionalFormatting sqref="J31">
    <cfRule type="cellIs" dxfId="2" priority="209" operator="equal">
      <formula>"/"</formula>
    </cfRule>
    <cfRule type="cellIs" dxfId="0" priority="210" operator="equal">
      <formula>"NG"</formula>
    </cfRule>
    <cfRule type="cellIs" dxfId="1" priority="211" operator="equal">
      <formula>"OK"</formula>
    </cfRule>
    <cfRule type="cellIs" dxfId="4" priority="212" operator="equal">
      <formula>"OK"</formula>
    </cfRule>
  </conditionalFormatting>
  <conditionalFormatting sqref="K31">
    <cfRule type="cellIs" dxfId="2" priority="205" operator="equal">
      <formula>"/"</formula>
    </cfRule>
    <cfRule type="cellIs" dxfId="0" priority="206" operator="equal">
      <formula>"NG"</formula>
    </cfRule>
    <cfRule type="cellIs" dxfId="1" priority="207" operator="equal">
      <formula>"OK"</formula>
    </cfRule>
    <cfRule type="cellIs" dxfId="4" priority="208" operator="equal">
      <formula>"OK"</formula>
    </cfRule>
  </conditionalFormatting>
  <conditionalFormatting sqref="E36">
    <cfRule type="cellIs" dxfId="1" priority="76" operator="equal">
      <formula>"合格"</formula>
    </cfRule>
    <cfRule type="cellIs" dxfId="0" priority="75" operator="equal">
      <formula>"未更改"</formula>
    </cfRule>
    <cfRule type="cellIs" dxfId="16" priority="74" operator="equal">
      <formula>"未更改到位"</formula>
    </cfRule>
    <cfRule type="cellIs" dxfId="2" priority="73" operator="equal">
      <formula>"待确定"</formula>
    </cfRule>
  </conditionalFormatting>
  <conditionalFormatting sqref="J47">
    <cfRule type="cellIs" dxfId="2" priority="197" operator="equal">
      <formula>"/"</formula>
    </cfRule>
    <cfRule type="cellIs" dxfId="0" priority="198" operator="equal">
      <formula>"NG"</formula>
    </cfRule>
    <cfRule type="cellIs" dxfId="1" priority="199" operator="equal">
      <formula>"OK"</formula>
    </cfRule>
    <cfRule type="cellIs" dxfId="4" priority="200" operator="equal">
      <formula>"OK"</formula>
    </cfRule>
  </conditionalFormatting>
  <conditionalFormatting sqref="K47">
    <cfRule type="cellIs" dxfId="2" priority="193" operator="equal">
      <formula>"/"</formula>
    </cfRule>
    <cfRule type="cellIs" dxfId="0" priority="194" operator="equal">
      <formula>"NG"</formula>
    </cfRule>
    <cfRule type="cellIs" dxfId="1" priority="195" operator="equal">
      <formula>"OK"</formula>
    </cfRule>
    <cfRule type="cellIs" dxfId="4" priority="196" operator="equal">
      <formula>"OK"</formula>
    </cfRule>
  </conditionalFormatting>
  <conditionalFormatting sqref="E50">
    <cfRule type="cellIs" dxfId="1" priority="72" operator="equal">
      <formula>"合格"</formula>
    </cfRule>
    <cfRule type="cellIs" dxfId="0" priority="71" operator="equal">
      <formula>"未更改"</formula>
    </cfRule>
    <cfRule type="cellIs" dxfId="16" priority="70" operator="equal">
      <formula>"未更改到位"</formula>
    </cfRule>
    <cfRule type="cellIs" dxfId="2" priority="69" operator="equal">
      <formula>"待确定"</formula>
    </cfRule>
  </conditionalFormatting>
  <conditionalFormatting sqref="J62">
    <cfRule type="cellIs" dxfId="2" priority="185" operator="equal">
      <formula>"/"</formula>
    </cfRule>
    <cfRule type="cellIs" dxfId="0" priority="186" operator="equal">
      <formula>"NG"</formula>
    </cfRule>
    <cfRule type="cellIs" dxfId="1" priority="187" operator="equal">
      <formula>"OK"</formula>
    </cfRule>
    <cfRule type="cellIs" dxfId="4" priority="188" operator="equal">
      <formula>"OK"</formula>
    </cfRule>
  </conditionalFormatting>
  <conditionalFormatting sqref="K62">
    <cfRule type="cellIs" dxfId="2" priority="181" operator="equal">
      <formula>"/"</formula>
    </cfRule>
    <cfRule type="cellIs" dxfId="0" priority="182" operator="equal">
      <formula>"NG"</formula>
    </cfRule>
    <cfRule type="cellIs" dxfId="1" priority="183" operator="equal">
      <formula>"OK"</formula>
    </cfRule>
    <cfRule type="cellIs" dxfId="4" priority="184" operator="equal">
      <formula>"OK"</formula>
    </cfRule>
  </conditionalFormatting>
  <conditionalFormatting sqref="E64">
    <cfRule type="cellIs" dxfId="1" priority="8" operator="equal">
      <formula>"合格"</formula>
    </cfRule>
    <cfRule type="cellIs" dxfId="0" priority="7" operator="equal">
      <formula>"未更改"</formula>
    </cfRule>
    <cfRule type="cellIs" dxfId="16" priority="6" operator="equal">
      <formula>"未更改到位"</formula>
    </cfRule>
    <cfRule type="cellIs" dxfId="2" priority="5" operator="equal">
      <formula>"待确定"</formula>
    </cfRule>
  </conditionalFormatting>
  <conditionalFormatting sqref="J77">
    <cfRule type="cellIs" dxfId="2" priority="221" operator="equal">
      <formula>"/"</formula>
    </cfRule>
    <cfRule type="cellIs" dxfId="0" priority="222" operator="equal">
      <formula>"NG"</formula>
    </cfRule>
    <cfRule type="cellIs" dxfId="1" priority="223" operator="equal">
      <formula>"OK"</formula>
    </cfRule>
    <cfRule type="cellIs" dxfId="4" priority="224" operator="equal">
      <formula>"OK"</formula>
    </cfRule>
  </conditionalFormatting>
  <conditionalFormatting sqref="K77">
    <cfRule type="cellIs" dxfId="2" priority="217" operator="equal">
      <formula>"/"</formula>
    </cfRule>
    <cfRule type="cellIs" dxfId="0" priority="218" operator="equal">
      <formula>"NG"</formula>
    </cfRule>
    <cfRule type="cellIs" dxfId="1" priority="219" operator="equal">
      <formula>"OK"</formula>
    </cfRule>
    <cfRule type="cellIs" dxfId="4" priority="220" operator="equal">
      <formula>"OK"</formula>
    </cfRule>
  </conditionalFormatting>
  <conditionalFormatting sqref="E78">
    <cfRule type="cellIs" dxfId="1" priority="4" operator="equal">
      <formula>"合格"</formula>
    </cfRule>
    <cfRule type="cellIs" dxfId="0" priority="3" operator="equal">
      <formula>"未更改"</formula>
    </cfRule>
    <cfRule type="cellIs" dxfId="16" priority="2" operator="equal">
      <formula>"未更改到位"</formula>
    </cfRule>
    <cfRule type="cellIs" dxfId="2" priority="1" operator="equal">
      <formula>"待确定"</formula>
    </cfRule>
  </conditionalFormatting>
  <conditionalFormatting sqref="E92">
    <cfRule type="cellIs" dxfId="2" priority="530" operator="equal">
      <formula>"待确定"</formula>
    </cfRule>
    <cfRule type="cellIs" dxfId="16" priority="531" operator="equal">
      <formula>"未更改到位"</formula>
    </cfRule>
    <cfRule type="cellIs" dxfId="0" priority="532" operator="equal">
      <formula>"未更改"</formula>
    </cfRule>
    <cfRule type="cellIs" dxfId="1" priority="533" operator="equal">
      <formula>"合格"</formula>
    </cfRule>
  </conditionalFormatting>
  <conditionalFormatting sqref="E106">
    <cfRule type="cellIs" dxfId="2" priority="526" operator="equal">
      <formula>"待确定"</formula>
    </cfRule>
    <cfRule type="cellIs" dxfId="16" priority="527" operator="equal">
      <formula>"未更改到位"</formula>
    </cfRule>
    <cfRule type="cellIs" dxfId="0" priority="528" operator="equal">
      <formula>"未更改"</formula>
    </cfRule>
    <cfRule type="cellIs" dxfId="1" priority="529" operator="equal">
      <formula>"合格"</formula>
    </cfRule>
  </conditionalFormatting>
  <conditionalFormatting sqref="E120">
    <cfRule type="cellIs" dxfId="2" priority="522" operator="equal">
      <formula>"待确定"</formula>
    </cfRule>
    <cfRule type="cellIs" dxfId="16" priority="523" operator="equal">
      <formula>"未更改到位"</formula>
    </cfRule>
    <cfRule type="cellIs" dxfId="0" priority="524" operator="equal">
      <formula>"未更改"</formula>
    </cfRule>
    <cfRule type="cellIs" dxfId="1" priority="525" operator="equal">
      <formula>"合格"</formula>
    </cfRule>
  </conditionalFormatting>
  <conditionalFormatting sqref="E134">
    <cfRule type="cellIs" dxfId="2" priority="518" operator="equal">
      <formula>"待确定"</formula>
    </cfRule>
    <cfRule type="cellIs" dxfId="16" priority="519" operator="equal">
      <formula>"未更改到位"</formula>
    </cfRule>
    <cfRule type="cellIs" dxfId="0" priority="520" operator="equal">
      <formula>"未更改"</formula>
    </cfRule>
    <cfRule type="cellIs" dxfId="1" priority="521" operator="equal">
      <formula>"合格"</formula>
    </cfRule>
  </conditionalFormatting>
  <conditionalFormatting sqref="E148">
    <cfRule type="cellIs" dxfId="2" priority="514" operator="equal">
      <formula>"待确定"</formula>
    </cfRule>
    <cfRule type="cellIs" dxfId="16" priority="515" operator="equal">
      <formula>"未更改到位"</formula>
    </cfRule>
    <cfRule type="cellIs" dxfId="0" priority="516" operator="equal">
      <formula>"未更改"</formula>
    </cfRule>
    <cfRule type="cellIs" dxfId="1" priority="517" operator="equal">
      <formula>"合格"</formula>
    </cfRule>
  </conditionalFormatting>
  <conditionalFormatting sqref="E162">
    <cfRule type="cellIs" dxfId="2" priority="510" operator="equal">
      <formula>"待确定"</formula>
    </cfRule>
    <cfRule type="cellIs" dxfId="16" priority="511" operator="equal">
      <formula>"未更改到位"</formula>
    </cfRule>
    <cfRule type="cellIs" dxfId="0" priority="512" operator="equal">
      <formula>"未更改"</formula>
    </cfRule>
    <cfRule type="cellIs" dxfId="1" priority="513" operator="equal">
      <formula>"合格"</formula>
    </cfRule>
  </conditionalFormatting>
  <conditionalFormatting sqref="E176">
    <cfRule type="cellIs" dxfId="2" priority="506" operator="equal">
      <formula>"待确定"</formula>
    </cfRule>
    <cfRule type="cellIs" dxfId="16" priority="507" operator="equal">
      <formula>"未更改到位"</formula>
    </cfRule>
    <cfRule type="cellIs" dxfId="0" priority="508" operator="equal">
      <formula>"未更改"</formula>
    </cfRule>
    <cfRule type="cellIs" dxfId="1" priority="509" operator="equal">
      <formula>"合格"</formula>
    </cfRule>
  </conditionalFormatting>
  <conditionalFormatting sqref="E190">
    <cfRule type="cellIs" dxfId="2" priority="502" operator="equal">
      <formula>"待确定"</formula>
    </cfRule>
    <cfRule type="cellIs" dxfId="16" priority="503" operator="equal">
      <formula>"未更改到位"</formula>
    </cfRule>
    <cfRule type="cellIs" dxfId="0" priority="504" operator="equal">
      <formula>"未更改"</formula>
    </cfRule>
    <cfRule type="cellIs" dxfId="1" priority="505" operator="equal">
      <formula>"合格"</formula>
    </cfRule>
  </conditionalFormatting>
  <conditionalFormatting sqref="E204">
    <cfRule type="cellIs" dxfId="2" priority="498" operator="equal">
      <formula>"待确定"</formula>
    </cfRule>
    <cfRule type="cellIs" dxfId="16" priority="499" operator="equal">
      <formula>"未更改到位"</formula>
    </cfRule>
    <cfRule type="cellIs" dxfId="0" priority="500" operator="equal">
      <formula>"未更改"</formula>
    </cfRule>
    <cfRule type="cellIs" dxfId="1" priority="501" operator="equal">
      <formula>"合格"</formula>
    </cfRule>
  </conditionalFormatting>
  <conditionalFormatting sqref="E218">
    <cfRule type="cellIs" dxfId="2" priority="494" operator="equal">
      <formula>"待确定"</formula>
    </cfRule>
    <cfRule type="cellIs" dxfId="16" priority="495" operator="equal">
      <formula>"未更改到位"</formula>
    </cfRule>
    <cfRule type="cellIs" dxfId="0" priority="496" operator="equal">
      <formula>"未更改"</formula>
    </cfRule>
    <cfRule type="cellIs" dxfId="1" priority="497" operator="equal">
      <formula>"合格"</formula>
    </cfRule>
  </conditionalFormatting>
  <conditionalFormatting sqref="E232">
    <cfRule type="cellIs" dxfId="2" priority="490" operator="equal">
      <formula>"待确定"</formula>
    </cfRule>
    <cfRule type="cellIs" dxfId="16" priority="491" operator="equal">
      <formula>"未更改到位"</formula>
    </cfRule>
    <cfRule type="cellIs" dxfId="0" priority="492" operator="equal">
      <formula>"未更改"</formula>
    </cfRule>
    <cfRule type="cellIs" dxfId="1" priority="493" operator="equal">
      <formula>"合格"</formula>
    </cfRule>
  </conditionalFormatting>
  <conditionalFormatting sqref="E246">
    <cfRule type="cellIs" dxfId="2" priority="486" operator="equal">
      <formula>"待确定"</formula>
    </cfRule>
    <cfRule type="cellIs" dxfId="16" priority="487" operator="equal">
      <formula>"未更改到位"</formula>
    </cfRule>
    <cfRule type="cellIs" dxfId="0" priority="488" operator="equal">
      <formula>"未更改"</formula>
    </cfRule>
    <cfRule type="cellIs" dxfId="1" priority="489" operator="equal">
      <formula>"合格"</formula>
    </cfRule>
  </conditionalFormatting>
  <conditionalFormatting sqref="E260">
    <cfRule type="cellIs" dxfId="2" priority="482" operator="equal">
      <formula>"待确定"</formula>
    </cfRule>
    <cfRule type="cellIs" dxfId="16" priority="483" operator="equal">
      <formula>"未更改到位"</formula>
    </cfRule>
    <cfRule type="cellIs" dxfId="0" priority="484" operator="equal">
      <formula>"未更改"</formula>
    </cfRule>
    <cfRule type="cellIs" dxfId="1" priority="485" operator="equal">
      <formula>"合格"</formula>
    </cfRule>
  </conditionalFormatting>
  <conditionalFormatting sqref="E274">
    <cfRule type="cellIs" dxfId="2" priority="478" operator="equal">
      <formula>"待确定"</formula>
    </cfRule>
    <cfRule type="cellIs" dxfId="16" priority="479" operator="equal">
      <formula>"未更改到位"</formula>
    </cfRule>
    <cfRule type="cellIs" dxfId="0" priority="480" operator="equal">
      <formula>"未更改"</formula>
    </cfRule>
    <cfRule type="cellIs" dxfId="1" priority="481" operator="equal">
      <formula>"合格"</formula>
    </cfRule>
  </conditionalFormatting>
  <conditionalFormatting sqref="E288">
    <cfRule type="cellIs" dxfId="2" priority="474" operator="equal">
      <formula>"待确定"</formula>
    </cfRule>
    <cfRule type="cellIs" dxfId="16" priority="475" operator="equal">
      <formula>"未更改到位"</formula>
    </cfRule>
    <cfRule type="cellIs" dxfId="0" priority="476" operator="equal">
      <formula>"未更改"</formula>
    </cfRule>
    <cfRule type="cellIs" dxfId="1" priority="477" operator="equal">
      <formula>"合格"</formula>
    </cfRule>
  </conditionalFormatting>
  <conditionalFormatting sqref="E302">
    <cfRule type="cellIs" dxfId="2" priority="470" operator="equal">
      <formula>"待确定"</formula>
    </cfRule>
    <cfRule type="cellIs" dxfId="16" priority="471" operator="equal">
      <formula>"未更改到位"</formula>
    </cfRule>
    <cfRule type="cellIs" dxfId="0" priority="472" operator="equal">
      <formula>"未更改"</formula>
    </cfRule>
    <cfRule type="cellIs" dxfId="1" priority="473" operator="equal">
      <formula>"合格"</formula>
    </cfRule>
  </conditionalFormatting>
  <conditionalFormatting sqref="E316">
    <cfRule type="cellIs" dxfId="2" priority="466" operator="equal">
      <formula>"待确定"</formula>
    </cfRule>
    <cfRule type="cellIs" dxfId="16" priority="467" operator="equal">
      <formula>"未更改到位"</formula>
    </cfRule>
    <cfRule type="cellIs" dxfId="0" priority="468" operator="equal">
      <formula>"未更改"</formula>
    </cfRule>
    <cfRule type="cellIs" dxfId="1" priority="469" operator="equal">
      <formula>"合格"</formula>
    </cfRule>
  </conditionalFormatting>
  <conditionalFormatting sqref="E330">
    <cfRule type="cellIs" dxfId="2" priority="462" operator="equal">
      <formula>"待确定"</formula>
    </cfRule>
    <cfRule type="cellIs" dxfId="16" priority="463" operator="equal">
      <formula>"未更改到位"</formula>
    </cfRule>
    <cfRule type="cellIs" dxfId="0" priority="464" operator="equal">
      <formula>"未更改"</formula>
    </cfRule>
    <cfRule type="cellIs" dxfId="1" priority="465" operator="equal">
      <formula>"合格"</formula>
    </cfRule>
  </conditionalFormatting>
  <conditionalFormatting sqref="E344">
    <cfRule type="cellIs" dxfId="2" priority="458" operator="equal">
      <formula>"待确定"</formula>
    </cfRule>
    <cfRule type="cellIs" dxfId="16" priority="459" operator="equal">
      <formula>"未更改到位"</formula>
    </cfRule>
    <cfRule type="cellIs" dxfId="0" priority="460" operator="equal">
      <formula>"未更改"</formula>
    </cfRule>
    <cfRule type="cellIs" dxfId="1" priority="461" operator="equal">
      <formula>"合格"</formula>
    </cfRule>
  </conditionalFormatting>
  <conditionalFormatting sqref="E358">
    <cfRule type="cellIs" dxfId="2" priority="454" operator="equal">
      <formula>"待确定"</formula>
    </cfRule>
    <cfRule type="cellIs" dxfId="16" priority="455" operator="equal">
      <formula>"未更改到位"</formula>
    </cfRule>
    <cfRule type="cellIs" dxfId="0" priority="456" operator="equal">
      <formula>"未更改"</formula>
    </cfRule>
    <cfRule type="cellIs" dxfId="1" priority="457" operator="equal">
      <formula>"合格"</formula>
    </cfRule>
  </conditionalFormatting>
  <conditionalFormatting sqref="E372">
    <cfRule type="cellIs" dxfId="2" priority="450" operator="equal">
      <formula>"待确定"</formula>
    </cfRule>
    <cfRule type="cellIs" dxfId="16" priority="451" operator="equal">
      <formula>"未更改到位"</formula>
    </cfRule>
    <cfRule type="cellIs" dxfId="0" priority="452" operator="equal">
      <formula>"未更改"</formula>
    </cfRule>
    <cfRule type="cellIs" dxfId="1" priority="453" operator="equal">
      <formula>"合格"</formula>
    </cfRule>
  </conditionalFormatting>
  <conditionalFormatting sqref="E386">
    <cfRule type="cellIs" dxfId="2" priority="446" operator="equal">
      <formula>"待确定"</formula>
    </cfRule>
    <cfRule type="cellIs" dxfId="16" priority="447" operator="equal">
      <formula>"未更改到位"</formula>
    </cfRule>
    <cfRule type="cellIs" dxfId="0" priority="448" operator="equal">
      <formula>"未更改"</formula>
    </cfRule>
    <cfRule type="cellIs" dxfId="1" priority="449" operator="equal">
      <formula>"合格"</formula>
    </cfRule>
  </conditionalFormatting>
  <conditionalFormatting sqref="E400">
    <cfRule type="cellIs" dxfId="2" priority="442" operator="equal">
      <formula>"待确定"</formula>
    </cfRule>
    <cfRule type="cellIs" dxfId="16" priority="443" operator="equal">
      <formula>"未更改到位"</formula>
    </cfRule>
    <cfRule type="cellIs" dxfId="0" priority="444" operator="equal">
      <formula>"未更改"</formula>
    </cfRule>
    <cfRule type="cellIs" dxfId="1" priority="445" operator="equal">
      <formula>"合格"</formula>
    </cfRule>
  </conditionalFormatting>
  <conditionalFormatting sqref="E414">
    <cfRule type="cellIs" dxfId="2" priority="438" operator="equal">
      <formula>"待确定"</formula>
    </cfRule>
    <cfRule type="cellIs" dxfId="16" priority="439" operator="equal">
      <formula>"未更改到位"</formula>
    </cfRule>
    <cfRule type="cellIs" dxfId="0" priority="440" operator="equal">
      <formula>"未更改"</formula>
    </cfRule>
    <cfRule type="cellIs" dxfId="1" priority="441" operator="equal">
      <formula>"合格"</formula>
    </cfRule>
  </conditionalFormatting>
  <conditionalFormatting sqref="E428">
    <cfRule type="cellIs" dxfId="2" priority="434" operator="equal">
      <formula>"待确定"</formula>
    </cfRule>
    <cfRule type="cellIs" dxfId="16" priority="435" operator="equal">
      <formula>"未更改到位"</formula>
    </cfRule>
    <cfRule type="cellIs" dxfId="0" priority="436" operator="equal">
      <formula>"未更改"</formula>
    </cfRule>
    <cfRule type="cellIs" dxfId="1" priority="437" operator="equal">
      <formula>"合格"</formula>
    </cfRule>
  </conditionalFormatting>
  <conditionalFormatting sqref="E442">
    <cfRule type="cellIs" dxfId="2" priority="430" operator="equal">
      <formula>"待确定"</formula>
    </cfRule>
    <cfRule type="cellIs" dxfId="16" priority="431" operator="equal">
      <formula>"未更改到位"</formula>
    </cfRule>
    <cfRule type="cellIs" dxfId="0" priority="432" operator="equal">
      <formula>"未更改"</formula>
    </cfRule>
    <cfRule type="cellIs" dxfId="1" priority="433" operator="equal">
      <formula>"合格"</formula>
    </cfRule>
  </conditionalFormatting>
  <conditionalFormatting sqref="E456">
    <cfRule type="cellIs" dxfId="2" priority="426" operator="equal">
      <formula>"待确定"</formula>
    </cfRule>
    <cfRule type="cellIs" dxfId="16" priority="427" operator="equal">
      <formula>"未更改到位"</formula>
    </cfRule>
    <cfRule type="cellIs" dxfId="0" priority="428" operator="equal">
      <formula>"未更改"</formula>
    </cfRule>
    <cfRule type="cellIs" dxfId="1" priority="429" operator="equal">
      <formula>"合格"</formula>
    </cfRule>
  </conditionalFormatting>
  <conditionalFormatting sqref="E470">
    <cfRule type="cellIs" dxfId="2" priority="422" operator="equal">
      <formula>"待确定"</formula>
    </cfRule>
    <cfRule type="cellIs" dxfId="16" priority="423" operator="equal">
      <formula>"未更改到位"</formula>
    </cfRule>
    <cfRule type="cellIs" dxfId="0" priority="424" operator="equal">
      <formula>"未更改"</formula>
    </cfRule>
    <cfRule type="cellIs" dxfId="1" priority="425" operator="equal">
      <formula>"合格"</formula>
    </cfRule>
  </conditionalFormatting>
  <conditionalFormatting sqref="E484">
    <cfRule type="cellIs" dxfId="2" priority="418" operator="equal">
      <formula>"待确定"</formula>
    </cfRule>
    <cfRule type="cellIs" dxfId="16" priority="419" operator="equal">
      <formula>"未更改到位"</formula>
    </cfRule>
    <cfRule type="cellIs" dxfId="0" priority="420" operator="equal">
      <formula>"未更改"</formula>
    </cfRule>
    <cfRule type="cellIs" dxfId="1" priority="421" operator="equal">
      <formula>"合格"</formula>
    </cfRule>
  </conditionalFormatting>
  <conditionalFormatting sqref="E498">
    <cfRule type="cellIs" dxfId="2" priority="414" operator="equal">
      <formula>"待确定"</formula>
    </cfRule>
    <cfRule type="cellIs" dxfId="16" priority="415" operator="equal">
      <formula>"未更改到位"</formula>
    </cfRule>
    <cfRule type="cellIs" dxfId="0" priority="416" operator="equal">
      <formula>"未更改"</formula>
    </cfRule>
    <cfRule type="cellIs" dxfId="1" priority="417" operator="equal">
      <formula>"合格"</formula>
    </cfRule>
  </conditionalFormatting>
  <conditionalFormatting sqref="E512">
    <cfRule type="cellIs" dxfId="2" priority="410" operator="equal">
      <formula>"待确定"</formula>
    </cfRule>
    <cfRule type="cellIs" dxfId="16" priority="411" operator="equal">
      <formula>"未更改到位"</formula>
    </cfRule>
    <cfRule type="cellIs" dxfId="0" priority="412" operator="equal">
      <formula>"未更改"</formula>
    </cfRule>
    <cfRule type="cellIs" dxfId="1" priority="413" operator="equal">
      <formula>"合格"</formula>
    </cfRule>
  </conditionalFormatting>
  <conditionalFormatting sqref="E526">
    <cfRule type="cellIs" dxfId="2" priority="406" operator="equal">
      <formula>"待确定"</formula>
    </cfRule>
    <cfRule type="cellIs" dxfId="16" priority="407" operator="equal">
      <formula>"未更改到位"</formula>
    </cfRule>
    <cfRule type="cellIs" dxfId="0" priority="408" operator="equal">
      <formula>"未更改"</formula>
    </cfRule>
    <cfRule type="cellIs" dxfId="1" priority="409" operator="equal">
      <formula>"合格"</formula>
    </cfRule>
  </conditionalFormatting>
  <conditionalFormatting sqref="E540">
    <cfRule type="cellIs" dxfId="2" priority="402" operator="equal">
      <formula>"待确定"</formula>
    </cfRule>
    <cfRule type="cellIs" dxfId="16" priority="403" operator="equal">
      <formula>"未更改到位"</formula>
    </cfRule>
    <cfRule type="cellIs" dxfId="0" priority="404" operator="equal">
      <formula>"未更改"</formula>
    </cfRule>
    <cfRule type="cellIs" dxfId="1" priority="405" operator="equal">
      <formula>"合格"</formula>
    </cfRule>
  </conditionalFormatting>
  <conditionalFormatting sqref="E554">
    <cfRule type="cellIs" dxfId="2" priority="398" operator="equal">
      <formula>"待确定"</formula>
    </cfRule>
    <cfRule type="cellIs" dxfId="16" priority="399" operator="equal">
      <formula>"未更改到位"</formula>
    </cfRule>
    <cfRule type="cellIs" dxfId="0" priority="400" operator="equal">
      <formula>"未更改"</formula>
    </cfRule>
    <cfRule type="cellIs" dxfId="1" priority="401" operator="equal">
      <formula>"合格"</formula>
    </cfRule>
  </conditionalFormatting>
  <conditionalFormatting sqref="E568">
    <cfRule type="cellIs" dxfId="2" priority="394" operator="equal">
      <formula>"待确定"</formula>
    </cfRule>
    <cfRule type="cellIs" dxfId="16" priority="395" operator="equal">
      <formula>"未更改到位"</formula>
    </cfRule>
    <cfRule type="cellIs" dxfId="0" priority="396" operator="equal">
      <formula>"未更改"</formula>
    </cfRule>
    <cfRule type="cellIs" dxfId="1" priority="397" operator="equal">
      <formula>"合格"</formula>
    </cfRule>
  </conditionalFormatting>
  <conditionalFormatting sqref="E582">
    <cfRule type="cellIs" dxfId="2" priority="390" operator="equal">
      <formula>"待确定"</formula>
    </cfRule>
    <cfRule type="cellIs" dxfId="16" priority="391" operator="equal">
      <formula>"未更改到位"</formula>
    </cfRule>
    <cfRule type="cellIs" dxfId="0" priority="392" operator="equal">
      <formula>"未更改"</formula>
    </cfRule>
    <cfRule type="cellIs" dxfId="1" priority="393" operator="equal">
      <formula>"合格"</formula>
    </cfRule>
  </conditionalFormatting>
  <conditionalFormatting sqref="E596">
    <cfRule type="cellIs" dxfId="2" priority="386" operator="equal">
      <formula>"待确定"</formula>
    </cfRule>
    <cfRule type="cellIs" dxfId="16" priority="387" operator="equal">
      <formula>"未更改到位"</formula>
    </cfRule>
    <cfRule type="cellIs" dxfId="0" priority="388" operator="equal">
      <formula>"未更改"</formula>
    </cfRule>
    <cfRule type="cellIs" dxfId="1" priority="389" operator="equal">
      <formula>"合格"</formula>
    </cfRule>
  </conditionalFormatting>
  <conditionalFormatting sqref="E610">
    <cfRule type="cellIs" dxfId="2" priority="382" operator="equal">
      <formula>"待确定"</formula>
    </cfRule>
    <cfRule type="cellIs" dxfId="16" priority="383" operator="equal">
      <formula>"未更改到位"</formula>
    </cfRule>
    <cfRule type="cellIs" dxfId="0" priority="384" operator="equal">
      <formula>"未更改"</formula>
    </cfRule>
    <cfRule type="cellIs" dxfId="1" priority="385" operator="equal">
      <formula>"合格"</formula>
    </cfRule>
  </conditionalFormatting>
  <conditionalFormatting sqref="E624">
    <cfRule type="cellIs" dxfId="2" priority="378" operator="equal">
      <formula>"待确定"</formula>
    </cfRule>
    <cfRule type="cellIs" dxfId="16" priority="379" operator="equal">
      <formula>"未更改到位"</formula>
    </cfRule>
    <cfRule type="cellIs" dxfId="0" priority="380" operator="equal">
      <formula>"未更改"</formula>
    </cfRule>
    <cfRule type="cellIs" dxfId="1" priority="381" operator="equal">
      <formula>"合格"</formula>
    </cfRule>
  </conditionalFormatting>
  <conditionalFormatting sqref="E638">
    <cfRule type="cellIs" dxfId="2" priority="374" operator="equal">
      <formula>"待确定"</formula>
    </cfRule>
    <cfRule type="cellIs" dxfId="16" priority="375" operator="equal">
      <formula>"未更改到位"</formula>
    </cfRule>
    <cfRule type="cellIs" dxfId="0" priority="376" operator="equal">
      <formula>"未更改"</formula>
    </cfRule>
    <cfRule type="cellIs" dxfId="1" priority="377" operator="equal">
      <formula>"合格"</formula>
    </cfRule>
  </conditionalFormatting>
  <conditionalFormatting sqref="E652">
    <cfRule type="cellIs" dxfId="2" priority="370" operator="equal">
      <formula>"待确定"</formula>
    </cfRule>
    <cfRule type="cellIs" dxfId="16" priority="371" operator="equal">
      <formula>"未更改到位"</formula>
    </cfRule>
    <cfRule type="cellIs" dxfId="0" priority="372" operator="equal">
      <formula>"未更改"</formula>
    </cfRule>
    <cfRule type="cellIs" dxfId="1" priority="373" operator="equal">
      <formula>"合格"</formula>
    </cfRule>
  </conditionalFormatting>
  <conditionalFormatting sqref="E666">
    <cfRule type="cellIs" dxfId="2" priority="366" operator="equal">
      <formula>"待确定"</formula>
    </cfRule>
    <cfRule type="cellIs" dxfId="16" priority="367" operator="equal">
      <formula>"未更改到位"</formula>
    </cfRule>
    <cfRule type="cellIs" dxfId="0" priority="368" operator="equal">
      <formula>"未更改"</formula>
    </cfRule>
    <cfRule type="cellIs" dxfId="1" priority="369" operator="equal">
      <formula>"合格"</formula>
    </cfRule>
  </conditionalFormatting>
  <conditionalFormatting sqref="E680">
    <cfRule type="cellIs" dxfId="2" priority="362" operator="equal">
      <formula>"待确定"</formula>
    </cfRule>
    <cfRule type="cellIs" dxfId="16" priority="363" operator="equal">
      <formula>"未更改到位"</formula>
    </cfRule>
    <cfRule type="cellIs" dxfId="0" priority="364" operator="equal">
      <formula>"未更改"</formula>
    </cfRule>
    <cfRule type="cellIs" dxfId="1" priority="365" operator="equal">
      <formula>"合格"</formula>
    </cfRule>
  </conditionalFormatting>
  <conditionalFormatting sqref="E694">
    <cfRule type="cellIs" dxfId="2" priority="358" operator="equal">
      <formula>"待确定"</formula>
    </cfRule>
    <cfRule type="cellIs" dxfId="16" priority="359" operator="equal">
      <formula>"未更改到位"</formula>
    </cfRule>
    <cfRule type="cellIs" dxfId="0" priority="360" operator="equal">
      <formula>"未更改"</formula>
    </cfRule>
    <cfRule type="cellIs" dxfId="1" priority="361" operator="equal">
      <formula>"合格"</formula>
    </cfRule>
  </conditionalFormatting>
  <conditionalFormatting sqref="E708">
    <cfRule type="cellIs" dxfId="2" priority="354" operator="equal">
      <formula>"待确定"</formula>
    </cfRule>
    <cfRule type="cellIs" dxfId="16" priority="355" operator="equal">
      <formula>"未更改到位"</formula>
    </cfRule>
    <cfRule type="cellIs" dxfId="0" priority="356" operator="equal">
      <formula>"未更改"</formula>
    </cfRule>
    <cfRule type="cellIs" dxfId="1" priority="357" operator="equal">
      <formula>"合格"</formula>
    </cfRule>
  </conditionalFormatting>
  <conditionalFormatting sqref="E722">
    <cfRule type="cellIs" dxfId="2" priority="350" operator="equal">
      <formula>"待确定"</formula>
    </cfRule>
    <cfRule type="cellIs" dxfId="16" priority="351" operator="equal">
      <formula>"未更改到位"</formula>
    </cfRule>
    <cfRule type="cellIs" dxfId="0" priority="352" operator="equal">
      <formula>"未更改"</formula>
    </cfRule>
    <cfRule type="cellIs" dxfId="1" priority="353" operator="equal">
      <formula>"合格"</formula>
    </cfRule>
  </conditionalFormatting>
  <conditionalFormatting sqref="E736">
    <cfRule type="cellIs" dxfId="2" priority="346" operator="equal">
      <formula>"待确定"</formula>
    </cfRule>
    <cfRule type="cellIs" dxfId="16" priority="347" operator="equal">
      <formula>"未更改到位"</formula>
    </cfRule>
    <cfRule type="cellIs" dxfId="0" priority="348" operator="equal">
      <formula>"未更改"</formula>
    </cfRule>
    <cfRule type="cellIs" dxfId="1" priority="349" operator="equal">
      <formula>"合格"</formula>
    </cfRule>
  </conditionalFormatting>
  <conditionalFormatting sqref="E750">
    <cfRule type="cellIs" dxfId="2" priority="342" operator="equal">
      <formula>"待确定"</formula>
    </cfRule>
    <cfRule type="cellIs" dxfId="16" priority="343" operator="equal">
      <formula>"未更改到位"</formula>
    </cfRule>
    <cfRule type="cellIs" dxfId="0" priority="344" operator="equal">
      <formula>"未更改"</formula>
    </cfRule>
    <cfRule type="cellIs" dxfId="1" priority="345" operator="equal">
      <formula>"合格"</formula>
    </cfRule>
  </conditionalFormatting>
  <conditionalFormatting sqref="E764">
    <cfRule type="cellIs" dxfId="2" priority="338" operator="equal">
      <formula>"待确定"</formula>
    </cfRule>
    <cfRule type="cellIs" dxfId="16" priority="339" operator="equal">
      <formula>"未更改到位"</formula>
    </cfRule>
    <cfRule type="cellIs" dxfId="0" priority="340" operator="equal">
      <formula>"未更改"</formula>
    </cfRule>
    <cfRule type="cellIs" dxfId="1" priority="341" operator="equal">
      <formula>"合格"</formula>
    </cfRule>
  </conditionalFormatting>
  <conditionalFormatting sqref="E778">
    <cfRule type="cellIs" dxfId="2" priority="334" operator="equal">
      <formula>"待确定"</formula>
    </cfRule>
    <cfRule type="cellIs" dxfId="16" priority="335" operator="equal">
      <formula>"未更改到位"</formula>
    </cfRule>
    <cfRule type="cellIs" dxfId="0" priority="336" operator="equal">
      <formula>"未更改"</formula>
    </cfRule>
    <cfRule type="cellIs" dxfId="1" priority="337" operator="equal">
      <formula>"合格"</formula>
    </cfRule>
  </conditionalFormatting>
  <conditionalFormatting sqref="E792">
    <cfRule type="cellIs" dxfId="2" priority="330" operator="equal">
      <formula>"待确定"</formula>
    </cfRule>
    <cfRule type="cellIs" dxfId="16" priority="331" operator="equal">
      <formula>"未更改到位"</formula>
    </cfRule>
    <cfRule type="cellIs" dxfId="0" priority="332" operator="equal">
      <formula>"未更改"</formula>
    </cfRule>
    <cfRule type="cellIs" dxfId="1" priority="333" operator="equal">
      <formula>"合格"</formula>
    </cfRule>
  </conditionalFormatting>
  <conditionalFormatting sqref="E806">
    <cfRule type="cellIs" dxfId="2" priority="326" operator="equal">
      <formula>"待确定"</formula>
    </cfRule>
    <cfRule type="cellIs" dxfId="16" priority="327" operator="equal">
      <formula>"未更改到位"</formula>
    </cfRule>
    <cfRule type="cellIs" dxfId="0" priority="328" operator="equal">
      <formula>"未更改"</formula>
    </cfRule>
    <cfRule type="cellIs" dxfId="1" priority="329" operator="equal">
      <formula>"合格"</formula>
    </cfRule>
  </conditionalFormatting>
  <conditionalFormatting sqref="E820">
    <cfRule type="cellIs" dxfId="2" priority="322" operator="equal">
      <formula>"待确定"</formula>
    </cfRule>
    <cfRule type="cellIs" dxfId="16" priority="323" operator="equal">
      <formula>"未更改到位"</formula>
    </cfRule>
    <cfRule type="cellIs" dxfId="0" priority="324" operator="equal">
      <formula>"未更改"</formula>
    </cfRule>
    <cfRule type="cellIs" dxfId="1" priority="325" operator="equal">
      <formula>"合格"</formula>
    </cfRule>
  </conditionalFormatting>
  <conditionalFormatting sqref="E834">
    <cfRule type="cellIs" dxfId="2" priority="318" operator="equal">
      <formula>"待确定"</formula>
    </cfRule>
    <cfRule type="cellIs" dxfId="16" priority="319" operator="equal">
      <formula>"未更改到位"</formula>
    </cfRule>
    <cfRule type="cellIs" dxfId="0" priority="320" operator="equal">
      <formula>"未更改"</formula>
    </cfRule>
    <cfRule type="cellIs" dxfId="1" priority="321" operator="equal">
      <formula>"合格"</formula>
    </cfRule>
  </conditionalFormatting>
  <conditionalFormatting sqref="E848">
    <cfRule type="cellIs" dxfId="2" priority="314" operator="equal">
      <formula>"待确定"</formula>
    </cfRule>
    <cfRule type="cellIs" dxfId="16" priority="315" operator="equal">
      <formula>"未更改到位"</formula>
    </cfRule>
    <cfRule type="cellIs" dxfId="0" priority="316" operator="equal">
      <formula>"未更改"</formula>
    </cfRule>
    <cfRule type="cellIs" dxfId="1" priority="317" operator="equal">
      <formula>"合格"</formula>
    </cfRule>
  </conditionalFormatting>
  <conditionalFormatting sqref="E862">
    <cfRule type="cellIs" dxfId="2" priority="173" operator="equal">
      <formula>"待确定"</formula>
    </cfRule>
    <cfRule type="cellIs" dxfId="16" priority="174" operator="equal">
      <formula>"未更改到位"</formula>
    </cfRule>
    <cfRule type="cellIs" dxfId="0" priority="175" operator="equal">
      <formula>"未更改"</formula>
    </cfRule>
    <cfRule type="cellIs" dxfId="1" priority="176" operator="equal">
      <formula>"合格"</formula>
    </cfRule>
  </conditionalFormatting>
  <conditionalFormatting sqref="E876">
    <cfRule type="cellIs" dxfId="2" priority="169" operator="equal">
      <formula>"待确定"</formula>
    </cfRule>
    <cfRule type="cellIs" dxfId="16" priority="170" operator="equal">
      <formula>"未更改到位"</formula>
    </cfRule>
    <cfRule type="cellIs" dxfId="0" priority="171" operator="equal">
      <formula>"未更改"</formula>
    </cfRule>
    <cfRule type="cellIs" dxfId="1" priority="172" operator="equal">
      <formula>"合格"</formula>
    </cfRule>
  </conditionalFormatting>
  <conditionalFormatting sqref="E890">
    <cfRule type="cellIs" dxfId="2" priority="165" operator="equal">
      <formula>"待确定"</formula>
    </cfRule>
    <cfRule type="cellIs" dxfId="16" priority="166" operator="equal">
      <formula>"未更改到位"</formula>
    </cfRule>
    <cfRule type="cellIs" dxfId="0" priority="167" operator="equal">
      <formula>"未更改"</formula>
    </cfRule>
    <cfRule type="cellIs" dxfId="1" priority="168" operator="equal">
      <formula>"合格"</formula>
    </cfRule>
  </conditionalFormatting>
  <conditionalFormatting sqref="E904">
    <cfRule type="cellIs" dxfId="2" priority="161" operator="equal">
      <formula>"待确定"</formula>
    </cfRule>
    <cfRule type="cellIs" dxfId="16" priority="162" operator="equal">
      <formula>"未更改到位"</formula>
    </cfRule>
    <cfRule type="cellIs" dxfId="0" priority="163" operator="equal">
      <formula>"未更改"</formula>
    </cfRule>
    <cfRule type="cellIs" dxfId="1" priority="164" operator="equal">
      <formula>"合格"</formula>
    </cfRule>
  </conditionalFormatting>
  <conditionalFormatting sqref="E918">
    <cfRule type="cellIs" dxfId="2" priority="157" operator="equal">
      <formula>"待确定"</formula>
    </cfRule>
    <cfRule type="cellIs" dxfId="16" priority="158" operator="equal">
      <formula>"未更改到位"</formula>
    </cfRule>
    <cfRule type="cellIs" dxfId="0" priority="159" operator="equal">
      <formula>"未更改"</formula>
    </cfRule>
    <cfRule type="cellIs" dxfId="1" priority="160" operator="equal">
      <formula>"合格"</formula>
    </cfRule>
  </conditionalFormatting>
  <conditionalFormatting sqref="E932">
    <cfRule type="cellIs" dxfId="2" priority="153" operator="equal">
      <formula>"待确定"</formula>
    </cfRule>
    <cfRule type="cellIs" dxfId="16" priority="154" operator="equal">
      <formula>"未更改到位"</formula>
    </cfRule>
    <cfRule type="cellIs" dxfId="0" priority="155" operator="equal">
      <formula>"未更改"</formula>
    </cfRule>
    <cfRule type="cellIs" dxfId="1" priority="156" operator="equal">
      <formula>"合格"</formula>
    </cfRule>
  </conditionalFormatting>
  <conditionalFormatting sqref="E946">
    <cfRule type="cellIs" dxfId="2" priority="149" operator="equal">
      <formula>"待确定"</formula>
    </cfRule>
    <cfRule type="cellIs" dxfId="16" priority="150" operator="equal">
      <formula>"未更改到位"</formula>
    </cfRule>
    <cfRule type="cellIs" dxfId="0" priority="151" operator="equal">
      <formula>"未更改"</formula>
    </cfRule>
    <cfRule type="cellIs" dxfId="1" priority="152" operator="equal">
      <formula>"合格"</formula>
    </cfRule>
  </conditionalFormatting>
  <conditionalFormatting sqref="E960">
    <cfRule type="cellIs" dxfId="2" priority="145" operator="equal">
      <formula>"待确定"</formula>
    </cfRule>
    <cfRule type="cellIs" dxfId="16" priority="146" operator="equal">
      <formula>"未更改到位"</formula>
    </cfRule>
    <cfRule type="cellIs" dxfId="0" priority="147" operator="equal">
      <formula>"未更改"</formula>
    </cfRule>
    <cfRule type="cellIs" dxfId="1" priority="148" operator="equal">
      <formula>"合格"</formula>
    </cfRule>
  </conditionalFormatting>
  <conditionalFormatting sqref="E974">
    <cfRule type="cellIs" dxfId="2" priority="141" operator="equal">
      <formula>"待确定"</formula>
    </cfRule>
    <cfRule type="cellIs" dxfId="16" priority="142" operator="equal">
      <formula>"未更改到位"</formula>
    </cfRule>
    <cfRule type="cellIs" dxfId="0" priority="143" operator="equal">
      <formula>"未更改"</formula>
    </cfRule>
    <cfRule type="cellIs" dxfId="1" priority="144" operator="equal">
      <formula>"合格"</formula>
    </cfRule>
  </conditionalFormatting>
  <conditionalFormatting sqref="E988">
    <cfRule type="cellIs" dxfId="2" priority="137" operator="equal">
      <formula>"待确定"</formula>
    </cfRule>
    <cfRule type="cellIs" dxfId="16" priority="138" operator="equal">
      <formula>"未更改到位"</formula>
    </cfRule>
    <cfRule type="cellIs" dxfId="0" priority="139" operator="equal">
      <formula>"未更改"</formula>
    </cfRule>
    <cfRule type="cellIs" dxfId="1" priority="140" operator="equal">
      <formula>"合格"</formula>
    </cfRule>
  </conditionalFormatting>
  <conditionalFormatting sqref="E1002">
    <cfRule type="cellIs" dxfId="2" priority="133" operator="equal">
      <formula>"待确定"</formula>
    </cfRule>
    <cfRule type="cellIs" dxfId="16" priority="134" operator="equal">
      <formula>"未更改到位"</formula>
    </cfRule>
    <cfRule type="cellIs" dxfId="0" priority="135" operator="equal">
      <formula>"未更改"</formula>
    </cfRule>
    <cfRule type="cellIs" dxfId="1" priority="136" operator="equal">
      <formula>"合格"</formula>
    </cfRule>
  </conditionalFormatting>
  <conditionalFormatting sqref="E1016">
    <cfRule type="cellIs" dxfId="2" priority="129" operator="equal">
      <formula>"待确定"</formula>
    </cfRule>
    <cfRule type="cellIs" dxfId="16" priority="130" operator="equal">
      <formula>"未更改到位"</formula>
    </cfRule>
    <cfRule type="cellIs" dxfId="0" priority="131" operator="equal">
      <formula>"未更改"</formula>
    </cfRule>
    <cfRule type="cellIs" dxfId="1" priority="132" operator="equal">
      <formula>"合格"</formula>
    </cfRule>
  </conditionalFormatting>
  <conditionalFormatting sqref="E1030">
    <cfRule type="cellIs" dxfId="2" priority="125" operator="equal">
      <formula>"待确定"</formula>
    </cfRule>
    <cfRule type="cellIs" dxfId="16" priority="126" operator="equal">
      <formula>"未更改到位"</formula>
    </cfRule>
    <cfRule type="cellIs" dxfId="0" priority="127" operator="equal">
      <formula>"未更改"</formula>
    </cfRule>
    <cfRule type="cellIs" dxfId="1" priority="128" operator="equal">
      <formula>"合格"</formula>
    </cfRule>
  </conditionalFormatting>
  <conditionalFormatting sqref="E1044">
    <cfRule type="cellIs" dxfId="2" priority="121" operator="equal">
      <formula>"待确定"</formula>
    </cfRule>
    <cfRule type="cellIs" dxfId="16" priority="122" operator="equal">
      <formula>"未更改到位"</formula>
    </cfRule>
    <cfRule type="cellIs" dxfId="0" priority="123" operator="equal">
      <formula>"未更改"</formula>
    </cfRule>
    <cfRule type="cellIs" dxfId="1" priority="124" operator="equal">
      <formula>"合格"</formula>
    </cfRule>
  </conditionalFormatting>
  <conditionalFormatting sqref="E1058">
    <cfRule type="cellIs" dxfId="2" priority="117" operator="equal">
      <formula>"待确定"</formula>
    </cfRule>
    <cfRule type="cellIs" dxfId="16" priority="118" operator="equal">
      <formula>"未更改到位"</formula>
    </cfRule>
    <cfRule type="cellIs" dxfId="0" priority="119" operator="equal">
      <formula>"未更改"</formula>
    </cfRule>
    <cfRule type="cellIs" dxfId="1" priority="120" operator="equal">
      <formula>"合格"</formula>
    </cfRule>
  </conditionalFormatting>
  <conditionalFormatting sqref="E1072">
    <cfRule type="cellIs" dxfId="2" priority="113" operator="equal">
      <formula>"待确定"</formula>
    </cfRule>
    <cfRule type="cellIs" dxfId="16" priority="114" operator="equal">
      <formula>"未更改到位"</formula>
    </cfRule>
    <cfRule type="cellIs" dxfId="0" priority="115" operator="equal">
      <formula>"未更改"</formula>
    </cfRule>
    <cfRule type="cellIs" dxfId="1" priority="116" operator="equal">
      <formula>"合格"</formula>
    </cfRule>
  </conditionalFormatting>
  <conditionalFormatting sqref="E1086">
    <cfRule type="cellIs" dxfId="2" priority="109" operator="equal">
      <formula>"待确定"</formula>
    </cfRule>
    <cfRule type="cellIs" dxfId="16" priority="110" operator="equal">
      <formula>"未更改到位"</formula>
    </cfRule>
    <cfRule type="cellIs" dxfId="0" priority="111" operator="equal">
      <formula>"未更改"</formula>
    </cfRule>
    <cfRule type="cellIs" dxfId="1" priority="112" operator="equal">
      <formula>"合格"</formula>
    </cfRule>
  </conditionalFormatting>
  <conditionalFormatting sqref="E1100">
    <cfRule type="cellIs" dxfId="2" priority="105" operator="equal">
      <formula>"待确定"</formula>
    </cfRule>
    <cfRule type="cellIs" dxfId="16" priority="106" operator="equal">
      <formula>"未更改到位"</formula>
    </cfRule>
    <cfRule type="cellIs" dxfId="0" priority="107" operator="equal">
      <formula>"未更改"</formula>
    </cfRule>
    <cfRule type="cellIs" dxfId="1" priority="108" operator="equal">
      <formula>"合格"</formula>
    </cfRule>
  </conditionalFormatting>
  <conditionalFormatting sqref="E1114">
    <cfRule type="cellIs" dxfId="2" priority="101" operator="equal">
      <formula>"待确定"</formula>
    </cfRule>
    <cfRule type="cellIs" dxfId="16" priority="102" operator="equal">
      <formula>"未更改到位"</formula>
    </cfRule>
    <cfRule type="cellIs" dxfId="0" priority="103" operator="equal">
      <formula>"未更改"</formula>
    </cfRule>
    <cfRule type="cellIs" dxfId="1" priority="104" operator="equal">
      <formula>"合格"</formula>
    </cfRule>
  </conditionalFormatting>
  <conditionalFormatting sqref="E1128">
    <cfRule type="cellIs" dxfId="2" priority="97" operator="equal">
      <formula>"待确定"</formula>
    </cfRule>
    <cfRule type="cellIs" dxfId="16" priority="98" operator="equal">
      <formula>"未更改到位"</formula>
    </cfRule>
    <cfRule type="cellIs" dxfId="0" priority="99" operator="equal">
      <formula>"未更改"</formula>
    </cfRule>
    <cfRule type="cellIs" dxfId="1" priority="100" operator="equal">
      <formula>"合格"</formula>
    </cfRule>
  </conditionalFormatting>
  <conditionalFormatting sqref="E1142">
    <cfRule type="cellIs" dxfId="2" priority="93" operator="equal">
      <formula>"待确定"</formula>
    </cfRule>
    <cfRule type="cellIs" dxfId="16" priority="94" operator="equal">
      <formula>"未更改到位"</formula>
    </cfRule>
    <cfRule type="cellIs" dxfId="0" priority="95" operator="equal">
      <formula>"未更改"</formula>
    </cfRule>
    <cfRule type="cellIs" dxfId="1" priority="96" operator="equal">
      <formula>"合格"</formula>
    </cfRule>
  </conditionalFormatting>
  <conditionalFormatting sqref="E1156">
    <cfRule type="cellIs" dxfId="2" priority="89" operator="equal">
      <formula>"待确定"</formula>
    </cfRule>
    <cfRule type="cellIs" dxfId="16" priority="90" operator="equal">
      <formula>"未更改到位"</formula>
    </cfRule>
    <cfRule type="cellIs" dxfId="0" priority="91" operator="equal">
      <formula>"未更改"</formula>
    </cfRule>
    <cfRule type="cellIs" dxfId="1" priority="92" operator="equal">
      <formula>"合格"</formula>
    </cfRule>
  </conditionalFormatting>
  <conditionalFormatting sqref="E1170">
    <cfRule type="cellIs" dxfId="2" priority="85" operator="equal">
      <formula>"待确定"</formula>
    </cfRule>
    <cfRule type="cellIs" dxfId="16" priority="86" operator="equal">
      <formula>"未更改到位"</formula>
    </cfRule>
    <cfRule type="cellIs" dxfId="0" priority="87" operator="equal">
      <formula>"未更改"</formula>
    </cfRule>
    <cfRule type="cellIs" dxfId="1" priority="88" operator="equal">
      <formula>"合格"</formula>
    </cfRule>
  </conditionalFormatting>
  <conditionalFormatting sqref="E1184">
    <cfRule type="cellIs" dxfId="2" priority="81" operator="equal">
      <formula>"待确定"</formula>
    </cfRule>
    <cfRule type="cellIs" dxfId="16" priority="82" operator="equal">
      <formula>"未更改到位"</formula>
    </cfRule>
    <cfRule type="cellIs" dxfId="0" priority="83" operator="equal">
      <formula>"未更改"</formula>
    </cfRule>
    <cfRule type="cellIs" dxfId="1" priority="84" operator="equal">
      <formula>"合格"</formula>
    </cfRule>
  </conditionalFormatting>
  <conditionalFormatting sqref="E1198">
    <cfRule type="cellIs" dxfId="2" priority="77" operator="equal">
      <formula>"待确定"</formula>
    </cfRule>
    <cfRule type="cellIs" dxfId="16" priority="78" operator="equal">
      <formula>"未更改到位"</formula>
    </cfRule>
    <cfRule type="cellIs" dxfId="0" priority="79" operator="equal">
      <formula>"未更改"</formula>
    </cfRule>
    <cfRule type="cellIs" dxfId="1" priority="80" operator="equal">
      <formula>"合格"</formula>
    </cfRule>
  </conditionalFormatting>
  <conditionalFormatting sqref="E1212">
    <cfRule type="cellIs" dxfId="1" priority="68" operator="equal">
      <formula>"合格"</formula>
    </cfRule>
    <cfRule type="cellIs" dxfId="0" priority="67" operator="equal">
      <formula>"未更改"</formula>
    </cfRule>
    <cfRule type="cellIs" dxfId="16" priority="66" operator="equal">
      <formula>"未更改到位"</formula>
    </cfRule>
    <cfRule type="cellIs" dxfId="2" priority="65" operator="equal">
      <formula>"待确定"</formula>
    </cfRule>
  </conditionalFormatting>
  <conditionalFormatting sqref="E1226">
    <cfRule type="cellIs" dxfId="1" priority="64" operator="equal">
      <formula>"合格"</formula>
    </cfRule>
    <cfRule type="cellIs" dxfId="0" priority="63" operator="equal">
      <formula>"未更改"</formula>
    </cfRule>
    <cfRule type="cellIs" dxfId="16" priority="62" operator="equal">
      <formula>"未更改到位"</formula>
    </cfRule>
    <cfRule type="cellIs" dxfId="2" priority="61" operator="equal">
      <formula>"待确定"</formula>
    </cfRule>
  </conditionalFormatting>
  <conditionalFormatting sqref="E1240">
    <cfRule type="cellIs" dxfId="1" priority="60" operator="equal">
      <formula>"合格"</formula>
    </cfRule>
    <cfRule type="cellIs" dxfId="0" priority="59" operator="equal">
      <formula>"未更改"</formula>
    </cfRule>
    <cfRule type="cellIs" dxfId="16" priority="58" operator="equal">
      <formula>"未更改到位"</formula>
    </cfRule>
    <cfRule type="cellIs" dxfId="2" priority="57" operator="equal">
      <formula>"待确定"</formula>
    </cfRule>
  </conditionalFormatting>
  <conditionalFormatting sqref="E1254">
    <cfRule type="cellIs" dxfId="1" priority="56" operator="equal">
      <formula>"合格"</formula>
    </cfRule>
    <cfRule type="cellIs" dxfId="0" priority="55" operator="equal">
      <formula>"未更改"</formula>
    </cfRule>
    <cfRule type="cellIs" dxfId="16" priority="54" operator="equal">
      <formula>"未更改到位"</formula>
    </cfRule>
    <cfRule type="cellIs" dxfId="2" priority="53" operator="equal">
      <formula>"待确定"</formula>
    </cfRule>
  </conditionalFormatting>
  <conditionalFormatting sqref="E1268">
    <cfRule type="cellIs" dxfId="1" priority="52" operator="equal">
      <formula>"合格"</formula>
    </cfRule>
    <cfRule type="cellIs" dxfId="0" priority="51" operator="equal">
      <formula>"未更改"</formula>
    </cfRule>
    <cfRule type="cellIs" dxfId="16" priority="50" operator="equal">
      <formula>"未更改到位"</formula>
    </cfRule>
    <cfRule type="cellIs" dxfId="2" priority="49" operator="equal">
      <formula>"待确定"</formula>
    </cfRule>
  </conditionalFormatting>
  <conditionalFormatting sqref="E1282">
    <cfRule type="cellIs" dxfId="1" priority="48" operator="equal">
      <formula>"合格"</formula>
    </cfRule>
    <cfRule type="cellIs" dxfId="0" priority="47" operator="equal">
      <formula>"未更改"</formula>
    </cfRule>
    <cfRule type="cellIs" dxfId="16" priority="46" operator="equal">
      <formula>"未更改到位"</formula>
    </cfRule>
    <cfRule type="cellIs" dxfId="2" priority="45" operator="equal">
      <formula>"待确定"</formula>
    </cfRule>
  </conditionalFormatting>
  <conditionalFormatting sqref="E1296">
    <cfRule type="cellIs" dxfId="1" priority="44" operator="equal">
      <formula>"合格"</formula>
    </cfRule>
    <cfRule type="cellIs" dxfId="0" priority="43" operator="equal">
      <formula>"未更改"</formula>
    </cfRule>
    <cfRule type="cellIs" dxfId="16" priority="42" operator="equal">
      <formula>"未更改到位"</formula>
    </cfRule>
    <cfRule type="cellIs" dxfId="2" priority="41" operator="equal">
      <formula>"待确定"</formula>
    </cfRule>
  </conditionalFormatting>
  <conditionalFormatting sqref="E1310">
    <cfRule type="cellIs" dxfId="1" priority="40" operator="equal">
      <formula>"合格"</formula>
    </cfRule>
    <cfRule type="cellIs" dxfId="0" priority="39" operator="equal">
      <formula>"未更改"</formula>
    </cfRule>
    <cfRule type="cellIs" dxfId="16" priority="38" operator="equal">
      <formula>"未更改到位"</formula>
    </cfRule>
    <cfRule type="cellIs" dxfId="2" priority="37" operator="equal">
      <formula>"待确定"</formula>
    </cfRule>
  </conditionalFormatting>
  <conditionalFormatting sqref="E1324">
    <cfRule type="cellIs" dxfId="1" priority="36" operator="equal">
      <formula>"合格"</formula>
    </cfRule>
    <cfRule type="cellIs" dxfId="0" priority="35" operator="equal">
      <formula>"未更改"</formula>
    </cfRule>
    <cfRule type="cellIs" dxfId="16" priority="34" operator="equal">
      <formula>"未更改到位"</formula>
    </cfRule>
    <cfRule type="cellIs" dxfId="2" priority="33" operator="equal">
      <formula>"待确定"</formula>
    </cfRule>
  </conditionalFormatting>
  <conditionalFormatting sqref="E1338">
    <cfRule type="cellIs" dxfId="1" priority="32" operator="equal">
      <formula>"合格"</formula>
    </cfRule>
    <cfRule type="cellIs" dxfId="0" priority="31" operator="equal">
      <formula>"未更改"</formula>
    </cfRule>
    <cfRule type="cellIs" dxfId="16" priority="30" operator="equal">
      <formula>"未更改到位"</formula>
    </cfRule>
    <cfRule type="cellIs" dxfId="2" priority="29" operator="equal">
      <formula>"待确定"</formula>
    </cfRule>
  </conditionalFormatting>
  <conditionalFormatting sqref="E1352">
    <cfRule type="cellIs" dxfId="1" priority="28" operator="equal">
      <formula>"合格"</formula>
    </cfRule>
    <cfRule type="cellIs" dxfId="0" priority="27" operator="equal">
      <formula>"未更改"</formula>
    </cfRule>
    <cfRule type="cellIs" dxfId="16" priority="26" operator="equal">
      <formula>"未更改到位"</formula>
    </cfRule>
    <cfRule type="cellIs" dxfId="2" priority="25" operator="equal">
      <formula>"待确定"</formula>
    </cfRule>
  </conditionalFormatting>
  <conditionalFormatting sqref="E1366">
    <cfRule type="cellIs" dxfId="1" priority="24" operator="equal">
      <formula>"合格"</formula>
    </cfRule>
    <cfRule type="cellIs" dxfId="0" priority="23" operator="equal">
      <formula>"未更改"</formula>
    </cfRule>
    <cfRule type="cellIs" dxfId="16" priority="22" operator="equal">
      <formula>"未更改到位"</formula>
    </cfRule>
    <cfRule type="cellIs" dxfId="2" priority="21" operator="equal">
      <formula>"待确定"</formula>
    </cfRule>
  </conditionalFormatting>
  <conditionalFormatting sqref="E1380">
    <cfRule type="cellIs" dxfId="1" priority="20" operator="equal">
      <formula>"合格"</formula>
    </cfRule>
    <cfRule type="cellIs" dxfId="0" priority="19" operator="equal">
      <formula>"未更改"</formula>
    </cfRule>
    <cfRule type="cellIs" dxfId="16" priority="18" operator="equal">
      <formula>"未更改到位"</formula>
    </cfRule>
    <cfRule type="cellIs" dxfId="2" priority="17" operator="equal">
      <formula>"待确定"</formula>
    </cfRule>
  </conditionalFormatting>
  <conditionalFormatting sqref="E1394">
    <cfRule type="cellIs" dxfId="1" priority="16" operator="equal">
      <formula>"合格"</formula>
    </cfRule>
    <cfRule type="cellIs" dxfId="0" priority="15" operator="equal">
      <formula>"未更改"</formula>
    </cfRule>
    <cfRule type="cellIs" dxfId="16" priority="14" operator="equal">
      <formula>"未更改到位"</formula>
    </cfRule>
    <cfRule type="cellIs" dxfId="2" priority="13" operator="equal">
      <formula>"待确定"</formula>
    </cfRule>
  </conditionalFormatting>
  <conditionalFormatting sqref="E1408">
    <cfRule type="cellIs" dxfId="1" priority="12" operator="equal">
      <formula>"合格"</formula>
    </cfRule>
    <cfRule type="cellIs" dxfId="0" priority="11" operator="equal">
      <formula>"未更改"</formula>
    </cfRule>
    <cfRule type="cellIs" dxfId="16" priority="10" operator="equal">
      <formula>"未更改到位"</formula>
    </cfRule>
    <cfRule type="cellIs" dxfId="2" priority="9" operator="equal">
      <formula>"待确定"</formula>
    </cfRule>
  </conditionalFormatting>
  <dataValidations count="6">
    <dataValidation type="list" allowBlank="1" showInputMessage="1" showErrorMessage="1" sqref="I14 I18 I29 I34 I45 I50 I61 I65 I76 I80 I11:I12">
      <formula1>"合格,未更改到位,未改"</formula1>
    </dataValidation>
    <dataValidation type="list" allowBlank="1" showInputMessage="1" showErrorMessage="1" sqref="J15:K15 J31:K31 J47:K47 J62:K62 J77:K77">
      <formula1>$O$14:$O$16</formula1>
    </dataValidation>
    <dataValidation type="list" allowBlank="1" showInputMessage="1" showErrorMessage="1" sqref="C21 C36 C50">
      <formula1>"设计重大风险项"</formula1>
    </dataValidation>
    <dataValidation type="list" allowBlank="1" showInputMessage="1" showErrorMessage="1" sqref="E21 E36 E50 E64 E78">
      <formula1>"OK,NG"</formula1>
    </dataValidation>
    <dataValidation type="list" allowBlank="1" showInputMessage="1" showErrorMessage="1" sqref="C64 C78 C92 C106 C120 C134 C148 C162 C176 C190 C204 C218 C232 C246 C260 C274 C288 C302 C316 C330 C344 C358 C372 C386 C400 C414 C428 C442 C456 C470 C484 C498 C512 C526 C540 C554 C568 C582 C596 C610 C624 C638 C652 C666 C680 C694 C708 C722 C736 C750 C764 C778 C792 C806 C820 C834 C848 C862 C876 C890 C904 C918 C932 C946 C960 C974 C988 C1002 C1016 C1030 C1044 C1058 C1072 C1086 C1100 C1114 C1128 C1142 C1156 C1170 C1184 C1198 C1212 C1226 C1240 C1254 C1268 C1282 C1296 C1310 C1324 C1338 C1352 C1366 C1380 C1394 C1408">
      <formula1>$G$2:$G$10</formula1>
    </dataValidation>
    <dataValidation type="list" allowBlank="1" showInputMessage="1" showErrorMessage="1" sqref="E92 E106 E120 E134 E148 E162 E176 E190 E204 E218 E232 E246 E260 E274 E288 E302 E316 E330 E344 E358 E372 E386 E400 E414 E428 E442 E456 E470 E484 E498 E512 E526 E540 E554 E568 E582 E596 E610 E624 E638 E652 E666 E680 E694 E708 E722 E736 E750 E764 E778 E792 E806 E820 E834 E848 E862 E876 E890 E904 E918 E932 E946 E960 E974 E988 E1002 E1016 E1030 E1044 E1058 E1072 E1086 E1100 E1114 E1128 E1142 E1156 E1170 E1184 E1198 E1212 E1226 E1240 E1254 E1268 E1282 E1296 E1310 E1324 E1338 E1352 E1366 E1380 E1394 E1408 I3:I7">
      <formula1>"合格,未更改到位,未更改,待确定,无法更改"</formula1>
    </dataValidation>
  </dataValidations>
  <hyperlinks>
    <hyperlink ref="F19:F22" location="目录!A1" display="链接到目录"/>
  </hyperlinks>
  <pageMargins left="0.7" right="0.7" top="0.75" bottom="0.75" header="0.3" footer="0.3"/>
  <pageSetup paperSize="9" orientation="portrait" horizontalDpi="6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57"/>
  <sheetViews>
    <sheetView zoomScale="115" zoomScaleNormal="115" workbookViewId="0">
      <selection activeCell="C13" sqref="C13"/>
    </sheetView>
  </sheetViews>
  <sheetFormatPr defaultColWidth="8.7" defaultRowHeight="15.6"/>
  <cols>
    <col min="1" max="1" width="9.25"/>
    <col min="3" max="3" width="30.6" customWidth="1"/>
    <col min="7" max="7" width="4.625" customWidth="1"/>
    <col min="8" max="8" width="4.75" customWidth="1"/>
    <col min="9" max="9" width="5" customWidth="1"/>
    <col min="10" max="10" width="3.625" customWidth="1"/>
    <col min="11" max="11" width="4.5" customWidth="1"/>
    <col min="12" max="12" width="9.625" customWidth="1"/>
    <col min="13" max="13" width="9.125" customWidth="1"/>
    <col min="14" max="14" width="14.825" customWidth="1"/>
    <col min="15" max="16" width="8.625" customWidth="1"/>
    <col min="17" max="17" width="6.98333333333333" customWidth="1"/>
    <col min="18" max="18" width="7.24166666666667" customWidth="1"/>
    <col min="20" max="20" width="4.625" customWidth="1"/>
    <col min="21" max="21" width="4.75" customWidth="1"/>
    <col min="22" max="22" width="5" customWidth="1"/>
    <col min="23" max="23" width="3.625" customWidth="1"/>
    <col min="24" max="24" width="4.5" customWidth="1"/>
    <col min="25" max="25" width="9.625" customWidth="1"/>
    <col min="26" max="26" width="9.125" customWidth="1"/>
    <col min="27" max="27" width="9.61666666666667" customWidth="1"/>
    <col min="28" max="29" width="8.625" customWidth="1"/>
    <col min="30" max="31" width="9.625" customWidth="1"/>
  </cols>
  <sheetData>
    <row r="1" spans="1:31">
      <c r="A1" s="967" t="s">
        <v>0</v>
      </c>
      <c r="B1" s="968"/>
      <c r="C1" s="968"/>
      <c r="D1" s="968"/>
      <c r="E1" s="968"/>
      <c r="G1" s="969"/>
      <c r="H1" s="970"/>
      <c r="I1" s="970"/>
      <c r="J1" s="970"/>
      <c r="K1" s="970"/>
      <c r="L1" s="1027"/>
      <c r="M1" s="1028" t="s">
        <v>1</v>
      </c>
      <c r="N1" s="1029"/>
      <c r="O1" s="1030"/>
      <c r="P1" s="1031"/>
      <c r="Q1" s="1091"/>
      <c r="R1" s="1092"/>
      <c r="T1" s="969"/>
      <c r="U1" s="970"/>
      <c r="V1" s="970"/>
      <c r="W1" s="970"/>
      <c r="X1" s="970"/>
      <c r="Y1" s="1027"/>
      <c r="Z1" s="1028" t="s">
        <v>2</v>
      </c>
      <c r="AA1" s="1029"/>
      <c r="AB1" s="1030"/>
      <c r="AC1" s="1031"/>
      <c r="AD1" s="1091"/>
      <c r="AE1" s="1092"/>
    </row>
    <row r="2" spans="1:31">
      <c r="A2" s="971" t="s">
        <v>3</v>
      </c>
      <c r="B2" s="972" t="s">
        <v>4</v>
      </c>
      <c r="C2" s="972" t="s">
        <v>5</v>
      </c>
      <c r="D2" s="973" t="s">
        <v>6</v>
      </c>
      <c r="E2" s="974" t="s">
        <v>7</v>
      </c>
      <c r="G2" s="975"/>
      <c r="H2" s="976"/>
      <c r="I2" s="976"/>
      <c r="J2" s="976"/>
      <c r="K2" s="976"/>
      <c r="L2" s="1032"/>
      <c r="M2" s="1033"/>
      <c r="N2" s="1034"/>
      <c r="O2" s="1035"/>
      <c r="P2" s="1036" t="s">
        <v>8</v>
      </c>
      <c r="Q2" s="1093"/>
      <c r="R2" s="1094"/>
      <c r="T2" s="975"/>
      <c r="U2" s="976"/>
      <c r="V2" s="976"/>
      <c r="W2" s="976"/>
      <c r="X2" s="976"/>
      <c r="Y2" s="1032"/>
      <c r="Z2" s="1033"/>
      <c r="AA2" s="1034"/>
      <c r="AB2" s="1035"/>
      <c r="AC2" s="1036" t="s">
        <v>8</v>
      </c>
      <c r="AD2" s="1093"/>
      <c r="AE2" s="1094"/>
    </row>
    <row r="3" spans="1:31">
      <c r="A3" s="977" t="s">
        <v>9</v>
      </c>
      <c r="B3" s="978" t="s">
        <v>10</v>
      </c>
      <c r="C3" s="979" t="s">
        <v>11</v>
      </c>
      <c r="D3" s="980" t="s">
        <v>12</v>
      </c>
      <c r="E3" s="981"/>
      <c r="G3" s="975"/>
      <c r="H3" s="976"/>
      <c r="I3" s="976"/>
      <c r="J3" s="976"/>
      <c r="K3" s="976"/>
      <c r="L3" s="1032"/>
      <c r="M3" s="1033"/>
      <c r="N3" s="1034"/>
      <c r="O3" s="1035"/>
      <c r="P3" s="1036" t="s">
        <v>13</v>
      </c>
      <c r="Q3" s="1093" t="s">
        <v>14</v>
      </c>
      <c r="R3" s="1094"/>
      <c r="T3" s="975"/>
      <c r="U3" s="976"/>
      <c r="V3" s="976"/>
      <c r="W3" s="976"/>
      <c r="X3" s="976"/>
      <c r="Y3" s="1032"/>
      <c r="Z3" s="1033"/>
      <c r="AA3" s="1034"/>
      <c r="AB3" s="1035"/>
      <c r="AC3" s="1036" t="s">
        <v>13</v>
      </c>
      <c r="AD3" s="1093" t="s">
        <v>14</v>
      </c>
      <c r="AE3" s="1094"/>
    </row>
    <row r="4" spans="1:31">
      <c r="A4" s="982" t="s">
        <v>15</v>
      </c>
      <c r="B4" s="983" t="s">
        <v>16</v>
      </c>
      <c r="C4" s="984" t="s">
        <v>17</v>
      </c>
      <c r="D4" s="980" t="s">
        <v>12</v>
      </c>
      <c r="E4" s="981"/>
      <c r="G4" s="985"/>
      <c r="H4" s="986"/>
      <c r="I4" s="986"/>
      <c r="J4" s="986"/>
      <c r="K4" s="986"/>
      <c r="L4" s="1037"/>
      <c r="M4" s="1038"/>
      <c r="N4" s="1039"/>
      <c r="O4" s="1040"/>
      <c r="P4" s="1041" t="s">
        <v>18</v>
      </c>
      <c r="Q4" s="1095" t="s">
        <v>19</v>
      </c>
      <c r="R4" s="1096" t="s">
        <v>20</v>
      </c>
      <c r="T4" s="985"/>
      <c r="U4" s="986"/>
      <c r="V4" s="986"/>
      <c r="W4" s="986"/>
      <c r="X4" s="986"/>
      <c r="Y4" s="1037"/>
      <c r="Z4" s="1038"/>
      <c r="AA4" s="1039"/>
      <c r="AB4" s="1040"/>
      <c r="AC4" s="1041" t="s">
        <v>18</v>
      </c>
      <c r="AD4" s="1095" t="s">
        <v>21</v>
      </c>
      <c r="AE4" s="1096" t="s">
        <v>20</v>
      </c>
    </row>
    <row r="5" spans="1:31">
      <c r="A5" s="977" t="s">
        <v>22</v>
      </c>
      <c r="B5" s="978" t="s">
        <v>23</v>
      </c>
      <c r="C5" s="984" t="s">
        <v>24</v>
      </c>
      <c r="D5" s="980" t="s">
        <v>25</v>
      </c>
      <c r="E5" s="981"/>
      <c r="G5" s="987" t="s">
        <v>26</v>
      </c>
      <c r="H5" s="988"/>
      <c r="I5" s="988"/>
      <c r="J5" s="988"/>
      <c r="K5" s="988"/>
      <c r="L5" s="988"/>
      <c r="M5" s="988"/>
      <c r="N5" s="988"/>
      <c r="O5" s="988"/>
      <c r="P5" s="988"/>
      <c r="Q5" s="988"/>
      <c r="R5" s="1097"/>
      <c r="T5" s="987" t="s">
        <v>26</v>
      </c>
      <c r="U5" s="988"/>
      <c r="V5" s="988"/>
      <c r="W5" s="988"/>
      <c r="X5" s="988"/>
      <c r="Y5" s="988"/>
      <c r="Z5" s="988"/>
      <c r="AA5" s="988"/>
      <c r="AB5" s="988"/>
      <c r="AC5" s="988"/>
      <c r="AD5" s="988"/>
      <c r="AE5" s="1097"/>
    </row>
    <row r="6" spans="1:31">
      <c r="A6" s="982" t="s">
        <v>27</v>
      </c>
      <c r="B6" s="983" t="s">
        <v>28</v>
      </c>
      <c r="C6" s="984" t="s">
        <v>29</v>
      </c>
      <c r="D6" s="989" t="s">
        <v>30</v>
      </c>
      <c r="E6" s="990"/>
      <c r="G6" s="991" t="s">
        <v>31</v>
      </c>
      <c r="H6" s="840"/>
      <c r="I6" s="840"/>
      <c r="J6" s="840"/>
      <c r="K6" s="840"/>
      <c r="L6" s="840"/>
      <c r="M6" s="840"/>
      <c r="N6" s="840"/>
      <c r="O6" s="840"/>
      <c r="P6" s="840"/>
      <c r="Q6" s="840"/>
      <c r="R6" s="1098"/>
      <c r="T6" s="991" t="s">
        <v>32</v>
      </c>
      <c r="U6" s="840"/>
      <c r="V6" s="840"/>
      <c r="W6" s="840"/>
      <c r="X6" s="840"/>
      <c r="Y6" s="840"/>
      <c r="Z6" s="840"/>
      <c r="AA6" s="840"/>
      <c r="AB6" s="840"/>
      <c r="AC6" s="840"/>
      <c r="AD6" s="840"/>
      <c r="AE6" s="1098"/>
    </row>
    <row r="7" spans="1:31">
      <c r="A7" s="977" t="s">
        <v>33</v>
      </c>
      <c r="B7" s="983" t="s">
        <v>34</v>
      </c>
      <c r="C7" s="992" t="s">
        <v>35</v>
      </c>
      <c r="D7" s="980"/>
      <c r="E7" s="993"/>
      <c r="G7" s="994" t="s">
        <v>36</v>
      </c>
      <c r="H7" s="995"/>
      <c r="I7" s="995"/>
      <c r="J7" s="995"/>
      <c r="K7" s="995"/>
      <c r="L7" s="995"/>
      <c r="M7" s="995"/>
      <c r="N7" s="995"/>
      <c r="O7" s="995"/>
      <c r="P7" s="995"/>
      <c r="Q7" s="995"/>
      <c r="R7" s="1099"/>
      <c r="T7" s="994" t="s">
        <v>36</v>
      </c>
      <c r="U7" s="995"/>
      <c r="V7" s="995"/>
      <c r="W7" s="995"/>
      <c r="X7" s="995"/>
      <c r="Y7" s="995"/>
      <c r="Z7" s="995"/>
      <c r="AA7" s="995"/>
      <c r="AB7" s="995"/>
      <c r="AC7" s="995"/>
      <c r="AD7" s="995"/>
      <c r="AE7" s="1099"/>
    </row>
    <row r="8" ht="48" spans="1:31">
      <c r="A8" s="996" t="s">
        <v>37</v>
      </c>
      <c r="B8" s="997" t="s">
        <v>38</v>
      </c>
      <c r="C8" s="998" t="s">
        <v>39</v>
      </c>
      <c r="D8" s="999" t="s">
        <v>12</v>
      </c>
      <c r="E8" s="990"/>
      <c r="G8" s="1000" t="s">
        <v>40</v>
      </c>
      <c r="H8" s="1001"/>
      <c r="I8" s="1001"/>
      <c r="J8" s="1001"/>
      <c r="K8" s="1001"/>
      <c r="L8" s="1001"/>
      <c r="M8" s="1001"/>
      <c r="N8" s="1001"/>
      <c r="O8" s="1001"/>
      <c r="P8" s="1001"/>
      <c r="Q8" s="1001"/>
      <c r="R8" s="1100"/>
      <c r="T8" s="1000" t="s">
        <v>40</v>
      </c>
      <c r="U8" s="1001"/>
      <c r="V8" s="1001"/>
      <c r="W8" s="1001"/>
      <c r="X8" s="1001"/>
      <c r="Y8" s="1001"/>
      <c r="Z8" s="1001"/>
      <c r="AA8" s="1001"/>
      <c r="AB8" s="1001"/>
      <c r="AC8" s="1001"/>
      <c r="AD8" s="1001"/>
      <c r="AE8" s="1100"/>
    </row>
    <row r="9" spans="1:31">
      <c r="A9" s="996" t="s">
        <v>41</v>
      </c>
      <c r="B9" s="978" t="s">
        <v>42</v>
      </c>
      <c r="C9" s="992" t="s">
        <v>43</v>
      </c>
      <c r="D9" s="980" t="s">
        <v>44</v>
      </c>
      <c r="E9" s="990"/>
      <c r="G9" s="1002" t="s">
        <v>45</v>
      </c>
      <c r="H9" s="1003"/>
      <c r="I9" s="1003"/>
      <c r="J9" s="1003"/>
      <c r="K9" s="1003"/>
      <c r="L9" s="1003"/>
      <c r="M9" s="1003"/>
      <c r="N9" s="1003"/>
      <c r="O9" s="1003"/>
      <c r="P9" s="1003"/>
      <c r="Q9" s="1003"/>
      <c r="R9" s="1101"/>
      <c r="T9" s="1002" t="s">
        <v>45</v>
      </c>
      <c r="U9" s="1003"/>
      <c r="V9" s="1003"/>
      <c r="W9" s="1003"/>
      <c r="X9" s="1003"/>
      <c r="Y9" s="1003"/>
      <c r="Z9" s="1003"/>
      <c r="AA9" s="1003"/>
      <c r="AB9" s="1003"/>
      <c r="AC9" s="1003"/>
      <c r="AD9" s="1003"/>
      <c r="AE9" s="1101"/>
    </row>
    <row r="10" ht="30" customHeight="1" spans="1:31">
      <c r="A10" s="1004">
        <v>45715</v>
      </c>
      <c r="B10" s="983" t="s">
        <v>46</v>
      </c>
      <c r="C10" s="1005" t="s">
        <v>47</v>
      </c>
      <c r="D10" s="989" t="s">
        <v>48</v>
      </c>
      <c r="E10" s="1006"/>
      <c r="G10" s="991" t="s">
        <v>49</v>
      </c>
      <c r="H10" s="840"/>
      <c r="I10" s="840"/>
      <c r="J10" s="840"/>
      <c r="K10" s="840"/>
      <c r="L10" s="840"/>
      <c r="M10" s="840"/>
      <c r="N10" s="840"/>
      <c r="O10" s="840"/>
      <c r="P10" s="840"/>
      <c r="Q10" s="840"/>
      <c r="R10" s="1098"/>
      <c r="T10" s="991" t="s">
        <v>50</v>
      </c>
      <c r="U10" s="840"/>
      <c r="V10" s="840"/>
      <c r="W10" s="840"/>
      <c r="X10" s="840"/>
      <c r="Y10" s="840"/>
      <c r="Z10" s="840"/>
      <c r="AA10" s="840"/>
      <c r="AB10" s="840"/>
      <c r="AC10" s="840"/>
      <c r="AD10" s="840"/>
      <c r="AE10" s="1098"/>
    </row>
    <row r="11" ht="21.6" spans="1:31">
      <c r="A11" s="1004">
        <v>45786</v>
      </c>
      <c r="B11" s="983" t="s">
        <v>51</v>
      </c>
      <c r="C11" s="1005" t="s">
        <v>52</v>
      </c>
      <c r="D11" s="989" t="s">
        <v>44</v>
      </c>
      <c r="E11" s="990"/>
      <c r="G11" s="1000" t="s">
        <v>53</v>
      </c>
      <c r="H11" s="1001"/>
      <c r="I11" s="1001"/>
      <c r="J11" s="1001"/>
      <c r="K11" s="1001"/>
      <c r="L11" s="1001"/>
      <c r="M11" s="1001"/>
      <c r="N11" s="1001"/>
      <c r="O11" s="1001"/>
      <c r="P11" s="1001"/>
      <c r="Q11" s="1001"/>
      <c r="R11" s="1100"/>
      <c r="T11" s="1000" t="s">
        <v>54</v>
      </c>
      <c r="U11" s="1001"/>
      <c r="V11" s="1001"/>
      <c r="W11" s="1001"/>
      <c r="X11" s="1001"/>
      <c r="Y11" s="1001"/>
      <c r="Z11" s="1001"/>
      <c r="AA11" s="1001"/>
      <c r="AB11" s="1001"/>
      <c r="AC11" s="1001"/>
      <c r="AD11" s="1001"/>
      <c r="AE11" s="1100"/>
    </row>
    <row r="12" ht="72" spans="1:31">
      <c r="A12" s="1007">
        <v>45818</v>
      </c>
      <c r="B12" s="983" t="s">
        <v>55</v>
      </c>
      <c r="C12" s="1008" t="s">
        <v>56</v>
      </c>
      <c r="D12" s="989" t="s">
        <v>44</v>
      </c>
      <c r="E12" s="990"/>
      <c r="G12" s="1002" t="s">
        <v>57</v>
      </c>
      <c r="H12" s="1003"/>
      <c r="I12" s="1003"/>
      <c r="J12" s="1003"/>
      <c r="K12" s="1003"/>
      <c r="L12" s="1003"/>
      <c r="M12" s="1003"/>
      <c r="N12" s="1003"/>
      <c r="O12" s="1003"/>
      <c r="P12" s="1003"/>
      <c r="Q12" s="1003"/>
      <c r="R12" s="1101"/>
      <c r="T12" s="1002" t="s">
        <v>57</v>
      </c>
      <c r="U12" s="1003"/>
      <c r="V12" s="1003"/>
      <c r="W12" s="1003"/>
      <c r="X12" s="1003"/>
      <c r="Y12" s="1003"/>
      <c r="Z12" s="1003"/>
      <c r="AA12" s="1003"/>
      <c r="AB12" s="1003"/>
      <c r="AC12" s="1003"/>
      <c r="AD12" s="1003"/>
      <c r="AE12" s="1101"/>
    </row>
    <row r="13" ht="21.6" spans="1:31">
      <c r="A13" s="1004">
        <v>45820</v>
      </c>
      <c r="B13" s="983" t="s">
        <v>58</v>
      </c>
      <c r="C13" s="1005" t="s">
        <v>59</v>
      </c>
      <c r="D13" s="989" t="s">
        <v>60</v>
      </c>
      <c r="E13" s="990"/>
      <c r="G13" s="1000" t="s">
        <v>53</v>
      </c>
      <c r="H13" s="1001"/>
      <c r="I13" s="1001"/>
      <c r="J13" s="1001"/>
      <c r="K13" s="1001"/>
      <c r="L13" s="1001"/>
      <c r="M13" s="1001"/>
      <c r="N13" s="1001"/>
      <c r="O13" s="1001"/>
      <c r="P13" s="1001"/>
      <c r="Q13" s="1001"/>
      <c r="R13" s="1100"/>
      <c r="T13" s="1000" t="s">
        <v>54</v>
      </c>
      <c r="U13" s="1001"/>
      <c r="V13" s="1001"/>
      <c r="W13" s="1001"/>
      <c r="X13" s="1001"/>
      <c r="Y13" s="1001"/>
      <c r="Z13" s="1001"/>
      <c r="AA13" s="1001"/>
      <c r="AB13" s="1001"/>
      <c r="AC13" s="1001"/>
      <c r="AD13" s="1001"/>
      <c r="AE13" s="1100"/>
    </row>
    <row r="14" spans="1:31">
      <c r="A14" s="977"/>
      <c r="B14" s="978"/>
      <c r="C14" s="992"/>
      <c r="D14" s="1009"/>
      <c r="E14" s="990"/>
      <c r="G14" s="1010"/>
      <c r="H14" s="1011"/>
      <c r="I14" s="1042"/>
      <c r="J14" s="1043"/>
      <c r="K14" s="1011"/>
      <c r="L14" s="1042"/>
      <c r="M14" s="1044"/>
      <c r="N14" s="1045"/>
      <c r="O14" s="1046" t="s">
        <v>61</v>
      </c>
      <c r="P14" s="1047"/>
      <c r="Q14" s="1047"/>
      <c r="R14" s="1102"/>
      <c r="T14" s="1017"/>
      <c r="U14" s="1018"/>
      <c r="V14" s="1053"/>
      <c r="W14" s="1054"/>
      <c r="X14" s="1055"/>
      <c r="Y14" s="1056"/>
      <c r="Z14" s="1054"/>
      <c r="AA14" s="1053"/>
      <c r="AB14" s="1054"/>
      <c r="AC14" s="1018"/>
      <c r="AD14" s="1018"/>
      <c r="AE14" s="1105"/>
    </row>
    <row r="15" spans="1:31">
      <c r="A15" s="1012"/>
      <c r="B15" s="1012"/>
      <c r="C15" s="1012"/>
      <c r="D15" s="1012"/>
      <c r="E15" s="1012"/>
      <c r="G15" s="1013" t="s">
        <v>62</v>
      </c>
      <c r="H15" s="1014"/>
      <c r="I15" s="1048"/>
      <c r="J15" s="1043"/>
      <c r="K15" s="1011"/>
      <c r="L15" s="1042"/>
      <c r="M15" s="1044"/>
      <c r="N15" s="1045"/>
      <c r="O15" s="1046"/>
      <c r="P15" s="1047"/>
      <c r="Q15" s="1047"/>
      <c r="R15" s="1102"/>
      <c r="T15" s="1017"/>
      <c r="U15" s="1018"/>
      <c r="V15" s="1053"/>
      <c r="W15" s="1054"/>
      <c r="X15" s="1055"/>
      <c r="Y15" s="1056"/>
      <c r="Z15" s="1054"/>
      <c r="AA15" s="1053"/>
      <c r="AB15" s="1063" t="s">
        <v>63</v>
      </c>
      <c r="AC15" s="1064"/>
      <c r="AD15" s="1064"/>
      <c r="AE15" s="1108"/>
    </row>
    <row r="16" spans="1:31">
      <c r="A16" s="1012"/>
      <c r="B16" s="1012"/>
      <c r="C16" s="1012"/>
      <c r="D16" s="1012"/>
      <c r="E16" s="1012"/>
      <c r="G16" s="1010"/>
      <c r="H16" s="1011"/>
      <c r="I16" s="1042"/>
      <c r="J16" s="1043"/>
      <c r="K16" s="1011"/>
      <c r="L16" s="1042"/>
      <c r="M16" s="1044"/>
      <c r="N16" s="1045"/>
      <c r="O16" s="1046"/>
      <c r="P16" s="1047"/>
      <c r="Q16" s="1047"/>
      <c r="R16" s="1102"/>
      <c r="T16" s="1013" t="s">
        <v>62</v>
      </c>
      <c r="U16" s="1014"/>
      <c r="V16" s="1048"/>
      <c r="W16" s="1054"/>
      <c r="X16" s="1055"/>
      <c r="Y16" s="1056"/>
      <c r="Z16" s="1054"/>
      <c r="AA16" s="1053"/>
      <c r="AB16" s="1063"/>
      <c r="AC16" s="1064"/>
      <c r="AD16" s="1064"/>
      <c r="AE16" s="1108"/>
    </row>
    <row r="17" spans="1:31">
      <c r="A17" s="1012"/>
      <c r="B17" s="1012"/>
      <c r="C17" s="1012"/>
      <c r="D17" s="1012"/>
      <c r="E17" s="1012"/>
      <c r="G17" s="1015"/>
      <c r="H17" s="1016"/>
      <c r="I17" s="1049"/>
      <c r="J17" s="1043"/>
      <c r="K17" s="1011"/>
      <c r="L17" s="1042"/>
      <c r="M17" s="1050"/>
      <c r="N17" s="1051"/>
      <c r="O17" s="1052"/>
      <c r="P17" s="1016"/>
      <c r="Q17" s="1016"/>
      <c r="R17" s="1103"/>
      <c r="T17" s="1019"/>
      <c r="U17" s="1020"/>
      <c r="V17" s="1059"/>
      <c r="W17" s="1054"/>
      <c r="X17" s="1055"/>
      <c r="Y17" s="1056"/>
      <c r="Z17" s="1060"/>
      <c r="AA17" s="1059"/>
      <c r="AB17" s="1066"/>
      <c r="AC17" s="1067"/>
      <c r="AD17" s="1067"/>
      <c r="AE17" s="1109"/>
    </row>
    <row r="18" spans="7:31">
      <c r="G18" s="1010"/>
      <c r="H18" s="1011"/>
      <c r="I18" s="1042"/>
      <c r="J18" s="1043"/>
      <c r="K18" s="1011"/>
      <c r="L18" s="1042"/>
      <c r="M18" s="1044"/>
      <c r="N18" s="1045"/>
      <c r="O18" s="1046" t="s">
        <v>64</v>
      </c>
      <c r="P18" s="1047"/>
      <c r="Q18" s="1047"/>
      <c r="R18" s="1102"/>
      <c r="T18" s="1017"/>
      <c r="U18" s="1018"/>
      <c r="V18" s="1053"/>
      <c r="W18" s="1054"/>
      <c r="X18" s="1055"/>
      <c r="Y18" s="1056"/>
      <c r="Z18" s="1054"/>
      <c r="AA18" s="1053"/>
      <c r="AB18" s="1069"/>
      <c r="AC18" s="1055"/>
      <c r="AD18" s="1055"/>
      <c r="AE18" s="1111"/>
    </row>
    <row r="19" spans="7:31">
      <c r="G19" s="1017" t="s">
        <v>65</v>
      </c>
      <c r="H19" s="1018"/>
      <c r="I19" s="1053"/>
      <c r="J19" s="1043"/>
      <c r="K19" s="1011"/>
      <c r="L19" s="1042"/>
      <c r="M19" s="1044"/>
      <c r="N19" s="1045"/>
      <c r="O19" s="1046"/>
      <c r="P19" s="1047"/>
      <c r="Q19" s="1047"/>
      <c r="R19" s="1102"/>
      <c r="T19" s="1017"/>
      <c r="U19" s="1018"/>
      <c r="V19" s="1053"/>
      <c r="W19" s="1054"/>
      <c r="X19" s="1055"/>
      <c r="Y19" s="1056"/>
      <c r="Z19" s="1054"/>
      <c r="AA19" s="1053"/>
      <c r="AB19" s="1069"/>
      <c r="AC19" s="1055"/>
      <c r="AD19" s="1055"/>
      <c r="AE19" s="1111"/>
    </row>
    <row r="20" spans="7:31">
      <c r="G20" s="1015"/>
      <c r="H20" s="1016"/>
      <c r="I20" s="1049"/>
      <c r="J20" s="1043"/>
      <c r="K20" s="1011"/>
      <c r="L20" s="1042"/>
      <c r="M20" s="1050"/>
      <c r="N20" s="1051"/>
      <c r="O20" s="1052"/>
      <c r="P20" s="1016"/>
      <c r="Q20" s="1016"/>
      <c r="R20" s="1103"/>
      <c r="T20" s="1017"/>
      <c r="U20" s="1018"/>
      <c r="V20" s="1053"/>
      <c r="W20" s="1054"/>
      <c r="X20" s="1055"/>
      <c r="Y20" s="1056"/>
      <c r="Z20" s="1054"/>
      <c r="AA20" s="1053"/>
      <c r="AB20" s="1069"/>
      <c r="AC20" s="1055"/>
      <c r="AD20" s="1055"/>
      <c r="AE20" s="1111"/>
    </row>
    <row r="21" spans="7:31">
      <c r="G21" s="1010"/>
      <c r="H21" s="1011"/>
      <c r="I21" s="1042"/>
      <c r="J21" s="1043"/>
      <c r="K21" s="1011"/>
      <c r="L21" s="1042"/>
      <c r="M21" s="1044"/>
      <c r="N21" s="1045"/>
      <c r="O21" s="1043"/>
      <c r="P21" s="1011"/>
      <c r="Q21" s="1011"/>
      <c r="R21" s="1104"/>
      <c r="T21" s="1017"/>
      <c r="U21" s="1018"/>
      <c r="V21" s="1053"/>
      <c r="W21" s="1054"/>
      <c r="X21" s="1055"/>
      <c r="Y21" s="1056"/>
      <c r="Z21" s="1054"/>
      <c r="AA21" s="1053"/>
      <c r="AB21" s="1069"/>
      <c r="AC21" s="1055"/>
      <c r="AD21" s="1055"/>
      <c r="AE21" s="1111"/>
    </row>
    <row r="22" spans="7:31">
      <c r="G22" s="1017"/>
      <c r="H22" s="1018"/>
      <c r="I22" s="1053"/>
      <c r="J22" s="1054"/>
      <c r="K22" s="1055"/>
      <c r="L22" s="1056"/>
      <c r="M22" s="1054" t="s">
        <v>66</v>
      </c>
      <c r="N22" s="1053"/>
      <c r="O22" s="1054"/>
      <c r="P22" s="1018"/>
      <c r="Q22" s="1018"/>
      <c r="R22" s="1105"/>
      <c r="T22" s="1017"/>
      <c r="U22" s="1018"/>
      <c r="V22" s="1053"/>
      <c r="W22" s="1054"/>
      <c r="X22" s="1055"/>
      <c r="Y22" s="1056"/>
      <c r="Z22" s="1054"/>
      <c r="AA22" s="1053"/>
      <c r="AB22" s="1063"/>
      <c r="AC22" s="1064"/>
      <c r="AD22" s="1064"/>
      <c r="AE22" s="1108"/>
    </row>
    <row r="23" spans="7:31">
      <c r="G23" s="1017"/>
      <c r="H23" s="1018"/>
      <c r="I23" s="1053"/>
      <c r="J23" s="1054"/>
      <c r="K23" s="1055"/>
      <c r="L23" s="1056"/>
      <c r="M23" s="1054" t="s">
        <v>67</v>
      </c>
      <c r="N23" s="1053"/>
      <c r="O23" s="1057" t="s">
        <v>68</v>
      </c>
      <c r="P23" s="1058"/>
      <c r="Q23" s="1058"/>
      <c r="R23" s="1106"/>
      <c r="T23" s="1013" t="s">
        <v>62</v>
      </c>
      <c r="U23" s="1014"/>
      <c r="V23" s="1048"/>
      <c r="W23" s="1054"/>
      <c r="X23" s="1055"/>
      <c r="Y23" s="1056"/>
      <c r="Z23" s="1054"/>
      <c r="AA23" s="1053"/>
      <c r="AB23" s="1063"/>
      <c r="AC23" s="1064"/>
      <c r="AD23" s="1064"/>
      <c r="AE23" s="1108"/>
    </row>
    <row r="24" spans="7:31">
      <c r="G24" s="1013" t="s">
        <v>62</v>
      </c>
      <c r="H24" s="1014"/>
      <c r="I24" s="1048"/>
      <c r="J24" s="1054"/>
      <c r="K24" s="1055"/>
      <c r="L24" s="1056"/>
      <c r="M24" s="1054" t="s">
        <v>69</v>
      </c>
      <c r="N24" s="1053"/>
      <c r="O24" s="1057"/>
      <c r="P24" s="1058"/>
      <c r="Q24" s="1058"/>
      <c r="R24" s="1106"/>
      <c r="T24" s="1017"/>
      <c r="U24" s="1018"/>
      <c r="V24" s="1053"/>
      <c r="W24" s="1054"/>
      <c r="X24" s="1055"/>
      <c r="Y24" s="1056"/>
      <c r="Z24" s="1054"/>
      <c r="AA24" s="1053"/>
      <c r="AB24" s="1063"/>
      <c r="AC24" s="1064"/>
      <c r="AD24" s="1064"/>
      <c r="AE24" s="1108"/>
    </row>
    <row r="25" spans="7:31">
      <c r="G25" s="1017"/>
      <c r="H25" s="1018"/>
      <c r="I25" s="1053"/>
      <c r="J25" s="1054"/>
      <c r="K25" s="1055"/>
      <c r="L25" s="1056"/>
      <c r="M25" s="1054" t="s">
        <v>70</v>
      </c>
      <c r="N25" s="1053"/>
      <c r="O25" s="1057"/>
      <c r="P25" s="1058"/>
      <c r="Q25" s="1058"/>
      <c r="R25" s="1106"/>
      <c r="T25" s="1019"/>
      <c r="U25" s="1020"/>
      <c r="V25" s="1059"/>
      <c r="W25" s="1054"/>
      <c r="X25" s="1055"/>
      <c r="Y25" s="1053"/>
      <c r="Z25" s="1060"/>
      <c r="AA25" s="1059"/>
      <c r="AB25" s="1066"/>
      <c r="AC25" s="1067"/>
      <c r="AD25" s="1067"/>
      <c r="AE25" s="1109"/>
    </row>
    <row r="26" spans="7:31">
      <c r="G26" s="1017"/>
      <c r="H26" s="1018"/>
      <c r="I26" s="1053"/>
      <c r="J26" s="1054"/>
      <c r="K26" s="1055"/>
      <c r="L26" s="1056"/>
      <c r="M26" s="1054" t="s">
        <v>71</v>
      </c>
      <c r="N26" s="1053"/>
      <c r="O26" s="1057"/>
      <c r="P26" s="1058"/>
      <c r="Q26" s="1058"/>
      <c r="R26" s="1106"/>
      <c r="T26" s="1017"/>
      <c r="U26" s="1018"/>
      <c r="V26" s="1053"/>
      <c r="W26" s="1054"/>
      <c r="X26" s="1055"/>
      <c r="Y26" s="1068"/>
      <c r="Z26" s="1054"/>
      <c r="AA26" s="1053"/>
      <c r="AB26" s="1069"/>
      <c r="AC26" s="1055"/>
      <c r="AD26" s="1055"/>
      <c r="AE26" s="1111"/>
    </row>
    <row r="27" spans="7:31">
      <c r="G27" s="1019"/>
      <c r="H27" s="1020"/>
      <c r="I27" s="1059"/>
      <c r="J27" s="1054"/>
      <c r="K27" s="1055"/>
      <c r="L27" s="1056"/>
      <c r="M27" s="1060"/>
      <c r="N27" s="1059"/>
      <c r="O27" s="1061"/>
      <c r="P27" s="1062"/>
      <c r="Q27" s="1062"/>
      <c r="R27" s="1107"/>
      <c r="T27" s="1017"/>
      <c r="U27" s="1018"/>
      <c r="V27" s="1053"/>
      <c r="W27" s="1054"/>
      <c r="X27" s="1055"/>
      <c r="Y27" s="1056"/>
      <c r="Z27" s="1054"/>
      <c r="AA27" s="1053"/>
      <c r="AB27" s="1069"/>
      <c r="AC27" s="1055"/>
      <c r="AD27" s="1055"/>
      <c r="AE27" s="1111"/>
    </row>
    <row r="28" spans="7:31">
      <c r="G28" s="1017"/>
      <c r="H28" s="1018"/>
      <c r="I28" s="1053"/>
      <c r="J28" s="1054"/>
      <c r="K28" s="1055"/>
      <c r="L28" s="1056"/>
      <c r="M28" s="1054"/>
      <c r="N28" s="1053"/>
      <c r="O28" s="1063" t="s">
        <v>72</v>
      </c>
      <c r="P28" s="1064"/>
      <c r="Q28" s="1064"/>
      <c r="R28" s="1108"/>
      <c r="T28" s="1017" t="s">
        <v>65</v>
      </c>
      <c r="U28" s="1018"/>
      <c r="V28" s="1053"/>
      <c r="W28" s="1054"/>
      <c r="X28" s="1055"/>
      <c r="Y28" s="1056"/>
      <c r="Z28" s="1054" t="s">
        <v>73</v>
      </c>
      <c r="AA28" s="1053"/>
      <c r="AB28" s="1063" t="s">
        <v>74</v>
      </c>
      <c r="AC28" s="1064"/>
      <c r="AD28" s="1064"/>
      <c r="AE28" s="1108"/>
    </row>
    <row r="29" spans="7:31">
      <c r="G29" s="1017"/>
      <c r="H29" s="1018"/>
      <c r="I29" s="1053"/>
      <c r="J29" s="1054"/>
      <c r="K29" s="1055"/>
      <c r="L29" s="1056"/>
      <c r="M29" s="1054"/>
      <c r="N29" s="1053"/>
      <c r="O29" s="1063"/>
      <c r="P29" s="1064"/>
      <c r="Q29" s="1064"/>
      <c r="R29" s="1108"/>
      <c r="T29" s="1017"/>
      <c r="U29" s="1018"/>
      <c r="V29" s="1053"/>
      <c r="W29" s="1054"/>
      <c r="X29" s="1055"/>
      <c r="Y29" s="1024"/>
      <c r="Z29" s="1054"/>
      <c r="AA29" s="1053"/>
      <c r="AB29" s="1063"/>
      <c r="AC29" s="1064"/>
      <c r="AD29" s="1064"/>
      <c r="AE29" s="1108"/>
    </row>
    <row r="30" spans="7:31">
      <c r="G30" s="1017" t="s">
        <v>62</v>
      </c>
      <c r="H30" s="1018"/>
      <c r="I30" s="1053"/>
      <c r="J30" s="1054"/>
      <c r="K30" s="1055"/>
      <c r="L30" s="1056"/>
      <c r="M30" s="1054"/>
      <c r="N30" s="1053"/>
      <c r="O30" s="1063"/>
      <c r="P30" s="1064"/>
      <c r="Q30" s="1064"/>
      <c r="R30" s="1108"/>
      <c r="T30" s="1017"/>
      <c r="U30" s="1018"/>
      <c r="V30" s="1053"/>
      <c r="W30" s="1054"/>
      <c r="X30" s="1055"/>
      <c r="Y30" s="1065"/>
      <c r="Z30" s="1054"/>
      <c r="AA30" s="1053"/>
      <c r="AB30" s="1063"/>
      <c r="AC30" s="1064"/>
      <c r="AD30" s="1064"/>
      <c r="AE30" s="1108"/>
    </row>
    <row r="31" spans="7:31">
      <c r="G31" s="1019"/>
      <c r="H31" s="1020"/>
      <c r="I31" s="1059"/>
      <c r="J31" s="1054"/>
      <c r="K31" s="1055"/>
      <c r="L31" s="1065" t="s">
        <v>75</v>
      </c>
      <c r="M31" s="1060"/>
      <c r="N31" s="1059"/>
      <c r="O31" s="1066"/>
      <c r="P31" s="1067"/>
      <c r="Q31" s="1067"/>
      <c r="R31" s="1109"/>
      <c r="T31" s="1019"/>
      <c r="U31" s="1020"/>
      <c r="V31" s="1059"/>
      <c r="W31" s="1054"/>
      <c r="X31" s="1055"/>
      <c r="Y31" s="1056"/>
      <c r="Z31" s="1060"/>
      <c r="AA31" s="1059"/>
      <c r="AB31" s="1066"/>
      <c r="AC31" s="1067"/>
      <c r="AD31" s="1067"/>
      <c r="AE31" s="1109"/>
    </row>
    <row r="32" spans="7:31">
      <c r="G32" s="1017"/>
      <c r="H32" s="1018"/>
      <c r="I32" s="1053"/>
      <c r="J32" s="1054"/>
      <c r="K32" s="1055"/>
      <c r="L32" s="1053"/>
      <c r="M32" s="1054" t="s">
        <v>66</v>
      </c>
      <c r="N32" s="1053"/>
      <c r="O32" s="1063"/>
      <c r="P32" s="1064"/>
      <c r="Q32" s="1064"/>
      <c r="R32" s="1108"/>
      <c r="T32" s="1017"/>
      <c r="U32" s="1018"/>
      <c r="V32" s="1053"/>
      <c r="W32" s="1054"/>
      <c r="X32" s="1055"/>
      <c r="Y32" s="1056"/>
      <c r="Z32" s="1054"/>
      <c r="AA32" s="1053"/>
      <c r="AB32" s="1054"/>
      <c r="AC32" s="1018"/>
      <c r="AD32" s="1018"/>
      <c r="AE32" s="1105"/>
    </row>
    <row r="33" spans="7:31">
      <c r="G33" s="1017"/>
      <c r="H33" s="1018"/>
      <c r="I33" s="1053"/>
      <c r="J33" s="1054"/>
      <c r="K33" s="1055"/>
      <c r="L33" s="1056"/>
      <c r="M33" s="1054" t="s">
        <v>67</v>
      </c>
      <c r="N33" s="1053"/>
      <c r="O33" s="1063" t="s">
        <v>76</v>
      </c>
      <c r="P33" s="1064"/>
      <c r="Q33" s="1064"/>
      <c r="R33" s="1108"/>
      <c r="T33" s="1017"/>
      <c r="U33" s="1018"/>
      <c r="V33" s="1053"/>
      <c r="W33" s="1054"/>
      <c r="X33" s="1055"/>
      <c r="Y33" s="1056"/>
      <c r="Z33" s="1054"/>
      <c r="AA33" s="1053"/>
      <c r="AB33" s="1057" t="s">
        <v>77</v>
      </c>
      <c r="AC33" s="1058"/>
      <c r="AD33" s="1058"/>
      <c r="AE33" s="1106"/>
    </row>
    <row r="34" spans="7:31">
      <c r="G34" s="1021"/>
      <c r="H34" s="1022"/>
      <c r="I34" s="1065"/>
      <c r="J34" s="1054"/>
      <c r="K34" s="1055"/>
      <c r="L34" s="1056"/>
      <c r="M34" s="1054" t="s">
        <v>69</v>
      </c>
      <c r="N34" s="1053"/>
      <c r="O34" s="1063"/>
      <c r="P34" s="1064"/>
      <c r="Q34" s="1064"/>
      <c r="R34" s="1108"/>
      <c r="T34" s="1017"/>
      <c r="U34" s="1018"/>
      <c r="V34" s="1053"/>
      <c r="W34" s="1054"/>
      <c r="X34" s="1055"/>
      <c r="Y34" s="1056"/>
      <c r="Z34" s="1054" t="s">
        <v>78</v>
      </c>
      <c r="AA34" s="1053"/>
      <c r="AB34" s="1057"/>
      <c r="AC34" s="1058"/>
      <c r="AD34" s="1058"/>
      <c r="AE34" s="1106"/>
    </row>
    <row r="35" spans="7:31">
      <c r="G35" s="1017" t="s">
        <v>65</v>
      </c>
      <c r="H35" s="1018"/>
      <c r="I35" s="1053"/>
      <c r="J35" s="1054"/>
      <c r="K35" s="1055"/>
      <c r="L35" s="1056"/>
      <c r="M35" s="1054" t="s">
        <v>70</v>
      </c>
      <c r="N35" s="1053"/>
      <c r="O35" s="1063"/>
      <c r="P35" s="1064"/>
      <c r="Q35" s="1064"/>
      <c r="R35" s="1108"/>
      <c r="T35" s="1013" t="s">
        <v>79</v>
      </c>
      <c r="U35" s="1014"/>
      <c r="V35" s="1048"/>
      <c r="W35" s="1054"/>
      <c r="X35" s="1055"/>
      <c r="Y35" s="1056"/>
      <c r="Z35" s="1054"/>
      <c r="AA35" s="1053"/>
      <c r="AB35" s="1057"/>
      <c r="AC35" s="1058"/>
      <c r="AD35" s="1058"/>
      <c r="AE35" s="1106"/>
    </row>
    <row r="36" spans="7:31">
      <c r="G36" s="1017"/>
      <c r="H36" s="1018"/>
      <c r="I36" s="1053"/>
      <c r="J36" s="1054"/>
      <c r="K36" s="1055"/>
      <c r="L36" s="1056"/>
      <c r="M36" s="1054" t="s">
        <v>71</v>
      </c>
      <c r="N36" s="1053"/>
      <c r="O36" s="1063"/>
      <c r="P36" s="1064"/>
      <c r="Q36" s="1064"/>
      <c r="R36" s="1108"/>
      <c r="T36" s="1017"/>
      <c r="U36" s="1018"/>
      <c r="V36" s="1053"/>
      <c r="W36" s="1076"/>
      <c r="X36" s="1055"/>
      <c r="Y36" s="1120" t="s">
        <v>75</v>
      </c>
      <c r="Z36" s="1054"/>
      <c r="AA36" s="1053"/>
      <c r="AB36" s="1057"/>
      <c r="AC36" s="1058"/>
      <c r="AD36" s="1058"/>
      <c r="AE36" s="1106"/>
    </row>
    <row r="37" spans="7:31">
      <c r="G37" s="1017"/>
      <c r="H37" s="1018"/>
      <c r="I37" s="1053"/>
      <c r="J37" s="1054"/>
      <c r="K37" s="1055"/>
      <c r="L37" s="1053"/>
      <c r="M37" s="1054" t="s">
        <v>80</v>
      </c>
      <c r="N37" s="1053"/>
      <c r="O37" s="1063"/>
      <c r="P37" s="1064"/>
      <c r="Q37" s="1064"/>
      <c r="R37" s="1108"/>
      <c r="T37" s="1019"/>
      <c r="U37" s="1020"/>
      <c r="V37" s="1059"/>
      <c r="W37" s="1076"/>
      <c r="X37" s="1055"/>
      <c r="Y37" s="1056"/>
      <c r="Z37" s="1060"/>
      <c r="AA37" s="1059"/>
      <c r="AB37" s="1061"/>
      <c r="AC37" s="1062"/>
      <c r="AD37" s="1062"/>
      <c r="AE37" s="1107"/>
    </row>
    <row r="38" spans="7:31">
      <c r="G38" s="1019"/>
      <c r="H38" s="1020"/>
      <c r="I38" s="1059"/>
      <c r="J38" s="1054"/>
      <c r="K38" s="1055"/>
      <c r="L38" s="1068" t="s">
        <v>81</v>
      </c>
      <c r="M38" s="1060"/>
      <c r="N38" s="1059"/>
      <c r="O38" s="1060"/>
      <c r="P38" s="1020"/>
      <c r="Q38" s="1020"/>
      <c r="R38" s="1110"/>
      <c r="T38" s="1017"/>
      <c r="U38" s="1018"/>
      <c r="V38" s="1053"/>
      <c r="W38" s="1076"/>
      <c r="X38" s="1055"/>
      <c r="Y38" s="1056"/>
      <c r="Z38" s="1054"/>
      <c r="AA38" s="1053"/>
      <c r="AB38" s="1074"/>
      <c r="AC38" s="1075"/>
      <c r="AD38" s="1075"/>
      <c r="AE38" s="1114"/>
    </row>
    <row r="39" spans="7:31">
      <c r="G39" s="1017"/>
      <c r="H39" s="1018"/>
      <c r="I39" s="1053"/>
      <c r="J39" s="1054"/>
      <c r="K39" s="1055"/>
      <c r="L39" s="1056"/>
      <c r="M39" s="1054"/>
      <c r="N39" s="1053"/>
      <c r="O39" s="1069"/>
      <c r="P39" s="1055"/>
      <c r="Q39" s="1055"/>
      <c r="R39" s="1111"/>
      <c r="T39" s="1017"/>
      <c r="U39" s="1018"/>
      <c r="V39" s="1053"/>
      <c r="W39" s="1076"/>
      <c r="X39" s="1055"/>
      <c r="Y39" s="1068"/>
      <c r="Z39" s="1054" t="s">
        <v>82</v>
      </c>
      <c r="AA39" s="1053"/>
      <c r="AB39" s="1121" t="s">
        <v>83</v>
      </c>
      <c r="AC39" s="1122"/>
      <c r="AD39" s="1122"/>
      <c r="AE39" s="1123"/>
    </row>
    <row r="40" spans="7:31">
      <c r="G40" s="1017"/>
      <c r="H40" s="1018"/>
      <c r="I40" s="1053"/>
      <c r="J40" s="1054"/>
      <c r="K40" s="1055"/>
      <c r="L40" s="1056"/>
      <c r="M40" s="1054"/>
      <c r="N40" s="1053"/>
      <c r="O40" s="1070"/>
      <c r="P40" s="1071"/>
      <c r="Q40" s="1071"/>
      <c r="R40" s="1112"/>
      <c r="T40" s="1013" t="s">
        <v>62</v>
      </c>
      <c r="U40" s="1014"/>
      <c r="V40" s="1048"/>
      <c r="W40" s="1076"/>
      <c r="X40" s="1055"/>
      <c r="Y40" s="1056"/>
      <c r="Z40" s="1054" t="s">
        <v>84</v>
      </c>
      <c r="AA40" s="1053"/>
      <c r="AB40" s="1121"/>
      <c r="AC40" s="1122"/>
      <c r="AD40" s="1122"/>
      <c r="AE40" s="1123"/>
    </row>
    <row r="41" spans="7:31">
      <c r="G41" s="1023"/>
      <c r="H41" s="1024"/>
      <c r="I41" s="1024"/>
      <c r="J41" s="1054"/>
      <c r="K41" s="1055"/>
      <c r="L41" s="1056"/>
      <c r="M41" s="1054" t="s">
        <v>85</v>
      </c>
      <c r="N41" s="1053"/>
      <c r="O41" s="1070"/>
      <c r="P41" s="1071"/>
      <c r="Q41" s="1071"/>
      <c r="R41" s="1112"/>
      <c r="T41" s="1017"/>
      <c r="U41" s="1018"/>
      <c r="V41" s="1053"/>
      <c r="W41" s="1076"/>
      <c r="X41" s="1055"/>
      <c r="Y41" s="1056"/>
      <c r="Z41" s="1054" t="s">
        <v>86</v>
      </c>
      <c r="AA41" s="1053"/>
      <c r="AB41" s="1063"/>
      <c r="AC41" s="1064"/>
      <c r="AD41" s="1064"/>
      <c r="AE41" s="1108"/>
    </row>
    <row r="42" spans="7:31">
      <c r="G42" s="1017"/>
      <c r="H42" s="1018"/>
      <c r="I42" s="1053"/>
      <c r="J42" s="1054"/>
      <c r="K42" s="1055"/>
      <c r="L42" s="1056"/>
      <c r="M42" s="1054"/>
      <c r="N42" s="1053"/>
      <c r="O42" s="1070"/>
      <c r="P42" s="1071"/>
      <c r="Q42" s="1071"/>
      <c r="R42" s="1112"/>
      <c r="T42" s="1017"/>
      <c r="U42" s="1018"/>
      <c r="V42" s="1053"/>
      <c r="W42" s="1054"/>
      <c r="X42" s="1055"/>
      <c r="Y42" s="1056"/>
      <c r="Z42" s="1054" t="s">
        <v>87</v>
      </c>
      <c r="AA42" s="1053"/>
      <c r="AB42" s="1063"/>
      <c r="AC42" s="1064"/>
      <c r="AD42" s="1064"/>
      <c r="AE42" s="1108"/>
    </row>
    <row r="43" spans="7:31">
      <c r="G43" s="1019"/>
      <c r="H43" s="1020"/>
      <c r="I43" s="1059"/>
      <c r="J43" s="1054"/>
      <c r="K43" s="1055"/>
      <c r="L43" s="1056"/>
      <c r="M43" s="1060"/>
      <c r="N43" s="1059"/>
      <c r="O43" s="1072"/>
      <c r="P43" s="1073"/>
      <c r="Q43" s="1073"/>
      <c r="R43" s="1113"/>
      <c r="T43" s="1019"/>
      <c r="U43" s="1020"/>
      <c r="V43" s="1059"/>
      <c r="W43" s="1076"/>
      <c r="X43" s="1055"/>
      <c r="Y43" s="1068" t="s">
        <v>81</v>
      </c>
      <c r="Z43" s="1060"/>
      <c r="AA43" s="1059"/>
      <c r="AB43" s="1124"/>
      <c r="AC43" s="1082"/>
      <c r="AD43" s="1082"/>
      <c r="AE43" s="1125"/>
    </row>
    <row r="44" spans="7:31">
      <c r="G44" s="1017"/>
      <c r="H44" s="1018"/>
      <c r="I44" s="1053"/>
      <c r="J44" s="1054"/>
      <c r="K44" s="1055"/>
      <c r="L44" s="1056"/>
      <c r="M44" s="1024"/>
      <c r="N44" s="1024"/>
      <c r="O44" s="1074"/>
      <c r="P44" s="1075"/>
      <c r="Q44" s="1075"/>
      <c r="R44" s="1114"/>
      <c r="T44" s="1017"/>
      <c r="U44" s="1018"/>
      <c r="V44" s="1053"/>
      <c r="W44" s="1076"/>
      <c r="X44" s="1055"/>
      <c r="Y44" s="1056"/>
      <c r="Z44" s="1054"/>
      <c r="AA44" s="1053"/>
      <c r="AB44" s="1069"/>
      <c r="AC44" s="1055"/>
      <c r="AD44" s="1055"/>
      <c r="AE44" s="1111"/>
    </row>
    <row r="45" spans="7:31">
      <c r="G45" s="1023"/>
      <c r="H45" s="1024"/>
      <c r="I45" s="1024"/>
      <c r="J45" s="1076"/>
      <c r="K45" s="1055"/>
      <c r="L45" s="1068"/>
      <c r="M45" s="1054"/>
      <c r="N45" s="1053"/>
      <c r="O45" s="1077" t="s">
        <v>88</v>
      </c>
      <c r="P45" s="1078"/>
      <c r="Q45" s="1078"/>
      <c r="R45" s="1115"/>
      <c r="T45" s="1017"/>
      <c r="U45" s="1018"/>
      <c r="V45" s="1053"/>
      <c r="W45" s="1076"/>
      <c r="X45" s="1055"/>
      <c r="Y45" s="1056"/>
      <c r="Z45" s="1054"/>
      <c r="AA45" s="1053"/>
      <c r="AB45" s="1121" t="s">
        <v>89</v>
      </c>
      <c r="AC45" s="1122"/>
      <c r="AD45" s="1122"/>
      <c r="AE45" s="1123"/>
    </row>
    <row r="46" spans="7:31">
      <c r="G46" s="1017"/>
      <c r="H46" s="1018"/>
      <c r="I46" s="1053"/>
      <c r="J46" s="1076"/>
      <c r="K46" s="1055"/>
      <c r="L46" s="1056"/>
      <c r="M46" s="1054"/>
      <c r="N46" s="1053"/>
      <c r="O46" s="1077"/>
      <c r="P46" s="1078"/>
      <c r="Q46" s="1078"/>
      <c r="R46" s="1115"/>
      <c r="T46" s="1013" t="s">
        <v>90</v>
      </c>
      <c r="U46" s="1014"/>
      <c r="V46" s="1048"/>
      <c r="W46" s="1076"/>
      <c r="X46" s="1055"/>
      <c r="Y46" s="1056"/>
      <c r="Z46" s="1054"/>
      <c r="AA46" s="1053"/>
      <c r="AB46" s="1121"/>
      <c r="AC46" s="1122"/>
      <c r="AD46" s="1122"/>
      <c r="AE46" s="1123"/>
    </row>
    <row r="47" spans="7:31">
      <c r="G47" s="1017" t="s">
        <v>62</v>
      </c>
      <c r="H47" s="1018"/>
      <c r="I47" s="1053"/>
      <c r="J47" s="1076"/>
      <c r="K47" s="1055"/>
      <c r="L47" s="1056"/>
      <c r="M47" s="1054"/>
      <c r="N47" s="1053"/>
      <c r="O47" s="1077"/>
      <c r="P47" s="1078"/>
      <c r="Q47" s="1078"/>
      <c r="R47" s="1115"/>
      <c r="T47" s="1019"/>
      <c r="U47" s="1020"/>
      <c r="V47" s="1059"/>
      <c r="W47" s="1054"/>
      <c r="X47" s="1055"/>
      <c r="Y47" s="1056"/>
      <c r="Z47" s="1054"/>
      <c r="AA47" s="1053"/>
      <c r="AB47" s="1121"/>
      <c r="AC47" s="1122"/>
      <c r="AD47" s="1122"/>
      <c r="AE47" s="1123"/>
    </row>
    <row r="48" spans="7:31">
      <c r="G48" s="1019"/>
      <c r="H48" s="1020"/>
      <c r="I48" s="1059"/>
      <c r="J48" s="1076"/>
      <c r="K48" s="1055"/>
      <c r="L48" s="1056"/>
      <c r="M48" s="1060"/>
      <c r="N48" s="1059"/>
      <c r="O48" s="1079"/>
      <c r="P48" s="1080"/>
      <c r="Q48" s="1080"/>
      <c r="R48" s="1116"/>
      <c r="T48" s="1013"/>
      <c r="U48" s="1014"/>
      <c r="V48" s="1048"/>
      <c r="W48" s="1076"/>
      <c r="X48" s="1055"/>
      <c r="Y48" s="1053"/>
      <c r="Z48" s="1060"/>
      <c r="AA48" s="1059"/>
      <c r="AB48" s="1126"/>
      <c r="AC48" s="1127"/>
      <c r="AD48" s="1127"/>
      <c r="AE48" s="1128"/>
    </row>
    <row r="49" spans="7:31">
      <c r="G49" s="1017"/>
      <c r="H49" s="1018"/>
      <c r="I49" s="1053"/>
      <c r="J49" s="1076"/>
      <c r="K49" s="1065" t="s">
        <v>81</v>
      </c>
      <c r="L49" s="1065" t="s">
        <v>75</v>
      </c>
      <c r="M49" s="1054"/>
      <c r="N49" s="1053"/>
      <c r="O49" s="1054"/>
      <c r="P49" s="1018"/>
      <c r="Q49" s="1018"/>
      <c r="R49" s="1105"/>
      <c r="T49" s="1017"/>
      <c r="U49" s="1018"/>
      <c r="V49" s="1053"/>
      <c r="W49" s="1076"/>
      <c r="X49" s="1055"/>
      <c r="Y49" s="1053"/>
      <c r="Z49" s="1054"/>
      <c r="AA49" s="1053"/>
      <c r="AB49" s="1063"/>
      <c r="AC49" s="1064"/>
      <c r="AD49" s="1064"/>
      <c r="AE49" s="1108"/>
    </row>
    <row r="50" spans="7:31">
      <c r="G50" s="1017"/>
      <c r="H50" s="1018"/>
      <c r="I50" s="1053"/>
      <c r="J50" s="1076"/>
      <c r="K50" s="1055"/>
      <c r="L50" s="1056"/>
      <c r="M50" s="1054"/>
      <c r="N50" s="1053"/>
      <c r="O50" s="1054"/>
      <c r="P50" s="1018"/>
      <c r="Q50" s="1018"/>
      <c r="R50" s="1105"/>
      <c r="T50" s="1017"/>
      <c r="U50" s="1018"/>
      <c r="V50" s="1053"/>
      <c r="W50" s="1076"/>
      <c r="X50" s="1055"/>
      <c r="Y50" s="1068" t="s">
        <v>81</v>
      </c>
      <c r="Z50" s="1054"/>
      <c r="AA50" s="1053"/>
      <c r="AB50" s="1063"/>
      <c r="AC50" s="1064"/>
      <c r="AD50" s="1064"/>
      <c r="AE50" s="1108"/>
    </row>
    <row r="51" spans="7:31">
      <c r="G51" s="1017"/>
      <c r="H51" s="1018"/>
      <c r="I51" s="1053"/>
      <c r="J51" s="1076"/>
      <c r="K51" s="1055"/>
      <c r="L51" s="1056"/>
      <c r="M51" s="1054"/>
      <c r="N51" s="1053"/>
      <c r="O51" s="1054"/>
      <c r="P51" s="1018"/>
      <c r="Q51" s="1018"/>
      <c r="R51" s="1105"/>
      <c r="T51" s="1017"/>
      <c r="U51" s="1018"/>
      <c r="V51" s="1053"/>
      <c r="W51" s="1076"/>
      <c r="X51" s="1055"/>
      <c r="Y51" s="1053"/>
      <c r="Z51" s="1054"/>
      <c r="AA51" s="1053"/>
      <c r="AB51" s="1063"/>
      <c r="AC51" s="1064"/>
      <c r="AD51" s="1064"/>
      <c r="AE51" s="1108"/>
    </row>
    <row r="52" spans="7:31">
      <c r="G52" s="1017"/>
      <c r="H52" s="1018"/>
      <c r="I52" s="1053"/>
      <c r="J52" s="1076"/>
      <c r="K52" s="1055"/>
      <c r="L52" s="1056"/>
      <c r="M52" s="1054"/>
      <c r="N52" s="1053"/>
      <c r="O52" s="1054"/>
      <c r="P52" s="1018"/>
      <c r="Q52" s="1018"/>
      <c r="R52" s="1105"/>
      <c r="T52" s="1017"/>
      <c r="U52" s="1018"/>
      <c r="V52" s="1053"/>
      <c r="W52" s="1076"/>
      <c r="X52" s="1055"/>
      <c r="Y52" s="1053"/>
      <c r="Z52" s="1054"/>
      <c r="AA52" s="1053"/>
      <c r="AB52" s="1063"/>
      <c r="AC52" s="1064"/>
      <c r="AD52" s="1064"/>
      <c r="AE52" s="1108"/>
    </row>
    <row r="53" spans="7:31">
      <c r="G53" s="1017"/>
      <c r="H53" s="1018"/>
      <c r="I53" s="1053"/>
      <c r="J53" s="1076"/>
      <c r="K53" s="1055"/>
      <c r="L53" s="1056"/>
      <c r="M53" s="1054"/>
      <c r="N53" s="1053"/>
      <c r="O53" s="1054"/>
      <c r="P53" s="1018"/>
      <c r="Q53" s="1018"/>
      <c r="R53" s="1105"/>
      <c r="T53" s="1013" t="s">
        <v>62</v>
      </c>
      <c r="U53" s="1014"/>
      <c r="V53" s="1048"/>
      <c r="W53" s="1076"/>
      <c r="X53" s="1055"/>
      <c r="Y53" s="1053"/>
      <c r="Z53" s="1054"/>
      <c r="AA53" s="1053"/>
      <c r="AB53" s="1054" t="s">
        <v>91</v>
      </c>
      <c r="AC53" s="1018"/>
      <c r="AD53" s="1018"/>
      <c r="AE53" s="1105"/>
    </row>
    <row r="54" spans="7:31">
      <c r="G54" s="1017"/>
      <c r="H54" s="1018"/>
      <c r="I54" s="1053"/>
      <c r="J54" s="1076"/>
      <c r="K54" s="1055"/>
      <c r="L54" s="1056"/>
      <c r="M54" s="1054"/>
      <c r="N54" s="1053"/>
      <c r="O54" s="1054"/>
      <c r="P54" s="1018"/>
      <c r="Q54" s="1018"/>
      <c r="R54" s="1105"/>
      <c r="T54" s="1017"/>
      <c r="U54" s="1018"/>
      <c r="V54" s="1053"/>
      <c r="W54" s="1076"/>
      <c r="X54" s="1055"/>
      <c r="Y54" s="1053"/>
      <c r="Z54" s="1054"/>
      <c r="AA54" s="1053"/>
      <c r="AB54" s="1054"/>
      <c r="AC54" s="1018"/>
      <c r="AD54" s="1018"/>
      <c r="AE54" s="1105"/>
    </row>
    <row r="55" spans="7:31">
      <c r="G55" s="1017"/>
      <c r="H55" s="1018"/>
      <c r="I55" s="1053"/>
      <c r="J55" s="1076"/>
      <c r="K55" s="1055"/>
      <c r="L55" s="1056"/>
      <c r="M55" s="1054"/>
      <c r="N55" s="1053"/>
      <c r="O55" s="1063"/>
      <c r="P55" s="1064"/>
      <c r="Q55" s="1064"/>
      <c r="R55" s="1108"/>
      <c r="T55" s="1013"/>
      <c r="U55" s="1014"/>
      <c r="V55" s="1048"/>
      <c r="W55" s="1076"/>
      <c r="X55" s="1022"/>
      <c r="Y55" s="1053"/>
      <c r="Z55" s="1054"/>
      <c r="AA55" s="1053"/>
      <c r="AB55" s="1054"/>
      <c r="AC55" s="1018"/>
      <c r="AD55" s="1018"/>
      <c r="AE55" s="1105"/>
    </row>
    <row r="56" spans="7:31">
      <c r="G56" s="1019"/>
      <c r="H56" s="1020"/>
      <c r="I56" s="1059"/>
      <c r="J56" s="1081"/>
      <c r="K56" s="1082"/>
      <c r="L56" s="1083"/>
      <c r="M56" s="1060"/>
      <c r="N56" s="1059"/>
      <c r="O56" s="1084"/>
      <c r="P56" s="1085"/>
      <c r="Q56" s="1085"/>
      <c r="R56" s="1117"/>
      <c r="T56" s="1017"/>
      <c r="U56" s="1018"/>
      <c r="V56" s="1053"/>
      <c r="W56" s="1076"/>
      <c r="X56" s="1055"/>
      <c r="Y56" s="1056"/>
      <c r="Z56" s="1054"/>
      <c r="AA56" s="1053"/>
      <c r="AB56" s="1069"/>
      <c r="AC56" s="1055"/>
      <c r="AD56" s="1055"/>
      <c r="AE56" s="1111"/>
    </row>
    <row r="57" ht="16.35" spans="7:31">
      <c r="G57" s="1025"/>
      <c r="H57" s="1026"/>
      <c r="I57" s="1026"/>
      <c r="J57" s="1026"/>
      <c r="K57" s="1086" t="s">
        <v>92</v>
      </c>
      <c r="L57" s="1087"/>
      <c r="M57" s="1088"/>
      <c r="N57" s="1089" t="s">
        <v>93</v>
      </c>
      <c r="O57" s="1089"/>
      <c r="P57" s="1090" t="s">
        <v>94</v>
      </c>
      <c r="Q57" s="1118"/>
      <c r="R57" s="1119"/>
      <c r="T57" s="1025"/>
      <c r="U57" s="1026"/>
      <c r="V57" s="1026"/>
      <c r="W57" s="1026"/>
      <c r="X57" s="1086" t="s">
        <v>92</v>
      </c>
      <c r="Y57" s="1087"/>
      <c r="Z57" s="1088"/>
      <c r="AA57" s="1089" t="s">
        <v>93</v>
      </c>
      <c r="AB57" s="1089"/>
      <c r="AC57" s="1090" t="s">
        <v>94</v>
      </c>
      <c r="AD57" s="1118"/>
      <c r="AE57" s="1119"/>
    </row>
  </sheetData>
  <mergeCells count="174">
    <mergeCell ref="A1:E1"/>
    <mergeCell ref="Q2:R2"/>
    <mergeCell ref="AD2:AE2"/>
    <mergeCell ref="Q3:R3"/>
    <mergeCell ref="AD3:AE3"/>
    <mergeCell ref="G5:R5"/>
    <mergeCell ref="T5:AE5"/>
    <mergeCell ref="G6:R6"/>
    <mergeCell ref="T6:AE6"/>
    <mergeCell ref="G7:R7"/>
    <mergeCell ref="T7:AE7"/>
    <mergeCell ref="G8:R8"/>
    <mergeCell ref="T8:AE8"/>
    <mergeCell ref="G9:R9"/>
    <mergeCell ref="T9:AE9"/>
    <mergeCell ref="G10:R10"/>
    <mergeCell ref="T10:AE10"/>
    <mergeCell ref="G11:R11"/>
    <mergeCell ref="T11:AE11"/>
    <mergeCell ref="G12:R12"/>
    <mergeCell ref="T12:AE12"/>
    <mergeCell ref="G13:R13"/>
    <mergeCell ref="T13:AE13"/>
    <mergeCell ref="T14:V14"/>
    <mergeCell ref="Z14:AA14"/>
    <mergeCell ref="AB14:AE14"/>
    <mergeCell ref="G15:I15"/>
    <mergeCell ref="T15:V15"/>
    <mergeCell ref="Z15:AA15"/>
    <mergeCell ref="T16:V16"/>
    <mergeCell ref="Z16:AA16"/>
    <mergeCell ref="T17:V17"/>
    <mergeCell ref="Z17:AA17"/>
    <mergeCell ref="T18:V18"/>
    <mergeCell ref="Z18:AA18"/>
    <mergeCell ref="G19:I19"/>
    <mergeCell ref="T19:V19"/>
    <mergeCell ref="Z19:AA19"/>
    <mergeCell ref="Z21:AA21"/>
    <mergeCell ref="G22:I22"/>
    <mergeCell ref="M22:N22"/>
    <mergeCell ref="O22:R22"/>
    <mergeCell ref="Z22:AA22"/>
    <mergeCell ref="G23:I23"/>
    <mergeCell ref="M23:N23"/>
    <mergeCell ref="T23:V23"/>
    <mergeCell ref="Z23:AA23"/>
    <mergeCell ref="G24:I24"/>
    <mergeCell ref="M24:N24"/>
    <mergeCell ref="T24:V24"/>
    <mergeCell ref="Z24:AA24"/>
    <mergeCell ref="G25:I25"/>
    <mergeCell ref="M25:N25"/>
    <mergeCell ref="T25:V25"/>
    <mergeCell ref="Z25:AA25"/>
    <mergeCell ref="G26:I26"/>
    <mergeCell ref="M26:N26"/>
    <mergeCell ref="T26:V26"/>
    <mergeCell ref="Z26:AA26"/>
    <mergeCell ref="G27:I27"/>
    <mergeCell ref="M27:N27"/>
    <mergeCell ref="T27:V27"/>
    <mergeCell ref="Z27:AA27"/>
    <mergeCell ref="M28:N28"/>
    <mergeCell ref="T28:V28"/>
    <mergeCell ref="Z28:AA28"/>
    <mergeCell ref="M29:N29"/>
    <mergeCell ref="T29:V29"/>
    <mergeCell ref="Z29:AA29"/>
    <mergeCell ref="G30:I30"/>
    <mergeCell ref="M30:N30"/>
    <mergeCell ref="G31:I31"/>
    <mergeCell ref="M31:N31"/>
    <mergeCell ref="T31:V31"/>
    <mergeCell ref="Z31:AA31"/>
    <mergeCell ref="AB31:AE31"/>
    <mergeCell ref="G32:I32"/>
    <mergeCell ref="M32:N32"/>
    <mergeCell ref="O32:R32"/>
    <mergeCell ref="T32:V32"/>
    <mergeCell ref="Z32:AA32"/>
    <mergeCell ref="AB32:AE32"/>
    <mergeCell ref="G33:I33"/>
    <mergeCell ref="M33:N33"/>
    <mergeCell ref="T33:V33"/>
    <mergeCell ref="Z33:AA33"/>
    <mergeCell ref="G34:I34"/>
    <mergeCell ref="M34:N34"/>
    <mergeCell ref="Z34:AA34"/>
    <mergeCell ref="G35:I35"/>
    <mergeCell ref="M35:N35"/>
    <mergeCell ref="T35:V35"/>
    <mergeCell ref="Z35:AA35"/>
    <mergeCell ref="G36:I36"/>
    <mergeCell ref="M36:N36"/>
    <mergeCell ref="T36:V36"/>
    <mergeCell ref="Z36:AA36"/>
    <mergeCell ref="M37:N37"/>
    <mergeCell ref="Z37:AA37"/>
    <mergeCell ref="O38:R38"/>
    <mergeCell ref="G39:I39"/>
    <mergeCell ref="M39:N39"/>
    <mergeCell ref="Z39:AA39"/>
    <mergeCell ref="G40:I40"/>
    <mergeCell ref="M40:N40"/>
    <mergeCell ref="T40:V40"/>
    <mergeCell ref="Z40:AA40"/>
    <mergeCell ref="M41:N41"/>
    <mergeCell ref="T41:V41"/>
    <mergeCell ref="Z41:AA41"/>
    <mergeCell ref="G42:I42"/>
    <mergeCell ref="M42:N42"/>
    <mergeCell ref="T42:V42"/>
    <mergeCell ref="Z42:AA42"/>
    <mergeCell ref="Z43:AA43"/>
    <mergeCell ref="G44:I44"/>
    <mergeCell ref="M45:N45"/>
    <mergeCell ref="T45:V45"/>
    <mergeCell ref="Z45:AA45"/>
    <mergeCell ref="T46:V46"/>
    <mergeCell ref="Z46:AA46"/>
    <mergeCell ref="G47:I47"/>
    <mergeCell ref="T47:V47"/>
    <mergeCell ref="Z47:AA47"/>
    <mergeCell ref="M48:N48"/>
    <mergeCell ref="T48:V48"/>
    <mergeCell ref="Z48:AA48"/>
    <mergeCell ref="M49:N49"/>
    <mergeCell ref="Z49:AA49"/>
    <mergeCell ref="G50:I50"/>
    <mergeCell ref="M50:N50"/>
    <mergeCell ref="T50:V50"/>
    <mergeCell ref="Z50:AA50"/>
    <mergeCell ref="G51:I51"/>
    <mergeCell ref="M51:N51"/>
    <mergeCell ref="G52:I52"/>
    <mergeCell ref="M52:N52"/>
    <mergeCell ref="G53:I53"/>
    <mergeCell ref="M53:N53"/>
    <mergeCell ref="T53:V53"/>
    <mergeCell ref="Z54:AA54"/>
    <mergeCell ref="G55:I55"/>
    <mergeCell ref="M55:N55"/>
    <mergeCell ref="O55:R55"/>
    <mergeCell ref="T55:V55"/>
    <mergeCell ref="Z55:AA55"/>
    <mergeCell ref="T56:V56"/>
    <mergeCell ref="Z56:AA56"/>
    <mergeCell ref="H57:J57"/>
    <mergeCell ref="K57:L57"/>
    <mergeCell ref="Q57:R57"/>
    <mergeCell ref="U57:W57"/>
    <mergeCell ref="X57:Y57"/>
    <mergeCell ref="AD57:AE57"/>
    <mergeCell ref="G1:L4"/>
    <mergeCell ref="M1:O4"/>
    <mergeCell ref="T1:Y4"/>
    <mergeCell ref="Z1:AB4"/>
    <mergeCell ref="O14:R16"/>
    <mergeCell ref="O18:R19"/>
    <mergeCell ref="O23:R27"/>
    <mergeCell ref="O28:R31"/>
    <mergeCell ref="O33:R37"/>
    <mergeCell ref="O40:R43"/>
    <mergeCell ref="O45:R48"/>
    <mergeCell ref="O49:R54"/>
    <mergeCell ref="AB15:AE17"/>
    <mergeCell ref="AB22:AE25"/>
    <mergeCell ref="AB28:AE30"/>
    <mergeCell ref="AB33:AE37"/>
    <mergeCell ref="AB39:AE40"/>
    <mergeCell ref="AB41:AE42"/>
    <mergeCell ref="AB45:AE48"/>
    <mergeCell ref="AB53:AE55"/>
  </mergeCells>
  <pageMargins left="0.7" right="0.7" top="0.75" bottom="0.75" header="0.3" footer="0.3"/>
  <pageSetup paperSize="9" orientation="portrait"/>
  <headerFooter alignWithMargins="0"/>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11"/>
  <sheetViews>
    <sheetView zoomScale="55" zoomScaleNormal="55" topLeftCell="A131" workbookViewId="0">
      <selection activeCell="E20" sqref="E20"/>
    </sheetView>
  </sheetViews>
  <sheetFormatPr defaultColWidth="8.7" defaultRowHeight="32.4"/>
  <cols>
    <col min="1" max="1" width="16.4" style="56" customWidth="1"/>
    <col min="2" max="2" width="59" style="57" customWidth="1"/>
    <col min="3" max="3" width="58.9" style="57" customWidth="1"/>
    <col min="4" max="4" width="58.6" style="58" customWidth="1"/>
    <col min="5" max="5" width="16.1" style="59" customWidth="1"/>
    <col min="6" max="6" width="5" style="57" customWidth="1"/>
    <col min="7" max="7" width="51.075" style="57" customWidth="1"/>
    <col min="8" max="8" width="9" style="57" customWidth="1"/>
    <col min="9" max="9" width="16.3" style="57" customWidth="1"/>
    <col min="10" max="26" width="9" style="57" customWidth="1"/>
    <col min="27" max="16384" width="8.7" style="57"/>
  </cols>
  <sheetData>
    <row r="1" ht="38.25" customHeight="1" spans="1:10">
      <c r="A1" s="60" t="s">
        <v>747</v>
      </c>
      <c r="B1" s="61"/>
      <c r="C1" s="62" t="s">
        <v>748</v>
      </c>
      <c r="D1" s="63"/>
      <c r="E1" s="64"/>
      <c r="G1" s="65" t="s">
        <v>714</v>
      </c>
      <c r="H1" s="66"/>
      <c r="I1" s="66"/>
      <c r="J1" s="107"/>
    </row>
    <row r="2" s="52" customFormat="1" ht="20.1" customHeight="1" spans="1:26">
      <c r="A2" s="67" t="s">
        <v>116</v>
      </c>
      <c r="B2" s="68" t="str">
        <f>目录!H8</f>
        <v>N72-VE23-M002-CAD9900200350-9900205227-OP20</v>
      </c>
      <c r="C2" s="69" t="s">
        <v>715</v>
      </c>
      <c r="D2" s="68" t="str">
        <f>目录!H9</f>
        <v>上饶J39-1200F</v>
      </c>
      <c r="E2" s="70" t="s">
        <v>3</v>
      </c>
      <c r="F2" s="57"/>
      <c r="G2" s="71" t="s">
        <v>749</v>
      </c>
      <c r="H2" s="72">
        <f>COUNTIF(C13:C846,"明细表错误（备料尺寸/明细缺少/规格错误）")</f>
        <v>58</v>
      </c>
      <c r="I2" s="108" t="s">
        <v>717</v>
      </c>
      <c r="J2" s="72">
        <f>J3+J4+J5+J6+J7</f>
        <v>0</v>
      </c>
      <c r="K2" s="109" t="s">
        <v>146</v>
      </c>
      <c r="L2" s="97"/>
      <c r="M2" s="57"/>
      <c r="N2" s="57"/>
      <c r="O2" s="57"/>
      <c r="P2" s="57"/>
      <c r="Q2" s="57"/>
      <c r="R2" s="57"/>
      <c r="S2" s="57"/>
      <c r="T2" s="57"/>
      <c r="U2" s="57"/>
      <c r="V2" s="57"/>
      <c r="W2" s="57"/>
      <c r="X2" s="57"/>
      <c r="Y2" s="57"/>
      <c r="Z2" s="57"/>
    </row>
    <row r="3" s="52" customFormat="1" ht="20.1" customHeight="1" spans="1:26">
      <c r="A3" s="69" t="s">
        <v>630</v>
      </c>
      <c r="B3" s="68" t="str">
        <f>目录!H5</f>
        <v>右滑门外板</v>
      </c>
      <c r="C3" s="73" t="s">
        <v>123</v>
      </c>
      <c r="D3" s="68" t="str">
        <f>目录!H10</f>
        <v>祝腾威</v>
      </c>
      <c r="E3" s="74">
        <f>目录!J10</f>
        <v>45590</v>
      </c>
      <c r="F3" s="57"/>
      <c r="G3" s="75" t="s">
        <v>750</v>
      </c>
      <c r="H3" s="76">
        <f>COUNTIF(C13:C846,"2D图错误（少出/错误）")</f>
        <v>0</v>
      </c>
      <c r="I3" s="110" t="s">
        <v>166</v>
      </c>
      <c r="J3" s="76">
        <f>COUNTIF(E13:E846,"合格")</f>
        <v>0</v>
      </c>
      <c r="K3" s="109" t="s">
        <v>149</v>
      </c>
      <c r="L3" s="97"/>
      <c r="M3" s="57"/>
      <c r="N3" s="57"/>
      <c r="O3" s="57"/>
      <c r="P3" s="57"/>
      <c r="Q3" s="57"/>
      <c r="R3" s="57"/>
      <c r="S3" s="57"/>
      <c r="T3" s="57"/>
      <c r="U3" s="57"/>
      <c r="V3" s="57"/>
      <c r="W3" s="57"/>
      <c r="X3" s="57"/>
      <c r="Y3" s="57"/>
      <c r="Z3" s="57"/>
    </row>
    <row r="4" s="52" customFormat="1" ht="20.1" customHeight="1" spans="1:26">
      <c r="A4" s="67" t="s">
        <v>683</v>
      </c>
      <c r="B4" s="68" t="str">
        <f>目录!H7</f>
        <v>OP20-TR+PI</v>
      </c>
      <c r="C4" s="73" t="s">
        <v>65</v>
      </c>
      <c r="D4" s="68" t="str">
        <f>目录!H12</f>
        <v>张X </v>
      </c>
      <c r="E4" s="74">
        <f>目录!J12</f>
        <v>0</v>
      </c>
      <c r="F4" s="57"/>
      <c r="G4" s="75" t="s">
        <v>751</v>
      </c>
      <c r="H4" s="76">
        <f>COUNTIF(C13:C846,"废料滑板设置不符合标准")</f>
        <v>1</v>
      </c>
      <c r="I4" s="111" t="s">
        <v>167</v>
      </c>
      <c r="J4" s="76">
        <f>COUNTIF(E13:E846,"未更改")</f>
        <v>0</v>
      </c>
      <c r="K4" s="112" t="s">
        <v>150</v>
      </c>
      <c r="L4" s="97"/>
      <c r="M4" s="57"/>
      <c r="N4" s="57"/>
      <c r="O4" s="57"/>
      <c r="P4" s="57"/>
      <c r="Q4" s="57"/>
      <c r="R4" s="57"/>
      <c r="S4" s="57"/>
      <c r="T4" s="57"/>
      <c r="U4" s="57"/>
      <c r="V4" s="57"/>
      <c r="W4" s="57"/>
      <c r="X4" s="57"/>
      <c r="Y4" s="57"/>
      <c r="Z4" s="57"/>
    </row>
    <row r="5" s="52" customFormat="1" ht="20.1" customHeight="1" spans="1:26">
      <c r="A5" s="67" t="s">
        <v>720</v>
      </c>
      <c r="B5" s="68" t="str">
        <f>目录!H13</f>
        <v>2880*2450*1150/20.4T</v>
      </c>
      <c r="C5" s="73" t="s">
        <v>721</v>
      </c>
      <c r="D5" s="68" t="str">
        <f>目录!H14</f>
        <v>2950*2530*1150/21.69T</v>
      </c>
      <c r="E5" s="77"/>
      <c r="F5" s="57"/>
      <c r="G5" s="75" t="s">
        <v>752</v>
      </c>
      <c r="H5" s="76">
        <f>COUNTIF(C13:C846,"结构不合理（加工/结构与工法不一致/与设计标准不符）")</f>
        <v>1</v>
      </c>
      <c r="I5" s="113" t="s">
        <v>169</v>
      </c>
      <c r="J5" s="76">
        <f>COUNTIF(E13:E846,"未更改到位")</f>
        <v>0</v>
      </c>
      <c r="K5" s="109" t="s">
        <v>154</v>
      </c>
      <c r="L5" s="114"/>
      <c r="M5" s="57"/>
      <c r="N5" s="57"/>
      <c r="O5" s="57"/>
      <c r="P5" s="57"/>
      <c r="Q5" s="57"/>
      <c r="R5" s="57"/>
      <c r="S5" s="57"/>
      <c r="T5" s="57"/>
      <c r="U5" s="57"/>
      <c r="V5" s="57"/>
      <c r="W5" s="57"/>
      <c r="X5" s="57"/>
      <c r="Y5" s="57"/>
      <c r="Z5" s="57"/>
    </row>
    <row r="6" s="53" customFormat="1" ht="17.25" customHeight="1" spans="1:26">
      <c r="A6" s="78" t="s">
        <v>688</v>
      </c>
      <c r="B6" s="79" t="s">
        <v>628</v>
      </c>
      <c r="C6" s="80" t="s">
        <v>689</v>
      </c>
      <c r="D6" s="79" t="s">
        <v>690</v>
      </c>
      <c r="E6" s="81" t="s">
        <v>753</v>
      </c>
      <c r="F6" s="57"/>
      <c r="G6" s="75" t="s">
        <v>754</v>
      </c>
      <c r="H6" s="76">
        <f>COUNTIF(C13:C846,"实物与标准件不符（更改标准件实体）")</f>
        <v>0</v>
      </c>
      <c r="I6" s="115" t="s">
        <v>171</v>
      </c>
      <c r="J6" s="76">
        <f>COUNTIF(E13:E846,"待确定")</f>
        <v>0</v>
      </c>
      <c r="K6" s="57"/>
      <c r="L6" s="57"/>
      <c r="M6" s="57"/>
      <c r="N6" s="57"/>
      <c r="O6" s="57"/>
      <c r="P6" s="57"/>
      <c r="Q6" s="57"/>
      <c r="R6" s="57"/>
      <c r="S6" s="57"/>
      <c r="T6" s="57"/>
      <c r="U6" s="57"/>
      <c r="V6" s="57"/>
      <c r="W6" s="57"/>
      <c r="X6" s="57"/>
      <c r="Y6" s="57"/>
      <c r="Z6" s="57"/>
    </row>
    <row r="7" s="54" customFormat="1" ht="24.9" customHeight="1" spans="1:26">
      <c r="A7" s="82">
        <v>1</v>
      </c>
      <c r="B7" s="83"/>
      <c r="C7" s="84"/>
      <c r="D7" s="84"/>
      <c r="E7" s="85"/>
      <c r="F7" s="57"/>
      <c r="G7" s="86" t="s">
        <v>755</v>
      </c>
      <c r="H7" s="76">
        <f>COUNTIF(C18:C851,"干涉/压力/电气路/设备参数不符等FMC阶段问题")</f>
        <v>0</v>
      </c>
      <c r="I7" s="116" t="s">
        <v>173</v>
      </c>
      <c r="J7" s="117">
        <f>COUNTIF(E13:E846,"无法更改")</f>
        <v>0</v>
      </c>
      <c r="K7" s="57"/>
      <c r="L7" s="57"/>
      <c r="M7" s="57"/>
      <c r="N7" s="57"/>
      <c r="O7" s="57"/>
      <c r="P7" s="57"/>
      <c r="Q7" s="57"/>
      <c r="R7" s="57"/>
      <c r="S7" s="57"/>
      <c r="T7" s="57"/>
      <c r="U7" s="57"/>
      <c r="V7" s="57"/>
      <c r="W7" s="57"/>
      <c r="X7" s="57"/>
      <c r="Y7" s="57"/>
      <c r="Z7" s="57"/>
    </row>
    <row r="8" s="55" customFormat="1" ht="24.9" customHeight="1" spans="1:26">
      <c r="A8" s="87"/>
      <c r="B8" s="88"/>
      <c r="C8" s="89"/>
      <c r="D8" s="89"/>
      <c r="E8" s="90"/>
      <c r="F8" s="57"/>
      <c r="G8" s="75" t="s">
        <v>756</v>
      </c>
      <c r="H8" s="76">
        <f>COUNTIF(C19:C852,"其他")</f>
        <v>0</v>
      </c>
      <c r="I8" s="118"/>
      <c r="J8" s="58"/>
      <c r="K8" s="57"/>
      <c r="L8" s="57"/>
      <c r="M8" s="57"/>
      <c r="N8" s="57"/>
      <c r="O8" s="57"/>
      <c r="P8" s="57"/>
      <c r="Q8" s="57"/>
      <c r="R8" s="57"/>
      <c r="S8" s="57"/>
      <c r="T8" s="57"/>
      <c r="U8" s="57"/>
      <c r="V8" s="57"/>
      <c r="W8" s="57"/>
      <c r="X8" s="57"/>
      <c r="Y8" s="57"/>
      <c r="Z8" s="57"/>
    </row>
    <row r="9" s="55" customFormat="1" ht="24.9" customHeight="1" spans="1:26">
      <c r="A9" s="87"/>
      <c r="B9" s="88"/>
      <c r="C9" s="89"/>
      <c r="D9" s="89"/>
      <c r="E9" s="90"/>
      <c r="F9" s="57"/>
      <c r="G9" s="91" t="s">
        <v>261</v>
      </c>
      <c r="H9" s="92">
        <f>SUM(H2:H8)</f>
        <v>60</v>
      </c>
      <c r="I9" s="118"/>
      <c r="J9" s="58"/>
      <c r="K9" s="57"/>
      <c r="L9" s="57"/>
      <c r="M9" s="57"/>
      <c r="N9" s="57"/>
      <c r="O9" s="57"/>
      <c r="P9" s="57"/>
      <c r="Q9" s="57"/>
      <c r="R9" s="57"/>
      <c r="S9" s="57"/>
      <c r="T9" s="57"/>
      <c r="U9" s="57"/>
      <c r="V9" s="57"/>
      <c r="W9" s="57"/>
      <c r="X9" s="57"/>
      <c r="Y9" s="57"/>
      <c r="Z9" s="57"/>
    </row>
    <row r="10" s="55" customFormat="1" ht="24.9" customHeight="1" spans="1:26">
      <c r="A10" s="87"/>
      <c r="B10" s="88"/>
      <c r="C10" s="89"/>
      <c r="D10" s="89"/>
      <c r="E10" s="90"/>
      <c r="F10" s="57"/>
      <c r="G10" s="93" t="s">
        <v>731</v>
      </c>
      <c r="H10" s="93"/>
      <c r="I10" s="93"/>
      <c r="J10" s="119" t="s">
        <v>757</v>
      </c>
      <c r="K10" s="119"/>
      <c r="L10" s="120"/>
      <c r="M10" s="57"/>
      <c r="N10" s="57"/>
      <c r="O10" s="57"/>
      <c r="P10" s="57"/>
      <c r="Q10" s="57"/>
      <c r="R10" s="57"/>
      <c r="S10" s="57"/>
      <c r="T10" s="57"/>
      <c r="U10" s="57"/>
      <c r="V10" s="57"/>
      <c r="W10" s="57"/>
      <c r="X10" s="57"/>
      <c r="Y10" s="57"/>
      <c r="Z10" s="57"/>
    </row>
    <row r="11" s="55" customFormat="1" ht="24.9" customHeight="1" spans="1:26">
      <c r="A11" s="87"/>
      <c r="B11" s="88"/>
      <c r="C11" s="89"/>
      <c r="D11" s="89"/>
      <c r="E11" s="90"/>
      <c r="F11" s="57"/>
      <c r="G11" s="93"/>
      <c r="H11" s="93"/>
      <c r="I11" s="93"/>
      <c r="J11" s="121" t="s">
        <v>161</v>
      </c>
      <c r="K11" s="122" t="s">
        <v>163</v>
      </c>
      <c r="L11" s="120"/>
      <c r="M11" s="57"/>
      <c r="N11" s="57"/>
      <c r="O11" s="57" t="s">
        <v>81</v>
      </c>
      <c r="P11" s="57"/>
      <c r="Q11" s="57"/>
      <c r="R11" s="57"/>
      <c r="S11" s="57"/>
      <c r="T11" s="57"/>
      <c r="U11" s="57"/>
      <c r="V11" s="57"/>
      <c r="W11" s="57"/>
      <c r="X11" s="57"/>
      <c r="Y11" s="57"/>
      <c r="Z11" s="57"/>
    </row>
    <row r="12" s="55" customFormat="1" ht="24.9" customHeight="1" spans="1:26">
      <c r="A12" s="87"/>
      <c r="B12" s="88"/>
      <c r="C12" s="89"/>
      <c r="D12" s="89"/>
      <c r="E12" s="90"/>
      <c r="F12" s="57"/>
      <c r="G12" s="94" t="s">
        <v>758</v>
      </c>
      <c r="H12" s="94"/>
      <c r="I12" s="94"/>
      <c r="J12" s="122" t="s">
        <v>81</v>
      </c>
      <c r="K12" s="122" t="s">
        <v>81</v>
      </c>
      <c r="L12" s="120"/>
      <c r="M12" s="57"/>
      <c r="N12" s="57"/>
      <c r="O12" s="57" t="s">
        <v>75</v>
      </c>
      <c r="P12" s="57"/>
      <c r="Q12" s="57"/>
      <c r="R12" s="57"/>
      <c r="S12" s="57"/>
      <c r="T12" s="57"/>
      <c r="U12" s="57"/>
      <c r="V12" s="57"/>
      <c r="W12" s="57"/>
      <c r="X12" s="57"/>
      <c r="Y12" s="57"/>
      <c r="Z12" s="57"/>
    </row>
    <row r="13" s="55" customFormat="1" ht="24.9" customHeight="1" spans="1:26">
      <c r="A13" s="87"/>
      <c r="B13" s="88"/>
      <c r="C13" s="89"/>
      <c r="D13" s="89"/>
      <c r="E13" s="90"/>
      <c r="F13" s="57"/>
      <c r="G13" s="95" t="s">
        <v>759</v>
      </c>
      <c r="H13" s="95" t="s">
        <v>760</v>
      </c>
      <c r="I13" s="95"/>
      <c r="J13" s="95"/>
      <c r="K13" s="95"/>
      <c r="L13" s="120"/>
      <c r="M13" s="57"/>
      <c r="N13" s="57" t="s">
        <v>732</v>
      </c>
      <c r="O13" s="57" t="s">
        <v>202</v>
      </c>
      <c r="P13" s="57"/>
      <c r="Q13" s="57"/>
      <c r="R13" s="57"/>
      <c r="S13" s="57"/>
      <c r="T13" s="57"/>
      <c r="U13" s="57"/>
      <c r="V13" s="57"/>
      <c r="W13" s="57"/>
      <c r="X13" s="57"/>
      <c r="Y13" s="57"/>
      <c r="Z13" s="57"/>
    </row>
    <row r="14" s="55" customFormat="1" ht="24.9" customHeight="1" spans="1:26">
      <c r="A14" s="87"/>
      <c r="B14" s="88"/>
      <c r="C14" s="89"/>
      <c r="D14" s="89"/>
      <c r="E14" s="90"/>
      <c r="F14" s="57"/>
      <c r="G14" s="96"/>
      <c r="H14" s="97"/>
      <c r="I14" s="97"/>
      <c r="J14" s="97"/>
      <c r="K14" s="97"/>
      <c r="L14" s="120"/>
      <c r="M14" s="57"/>
      <c r="N14" s="57"/>
      <c r="O14" s="57"/>
      <c r="P14" s="57"/>
      <c r="Q14" s="57"/>
      <c r="R14" s="57"/>
      <c r="S14" s="57"/>
      <c r="T14" s="57"/>
      <c r="U14" s="57"/>
      <c r="V14" s="57"/>
      <c r="W14" s="57"/>
      <c r="X14" s="57"/>
      <c r="Y14" s="57"/>
      <c r="Z14" s="57"/>
    </row>
    <row r="15" s="55" customFormat="1" ht="24.9" customHeight="1" spans="1:26">
      <c r="A15" s="87"/>
      <c r="B15" s="88"/>
      <c r="C15" s="89"/>
      <c r="D15" s="89"/>
      <c r="E15" s="90"/>
      <c r="F15" s="98" t="s">
        <v>248</v>
      </c>
      <c r="G15" s="96"/>
      <c r="H15" s="97"/>
      <c r="I15" s="97"/>
      <c r="J15" s="97"/>
      <c r="K15" s="97"/>
      <c r="L15" s="120"/>
      <c r="M15" s="57"/>
      <c r="N15" s="57"/>
      <c r="O15" s="57"/>
      <c r="P15" s="57"/>
      <c r="Q15" s="57"/>
      <c r="R15" s="57"/>
      <c r="S15" s="57"/>
      <c r="T15" s="57"/>
      <c r="U15" s="57"/>
      <c r="V15" s="57"/>
      <c r="W15" s="57"/>
      <c r="X15" s="57"/>
      <c r="Y15" s="57"/>
      <c r="Z15" s="57"/>
    </row>
    <row r="16" s="55" customFormat="1" ht="24.9" customHeight="1" spans="1:26">
      <c r="A16" s="87"/>
      <c r="B16" s="88"/>
      <c r="C16" s="89"/>
      <c r="D16" s="89"/>
      <c r="E16" s="90"/>
      <c r="F16" s="98"/>
      <c r="G16" s="96"/>
      <c r="H16" s="97"/>
      <c r="I16" s="97"/>
      <c r="J16" s="97"/>
      <c r="K16" s="97"/>
      <c r="L16" s="120"/>
      <c r="M16" s="57"/>
      <c r="N16" s="57"/>
      <c r="O16" s="57"/>
      <c r="P16" s="57"/>
      <c r="Q16" s="57"/>
      <c r="R16" s="57"/>
      <c r="S16" s="57"/>
      <c r="T16" s="57"/>
      <c r="U16" s="57"/>
      <c r="V16" s="57"/>
      <c r="W16" s="57"/>
      <c r="X16" s="57"/>
      <c r="Y16" s="57"/>
      <c r="Z16" s="57"/>
    </row>
    <row r="17" s="55" customFormat="1" ht="24.9" customHeight="1" spans="1:26">
      <c r="A17" s="87"/>
      <c r="B17" s="88"/>
      <c r="C17" s="89"/>
      <c r="D17" s="89"/>
      <c r="E17" s="90"/>
      <c r="F17" s="98"/>
      <c r="G17" s="96"/>
      <c r="H17" s="97"/>
      <c r="I17" s="97"/>
      <c r="J17" s="97"/>
      <c r="K17" s="97"/>
      <c r="L17" s="120"/>
      <c r="M17" s="57"/>
      <c r="N17" s="57"/>
      <c r="O17" s="57"/>
      <c r="P17" s="57"/>
      <c r="Q17" s="57"/>
      <c r="R17" s="57"/>
      <c r="S17" s="57"/>
      <c r="T17" s="57"/>
      <c r="U17" s="57"/>
      <c r="V17" s="57"/>
      <c r="W17" s="57"/>
      <c r="X17" s="57"/>
      <c r="Y17" s="57"/>
      <c r="Z17" s="57"/>
    </row>
    <row r="18" s="55" customFormat="1" ht="24.9" customHeight="1" spans="1:26">
      <c r="A18" s="87"/>
      <c r="B18" s="88"/>
      <c r="C18" s="89"/>
      <c r="D18" s="89"/>
      <c r="E18" s="90"/>
      <c r="F18" s="98"/>
      <c r="G18" s="96"/>
      <c r="H18" s="97"/>
      <c r="I18" s="97"/>
      <c r="J18" s="97"/>
      <c r="K18" s="97"/>
      <c r="L18" s="120"/>
      <c r="M18" s="57"/>
      <c r="N18" s="57"/>
      <c r="O18" s="57"/>
      <c r="P18" s="57"/>
      <c r="Q18" s="57"/>
      <c r="R18" s="57"/>
      <c r="S18" s="57"/>
      <c r="T18" s="57"/>
      <c r="U18" s="57"/>
      <c r="V18" s="57"/>
      <c r="W18" s="57"/>
      <c r="X18" s="57"/>
      <c r="Y18" s="57"/>
      <c r="Z18" s="57"/>
    </row>
    <row r="19" s="55" customFormat="1" ht="24.9" customHeight="1" spans="1:26">
      <c r="A19" s="99"/>
      <c r="B19" s="100"/>
      <c r="C19" s="101"/>
      <c r="D19" s="101"/>
      <c r="E19" s="102"/>
      <c r="F19" s="57"/>
      <c r="G19" s="96"/>
      <c r="H19" s="97"/>
      <c r="I19" s="97"/>
      <c r="J19" s="97"/>
      <c r="K19" s="97"/>
      <c r="L19" s="120"/>
      <c r="M19" s="57"/>
      <c r="N19" s="57"/>
      <c r="O19" s="57"/>
      <c r="P19" s="57"/>
      <c r="Q19" s="57"/>
      <c r="R19" s="57"/>
      <c r="S19" s="57"/>
      <c r="T19" s="57"/>
      <c r="U19" s="57"/>
      <c r="V19" s="57"/>
      <c r="W19" s="57"/>
      <c r="X19" s="57"/>
      <c r="Y19" s="57"/>
      <c r="Z19" s="57"/>
    </row>
    <row r="20" ht="24.9" customHeight="1" spans="1:12">
      <c r="A20" s="87"/>
      <c r="B20" s="103" t="s">
        <v>694</v>
      </c>
      <c r="C20" s="104" t="s">
        <v>751</v>
      </c>
      <c r="D20" s="105" t="s">
        <v>695</v>
      </c>
      <c r="E20" s="106"/>
      <c r="G20" s="96"/>
      <c r="H20" s="97"/>
      <c r="I20" s="97"/>
      <c r="J20" s="97"/>
      <c r="K20" s="97"/>
      <c r="L20" s="120"/>
    </row>
    <row r="21" ht="24.9" customHeight="1" spans="1:12">
      <c r="A21" s="82">
        <v>2</v>
      </c>
      <c r="B21" s="83"/>
      <c r="C21" s="84"/>
      <c r="D21" s="84"/>
      <c r="E21" s="85"/>
      <c r="G21" s="96"/>
      <c r="H21" s="97"/>
      <c r="I21" s="97"/>
      <c r="J21" s="97"/>
      <c r="K21" s="97"/>
      <c r="L21" s="120"/>
    </row>
    <row r="22" ht="24.9" customHeight="1" spans="1:12">
      <c r="A22" s="87"/>
      <c r="B22" s="88"/>
      <c r="C22" s="89"/>
      <c r="D22" s="89"/>
      <c r="E22" s="90"/>
      <c r="G22" s="96"/>
      <c r="H22" s="97"/>
      <c r="I22" s="97"/>
      <c r="J22" s="97"/>
      <c r="K22" s="97"/>
      <c r="L22" s="120"/>
    </row>
    <row r="23" ht="24.9" customHeight="1" spans="1:12">
      <c r="A23" s="87"/>
      <c r="B23" s="88"/>
      <c r="C23" s="89"/>
      <c r="D23" s="89"/>
      <c r="E23" s="90"/>
      <c r="G23" s="96"/>
      <c r="H23" s="97"/>
      <c r="I23" s="97"/>
      <c r="J23" s="97"/>
      <c r="K23" s="97"/>
      <c r="L23" s="120"/>
    </row>
    <row r="24" ht="24.9" customHeight="1" spans="1:12">
      <c r="A24" s="87"/>
      <c r="B24" s="88"/>
      <c r="C24" s="89"/>
      <c r="D24" s="89"/>
      <c r="E24" s="90"/>
      <c r="G24" s="96"/>
      <c r="H24" s="97"/>
      <c r="I24" s="97"/>
      <c r="J24" s="97"/>
      <c r="K24" s="97"/>
      <c r="L24" s="120"/>
    </row>
    <row r="25" ht="24.9" customHeight="1" spans="1:5">
      <c r="A25" s="87"/>
      <c r="B25" s="88"/>
      <c r="C25" s="89"/>
      <c r="D25" s="89"/>
      <c r="E25" s="90"/>
    </row>
    <row r="26" ht="24.9" customHeight="1" spans="1:5">
      <c r="A26" s="87"/>
      <c r="B26" s="88"/>
      <c r="C26" s="89"/>
      <c r="D26" s="89"/>
      <c r="E26" s="90"/>
    </row>
    <row r="27" ht="24.9" customHeight="1" spans="1:5">
      <c r="A27" s="87"/>
      <c r="B27" s="88"/>
      <c r="C27" s="89"/>
      <c r="D27" s="89"/>
      <c r="E27" s="90"/>
    </row>
    <row r="28" ht="24.9" customHeight="1" spans="1:5">
      <c r="A28" s="87"/>
      <c r="B28" s="88"/>
      <c r="C28" s="89"/>
      <c r="D28" s="89"/>
      <c r="E28" s="90"/>
    </row>
    <row r="29" ht="24.9" customHeight="1" spans="1:5">
      <c r="A29" s="87"/>
      <c r="B29" s="88"/>
      <c r="C29" s="89"/>
      <c r="D29" s="89"/>
      <c r="E29" s="90"/>
    </row>
    <row r="30" ht="24.9" customHeight="1" spans="1:5">
      <c r="A30" s="87"/>
      <c r="B30" s="88"/>
      <c r="C30" s="89"/>
      <c r="D30" s="89"/>
      <c r="E30" s="90"/>
    </row>
    <row r="31" ht="24.9" customHeight="1" spans="1:5">
      <c r="A31" s="87"/>
      <c r="B31" s="88"/>
      <c r="C31" s="89"/>
      <c r="D31" s="89"/>
      <c r="E31" s="90"/>
    </row>
    <row r="32" ht="24.9" customHeight="1" spans="1:5">
      <c r="A32" s="87"/>
      <c r="B32" s="88"/>
      <c r="C32" s="89"/>
      <c r="D32" s="89"/>
      <c r="E32" s="90"/>
    </row>
    <row r="33" ht="24.9" customHeight="1" spans="1:5">
      <c r="A33" s="99"/>
      <c r="B33" s="100"/>
      <c r="C33" s="101"/>
      <c r="D33" s="101"/>
      <c r="E33" s="102"/>
    </row>
    <row r="34" ht="24.9" customHeight="1" spans="1:5">
      <c r="A34" s="87"/>
      <c r="B34" s="103" t="s">
        <v>694</v>
      </c>
      <c r="C34" s="104" t="s">
        <v>749</v>
      </c>
      <c r="D34" s="105" t="s">
        <v>695</v>
      </c>
      <c r="E34" s="106"/>
    </row>
    <row r="35" ht="24.9" customHeight="1" spans="1:5">
      <c r="A35" s="82">
        <v>3</v>
      </c>
      <c r="B35" s="83"/>
      <c r="C35" s="84"/>
      <c r="D35" s="84"/>
      <c r="E35" s="85"/>
    </row>
    <row r="36" ht="24.9" customHeight="1" spans="1:5">
      <c r="A36" s="87"/>
      <c r="B36" s="88"/>
      <c r="C36" s="89"/>
      <c r="D36" s="89"/>
      <c r="E36" s="90"/>
    </row>
    <row r="37" ht="24.9" customHeight="1" spans="1:5">
      <c r="A37" s="87"/>
      <c r="B37" s="88"/>
      <c r="C37" s="89"/>
      <c r="D37" s="89"/>
      <c r="E37" s="90"/>
    </row>
    <row r="38" ht="24.9" customHeight="1" spans="1:5">
      <c r="A38" s="87"/>
      <c r="B38" s="88"/>
      <c r="C38" s="89"/>
      <c r="D38" s="89"/>
      <c r="E38" s="90"/>
    </row>
    <row r="39" ht="24.9" customHeight="1" spans="1:5">
      <c r="A39" s="87"/>
      <c r="B39" s="88"/>
      <c r="C39" s="89"/>
      <c r="D39" s="89"/>
      <c r="E39" s="90"/>
    </row>
    <row r="40" ht="24.9" customHeight="1" spans="1:5">
      <c r="A40" s="87"/>
      <c r="B40" s="88"/>
      <c r="C40" s="89"/>
      <c r="D40" s="89"/>
      <c r="E40" s="90"/>
    </row>
    <row r="41" ht="24.9" customHeight="1" spans="1:5">
      <c r="A41" s="87"/>
      <c r="B41" s="88"/>
      <c r="C41" s="89"/>
      <c r="D41" s="89"/>
      <c r="E41" s="90"/>
    </row>
    <row r="42" ht="24.9" customHeight="1" spans="1:5">
      <c r="A42" s="87"/>
      <c r="B42" s="88"/>
      <c r="C42" s="89"/>
      <c r="D42" s="89"/>
      <c r="E42" s="90"/>
    </row>
    <row r="43" ht="24.9" customHeight="1" spans="1:5">
      <c r="A43" s="87"/>
      <c r="B43" s="88"/>
      <c r="C43" s="89"/>
      <c r="D43" s="89"/>
      <c r="E43" s="90"/>
    </row>
    <row r="44" ht="24.9" customHeight="1" spans="1:5">
      <c r="A44" s="87"/>
      <c r="B44" s="88"/>
      <c r="C44" s="89"/>
      <c r="D44" s="89"/>
      <c r="E44" s="90"/>
    </row>
    <row r="45" ht="24.9" customHeight="1" spans="1:5">
      <c r="A45" s="87"/>
      <c r="B45" s="88"/>
      <c r="C45" s="89"/>
      <c r="D45" s="89"/>
      <c r="E45" s="90"/>
    </row>
    <row r="46" ht="24.9" customHeight="1" spans="1:5">
      <c r="A46" s="87"/>
      <c r="B46" s="88"/>
      <c r="C46" s="89"/>
      <c r="D46" s="89"/>
      <c r="E46" s="90"/>
    </row>
    <row r="47" ht="24.9" customHeight="1" spans="1:5">
      <c r="A47" s="99"/>
      <c r="B47" s="100"/>
      <c r="C47" s="101"/>
      <c r="D47" s="101"/>
      <c r="E47" s="102"/>
    </row>
    <row r="48" ht="24.9" customHeight="1" spans="1:5">
      <c r="A48" s="87"/>
      <c r="B48" s="103" t="s">
        <v>694</v>
      </c>
      <c r="C48" s="104" t="s">
        <v>752</v>
      </c>
      <c r="D48" s="105" t="s">
        <v>695</v>
      </c>
      <c r="E48" s="106"/>
    </row>
    <row r="49" ht="24.9" customHeight="1" spans="1:5">
      <c r="A49" s="82">
        <v>4</v>
      </c>
      <c r="B49" s="83"/>
      <c r="C49" s="84"/>
      <c r="D49" s="84"/>
      <c r="E49" s="85"/>
    </row>
    <row r="50" ht="24.9" customHeight="1" spans="1:5">
      <c r="A50" s="87"/>
      <c r="B50" s="88"/>
      <c r="C50" s="89"/>
      <c r="D50" s="89"/>
      <c r="E50" s="90"/>
    </row>
    <row r="51" ht="24.9" customHeight="1" spans="1:5">
      <c r="A51" s="87"/>
      <c r="B51" s="88"/>
      <c r="C51" s="89"/>
      <c r="D51" s="89"/>
      <c r="E51" s="90"/>
    </row>
    <row r="52" ht="24.9" customHeight="1" spans="1:5">
      <c r="A52" s="87"/>
      <c r="B52" s="88"/>
      <c r="C52" s="89"/>
      <c r="D52" s="89"/>
      <c r="E52" s="90"/>
    </row>
    <row r="53" ht="24.9" customHeight="1" spans="1:5">
      <c r="A53" s="87"/>
      <c r="B53" s="88"/>
      <c r="C53" s="89"/>
      <c r="D53" s="89"/>
      <c r="E53" s="90"/>
    </row>
    <row r="54" ht="24.9" customHeight="1" spans="1:5">
      <c r="A54" s="87"/>
      <c r="B54" s="88"/>
      <c r="C54" s="89"/>
      <c r="D54" s="89"/>
      <c r="E54" s="90"/>
    </row>
    <row r="55" ht="24.9" customHeight="1" spans="1:5">
      <c r="A55" s="87"/>
      <c r="B55" s="88"/>
      <c r="C55" s="89"/>
      <c r="D55" s="89"/>
      <c r="E55" s="90"/>
    </row>
    <row r="56" ht="24.9" customHeight="1" spans="1:5">
      <c r="A56" s="87"/>
      <c r="B56" s="88"/>
      <c r="C56" s="89"/>
      <c r="D56" s="89"/>
      <c r="E56" s="90"/>
    </row>
    <row r="57" ht="24.9" customHeight="1" spans="1:5">
      <c r="A57" s="87"/>
      <c r="B57" s="88"/>
      <c r="C57" s="89"/>
      <c r="D57" s="89"/>
      <c r="E57" s="90"/>
    </row>
    <row r="58" ht="24.9" customHeight="1" spans="1:5">
      <c r="A58" s="87"/>
      <c r="B58" s="88"/>
      <c r="C58" s="89"/>
      <c r="D58" s="89"/>
      <c r="E58" s="90"/>
    </row>
    <row r="59" ht="24.9" customHeight="1" spans="1:5">
      <c r="A59" s="87"/>
      <c r="B59" s="88"/>
      <c r="C59" s="89"/>
      <c r="D59" s="89"/>
      <c r="E59" s="90"/>
    </row>
    <row r="60" ht="24.9" customHeight="1" spans="1:5">
      <c r="A60" s="87"/>
      <c r="B60" s="88"/>
      <c r="C60" s="89"/>
      <c r="D60" s="89"/>
      <c r="E60" s="90"/>
    </row>
    <row r="61" ht="24.9" customHeight="1" spans="1:5">
      <c r="A61" s="99"/>
      <c r="B61" s="100"/>
      <c r="C61" s="101"/>
      <c r="D61" s="101"/>
      <c r="E61" s="102"/>
    </row>
    <row r="62" ht="24.9" customHeight="1" spans="1:5">
      <c r="A62" s="87"/>
      <c r="B62" s="103" t="s">
        <v>694</v>
      </c>
      <c r="C62" s="104" t="s">
        <v>749</v>
      </c>
      <c r="D62" s="105" t="s">
        <v>695</v>
      </c>
      <c r="E62" s="106"/>
    </row>
    <row r="63" ht="24.9" customHeight="1" spans="1:5">
      <c r="A63" s="82">
        <v>5</v>
      </c>
      <c r="B63" s="83"/>
      <c r="C63" s="84"/>
      <c r="D63" s="84"/>
      <c r="E63" s="85"/>
    </row>
    <row r="64" ht="24.9" customHeight="1" spans="1:5">
      <c r="A64" s="87"/>
      <c r="B64" s="88"/>
      <c r="C64" s="89"/>
      <c r="D64" s="89"/>
      <c r="E64" s="90"/>
    </row>
    <row r="65" ht="24.9" customHeight="1" spans="1:5">
      <c r="A65" s="87"/>
      <c r="B65" s="88"/>
      <c r="C65" s="89"/>
      <c r="D65" s="89"/>
      <c r="E65" s="90"/>
    </row>
    <row r="66" ht="24.9" customHeight="1" spans="1:5">
      <c r="A66" s="87"/>
      <c r="B66" s="88"/>
      <c r="C66" s="89"/>
      <c r="D66" s="89"/>
      <c r="E66" s="90"/>
    </row>
    <row r="67" ht="24.9" customHeight="1" spans="1:5">
      <c r="A67" s="87"/>
      <c r="B67" s="88"/>
      <c r="C67" s="89"/>
      <c r="D67" s="89"/>
      <c r="E67" s="90"/>
    </row>
    <row r="68" ht="24.9" customHeight="1" spans="1:5">
      <c r="A68" s="87"/>
      <c r="B68" s="88"/>
      <c r="C68" s="89"/>
      <c r="D68" s="89"/>
      <c r="E68" s="90"/>
    </row>
    <row r="69" ht="24.9" customHeight="1" spans="1:5">
      <c r="A69" s="87"/>
      <c r="B69" s="88"/>
      <c r="C69" s="89"/>
      <c r="D69" s="89"/>
      <c r="E69" s="90"/>
    </row>
    <row r="70" ht="24.9" customHeight="1" spans="1:5">
      <c r="A70" s="87"/>
      <c r="B70" s="88"/>
      <c r="C70" s="89"/>
      <c r="D70" s="89"/>
      <c r="E70" s="90"/>
    </row>
    <row r="71" ht="24.9" customHeight="1" spans="1:5">
      <c r="A71" s="87"/>
      <c r="B71" s="88"/>
      <c r="C71" s="89"/>
      <c r="D71" s="89"/>
      <c r="E71" s="90"/>
    </row>
    <row r="72" ht="24.9" customHeight="1" spans="1:5">
      <c r="A72" s="87"/>
      <c r="B72" s="88"/>
      <c r="C72" s="89"/>
      <c r="D72" s="89"/>
      <c r="E72" s="90"/>
    </row>
    <row r="73" ht="24.9" customHeight="1" spans="1:5">
      <c r="A73" s="87"/>
      <c r="B73" s="88"/>
      <c r="C73" s="89"/>
      <c r="D73" s="89"/>
      <c r="E73" s="90"/>
    </row>
    <row r="74" ht="24.9" customHeight="1" spans="1:5">
      <c r="A74" s="87"/>
      <c r="B74" s="88"/>
      <c r="C74" s="89"/>
      <c r="D74" s="89"/>
      <c r="E74" s="90"/>
    </row>
    <row r="75" ht="24.9" customHeight="1" spans="1:5">
      <c r="A75" s="99"/>
      <c r="B75" s="100"/>
      <c r="C75" s="101"/>
      <c r="D75" s="101"/>
      <c r="E75" s="102"/>
    </row>
    <row r="76" ht="24.9" customHeight="1" spans="1:5">
      <c r="A76" s="87"/>
      <c r="B76" s="103" t="s">
        <v>694</v>
      </c>
      <c r="C76" s="104" t="s">
        <v>749</v>
      </c>
      <c r="D76" s="105" t="s">
        <v>695</v>
      </c>
      <c r="E76" s="106"/>
    </row>
    <row r="77" ht="24.9" customHeight="1" spans="1:5">
      <c r="A77" s="82">
        <v>6</v>
      </c>
      <c r="B77" s="83"/>
      <c r="C77" s="84"/>
      <c r="D77" s="84"/>
      <c r="E77" s="85"/>
    </row>
    <row r="78" ht="24.9" customHeight="1" spans="1:5">
      <c r="A78" s="87"/>
      <c r="B78" s="88"/>
      <c r="C78" s="89"/>
      <c r="D78" s="89"/>
      <c r="E78" s="90"/>
    </row>
    <row r="79" ht="24.9" customHeight="1" spans="1:5">
      <c r="A79" s="87"/>
      <c r="B79" s="88"/>
      <c r="C79" s="89"/>
      <c r="D79" s="89"/>
      <c r="E79" s="90"/>
    </row>
    <row r="80" ht="24.9" customHeight="1" spans="1:5">
      <c r="A80" s="87"/>
      <c r="B80" s="88"/>
      <c r="C80" s="89"/>
      <c r="D80" s="89"/>
      <c r="E80" s="90"/>
    </row>
    <row r="81" ht="24.9" customHeight="1" spans="1:5">
      <c r="A81" s="87"/>
      <c r="B81" s="88"/>
      <c r="C81" s="89"/>
      <c r="D81" s="89"/>
      <c r="E81" s="90"/>
    </row>
    <row r="82" ht="24.9" customHeight="1" spans="1:5">
      <c r="A82" s="87"/>
      <c r="B82" s="88"/>
      <c r="C82" s="89"/>
      <c r="D82" s="89"/>
      <c r="E82" s="90"/>
    </row>
    <row r="83" ht="24.9" customHeight="1" spans="1:5">
      <c r="A83" s="87"/>
      <c r="B83" s="88"/>
      <c r="C83" s="89"/>
      <c r="D83" s="89"/>
      <c r="E83" s="90"/>
    </row>
    <row r="84" ht="24.9" customHeight="1" spans="1:5">
      <c r="A84" s="87"/>
      <c r="B84" s="88"/>
      <c r="C84" s="89"/>
      <c r="D84" s="89"/>
      <c r="E84" s="90"/>
    </row>
    <row r="85" ht="24.9" customHeight="1" spans="1:5">
      <c r="A85" s="87"/>
      <c r="B85" s="88"/>
      <c r="C85" s="89"/>
      <c r="D85" s="89"/>
      <c r="E85" s="90"/>
    </row>
    <row r="86" ht="24.9" customHeight="1" spans="1:5">
      <c r="A86" s="87"/>
      <c r="B86" s="88"/>
      <c r="C86" s="89"/>
      <c r="D86" s="89"/>
      <c r="E86" s="90"/>
    </row>
    <row r="87" ht="24.9" customHeight="1" spans="1:5">
      <c r="A87" s="87"/>
      <c r="B87" s="88"/>
      <c r="C87" s="89"/>
      <c r="D87" s="89"/>
      <c r="E87" s="90"/>
    </row>
    <row r="88" ht="24.9" customHeight="1" spans="1:5">
      <c r="A88" s="87"/>
      <c r="B88" s="88"/>
      <c r="C88" s="89"/>
      <c r="D88" s="89"/>
      <c r="E88" s="90"/>
    </row>
    <row r="89" ht="24.9" customHeight="1" spans="1:5">
      <c r="A89" s="99"/>
      <c r="B89" s="100"/>
      <c r="C89" s="101"/>
      <c r="D89" s="101"/>
      <c r="E89" s="102"/>
    </row>
    <row r="90" ht="24.9" customHeight="1" spans="1:5">
      <c r="A90" s="87"/>
      <c r="B90" s="103" t="s">
        <v>694</v>
      </c>
      <c r="C90" s="104" t="s">
        <v>749</v>
      </c>
      <c r="D90" s="105" t="s">
        <v>695</v>
      </c>
      <c r="E90" s="106"/>
    </row>
    <row r="91" ht="24.9" customHeight="1" spans="1:5">
      <c r="A91" s="82">
        <v>7</v>
      </c>
      <c r="B91" s="83"/>
      <c r="C91" s="84"/>
      <c r="D91" s="84"/>
      <c r="E91" s="85"/>
    </row>
    <row r="92" ht="24.9" customHeight="1" spans="1:5">
      <c r="A92" s="87"/>
      <c r="B92" s="88"/>
      <c r="C92" s="89"/>
      <c r="D92" s="89"/>
      <c r="E92" s="90"/>
    </row>
    <row r="93" ht="24.9" customHeight="1" spans="1:5">
      <c r="A93" s="87"/>
      <c r="B93" s="88"/>
      <c r="C93" s="89"/>
      <c r="D93" s="89"/>
      <c r="E93" s="90"/>
    </row>
    <row r="94" ht="24.9" customHeight="1" spans="1:5">
      <c r="A94" s="87"/>
      <c r="B94" s="88"/>
      <c r="C94" s="89"/>
      <c r="D94" s="89"/>
      <c r="E94" s="90"/>
    </row>
    <row r="95" ht="24.9" customHeight="1" spans="1:5">
      <c r="A95" s="87"/>
      <c r="B95" s="88"/>
      <c r="C95" s="89"/>
      <c r="D95" s="89"/>
      <c r="E95" s="90"/>
    </row>
    <row r="96" ht="24.9" customHeight="1" spans="1:5">
      <c r="A96" s="87"/>
      <c r="B96" s="88"/>
      <c r="C96" s="89"/>
      <c r="D96" s="89"/>
      <c r="E96" s="90"/>
    </row>
    <row r="97" ht="24.9" customHeight="1" spans="1:5">
      <c r="A97" s="87"/>
      <c r="B97" s="88"/>
      <c r="C97" s="89"/>
      <c r="D97" s="89"/>
      <c r="E97" s="90"/>
    </row>
    <row r="98" ht="24.9" customHeight="1" spans="1:5">
      <c r="A98" s="87"/>
      <c r="B98" s="88"/>
      <c r="C98" s="89"/>
      <c r="D98" s="89"/>
      <c r="E98" s="90"/>
    </row>
    <row r="99" ht="24.9" customHeight="1" spans="1:5">
      <c r="A99" s="87"/>
      <c r="B99" s="88"/>
      <c r="C99" s="89"/>
      <c r="D99" s="89"/>
      <c r="E99" s="90"/>
    </row>
    <row r="100" ht="24.9" customHeight="1" spans="1:5">
      <c r="A100" s="87"/>
      <c r="B100" s="88"/>
      <c r="C100" s="89"/>
      <c r="D100" s="89"/>
      <c r="E100" s="90"/>
    </row>
    <row r="101" ht="24.9" customHeight="1" spans="1:5">
      <c r="A101" s="87"/>
      <c r="B101" s="88"/>
      <c r="C101" s="89"/>
      <c r="D101" s="89"/>
      <c r="E101" s="90"/>
    </row>
    <row r="102" ht="24.9" customHeight="1" spans="1:5">
      <c r="A102" s="87"/>
      <c r="B102" s="88"/>
      <c r="C102" s="89"/>
      <c r="D102" s="89"/>
      <c r="E102" s="90"/>
    </row>
    <row r="103" ht="24.9" customHeight="1" spans="1:5">
      <c r="A103" s="99"/>
      <c r="B103" s="100"/>
      <c r="C103" s="101"/>
      <c r="D103" s="101"/>
      <c r="E103" s="102"/>
    </row>
    <row r="104" ht="24.9" customHeight="1" spans="1:5">
      <c r="A104" s="87"/>
      <c r="B104" s="103" t="s">
        <v>694</v>
      </c>
      <c r="C104" s="104" t="s">
        <v>749</v>
      </c>
      <c r="D104" s="105" t="s">
        <v>695</v>
      </c>
      <c r="E104" s="106"/>
    </row>
    <row r="105" ht="24.9" customHeight="1" spans="1:5">
      <c r="A105" s="82">
        <v>8</v>
      </c>
      <c r="B105" s="83"/>
      <c r="C105" s="84"/>
      <c r="D105" s="84"/>
      <c r="E105" s="85"/>
    </row>
    <row r="106" ht="24.9" customHeight="1" spans="1:5">
      <c r="A106" s="87"/>
      <c r="B106" s="88"/>
      <c r="C106" s="89"/>
      <c r="D106" s="89"/>
      <c r="E106" s="90"/>
    </row>
    <row r="107" ht="24.9" customHeight="1" spans="1:5">
      <c r="A107" s="87"/>
      <c r="B107" s="88"/>
      <c r="C107" s="89"/>
      <c r="D107" s="89"/>
      <c r="E107" s="90"/>
    </row>
    <row r="108" ht="24.9" customHeight="1" spans="1:5">
      <c r="A108" s="87"/>
      <c r="B108" s="88"/>
      <c r="C108" s="89"/>
      <c r="D108" s="89"/>
      <c r="E108" s="90"/>
    </row>
    <row r="109" ht="24.9" customHeight="1" spans="1:5">
      <c r="A109" s="87"/>
      <c r="B109" s="88"/>
      <c r="C109" s="89"/>
      <c r="D109" s="89"/>
      <c r="E109" s="90"/>
    </row>
    <row r="110" ht="24.9" customHeight="1" spans="1:5">
      <c r="A110" s="87"/>
      <c r="B110" s="88"/>
      <c r="C110" s="89"/>
      <c r="D110" s="89"/>
      <c r="E110" s="90"/>
    </row>
    <row r="111" ht="24.9" customHeight="1" spans="1:5">
      <c r="A111" s="87"/>
      <c r="B111" s="88"/>
      <c r="C111" s="89"/>
      <c r="D111" s="89"/>
      <c r="E111" s="90"/>
    </row>
    <row r="112" ht="24.9" customHeight="1" spans="1:5">
      <c r="A112" s="87"/>
      <c r="B112" s="88"/>
      <c r="C112" s="89"/>
      <c r="D112" s="89"/>
      <c r="E112" s="90"/>
    </row>
    <row r="113" ht="24.9" customHeight="1" spans="1:5">
      <c r="A113" s="87"/>
      <c r="B113" s="88"/>
      <c r="C113" s="89"/>
      <c r="D113" s="89"/>
      <c r="E113" s="90"/>
    </row>
    <row r="114" ht="24.9" customHeight="1" spans="1:5">
      <c r="A114" s="87"/>
      <c r="B114" s="88"/>
      <c r="C114" s="89"/>
      <c r="D114" s="89"/>
      <c r="E114" s="90"/>
    </row>
    <row r="115" ht="24.9" customHeight="1" spans="1:5">
      <c r="A115" s="87"/>
      <c r="B115" s="88"/>
      <c r="C115" s="89"/>
      <c r="D115" s="89"/>
      <c r="E115" s="90"/>
    </row>
    <row r="116" ht="24.9" customHeight="1" spans="1:5">
      <c r="A116" s="87"/>
      <c r="B116" s="88"/>
      <c r="C116" s="89"/>
      <c r="D116" s="89"/>
      <c r="E116" s="90"/>
    </row>
    <row r="117" ht="24.9" customHeight="1" spans="1:5">
      <c r="A117" s="99"/>
      <c r="B117" s="100"/>
      <c r="C117" s="101"/>
      <c r="D117" s="101"/>
      <c r="E117" s="102"/>
    </row>
    <row r="118" ht="24.9" customHeight="1" spans="1:5">
      <c r="A118" s="87"/>
      <c r="B118" s="103" t="s">
        <v>694</v>
      </c>
      <c r="C118" s="104" t="s">
        <v>749</v>
      </c>
      <c r="D118" s="105" t="s">
        <v>695</v>
      </c>
      <c r="E118" s="106"/>
    </row>
    <row r="119" ht="24.9" customHeight="1" spans="1:5">
      <c r="A119" s="82">
        <v>9</v>
      </c>
      <c r="B119" s="83"/>
      <c r="C119" s="84"/>
      <c r="D119" s="84"/>
      <c r="E119" s="85"/>
    </row>
    <row r="120" ht="24.9" customHeight="1" spans="1:5">
      <c r="A120" s="87"/>
      <c r="B120" s="88"/>
      <c r="C120" s="89"/>
      <c r="D120" s="89"/>
      <c r="E120" s="90"/>
    </row>
    <row r="121" ht="24.9" customHeight="1" spans="1:5">
      <c r="A121" s="87"/>
      <c r="B121" s="88"/>
      <c r="C121" s="89"/>
      <c r="D121" s="89"/>
      <c r="E121" s="90"/>
    </row>
    <row r="122" ht="24.9" customHeight="1" spans="1:5">
      <c r="A122" s="87"/>
      <c r="B122" s="88"/>
      <c r="C122" s="89"/>
      <c r="D122" s="89"/>
      <c r="E122" s="90"/>
    </row>
    <row r="123" ht="24.9" customHeight="1" spans="1:5">
      <c r="A123" s="87"/>
      <c r="B123" s="88"/>
      <c r="C123" s="89"/>
      <c r="D123" s="89"/>
      <c r="E123" s="90"/>
    </row>
    <row r="124" ht="24.9" customHeight="1" spans="1:5">
      <c r="A124" s="87"/>
      <c r="B124" s="88"/>
      <c r="C124" s="89"/>
      <c r="D124" s="89"/>
      <c r="E124" s="90"/>
    </row>
    <row r="125" ht="24.9" customHeight="1" spans="1:5">
      <c r="A125" s="87"/>
      <c r="B125" s="88"/>
      <c r="C125" s="89"/>
      <c r="D125" s="89"/>
      <c r="E125" s="90"/>
    </row>
    <row r="126" ht="24.9" customHeight="1" spans="1:5">
      <c r="A126" s="87"/>
      <c r="B126" s="88"/>
      <c r="C126" s="89"/>
      <c r="D126" s="89"/>
      <c r="E126" s="90"/>
    </row>
    <row r="127" ht="24.9" customHeight="1" spans="1:5">
      <c r="A127" s="87"/>
      <c r="B127" s="88"/>
      <c r="C127" s="89"/>
      <c r="D127" s="89"/>
      <c r="E127" s="90"/>
    </row>
    <row r="128" ht="24.9" customHeight="1" spans="1:5">
      <c r="A128" s="87"/>
      <c r="B128" s="88"/>
      <c r="C128" s="89"/>
      <c r="D128" s="89"/>
      <c r="E128" s="90"/>
    </row>
    <row r="129" ht="24.9" customHeight="1" spans="1:5">
      <c r="A129" s="87"/>
      <c r="B129" s="88"/>
      <c r="C129" s="89"/>
      <c r="D129" s="89"/>
      <c r="E129" s="90"/>
    </row>
    <row r="130" ht="24.9" customHeight="1" spans="1:5">
      <c r="A130" s="87"/>
      <c r="B130" s="88"/>
      <c r="C130" s="89"/>
      <c r="D130" s="89"/>
      <c r="E130" s="90"/>
    </row>
    <row r="131" ht="24.9" customHeight="1" spans="1:5">
      <c r="A131" s="99"/>
      <c r="B131" s="100"/>
      <c r="C131" s="101"/>
      <c r="D131" s="101"/>
      <c r="E131" s="102"/>
    </row>
    <row r="132" ht="24.9" customHeight="1" spans="1:5">
      <c r="A132" s="87"/>
      <c r="B132" s="103" t="s">
        <v>694</v>
      </c>
      <c r="C132" s="104" t="s">
        <v>749</v>
      </c>
      <c r="D132" s="105" t="s">
        <v>695</v>
      </c>
      <c r="E132" s="106"/>
    </row>
    <row r="133" ht="24.9" customHeight="1" spans="1:5">
      <c r="A133" s="82">
        <v>10</v>
      </c>
      <c r="B133" s="83"/>
      <c r="C133" s="84"/>
      <c r="D133" s="84"/>
      <c r="E133" s="85"/>
    </row>
    <row r="134" ht="24.9" customHeight="1" spans="1:5">
      <c r="A134" s="87"/>
      <c r="B134" s="88"/>
      <c r="C134" s="89"/>
      <c r="D134" s="89"/>
      <c r="E134" s="90"/>
    </row>
    <row r="135" ht="24.9" customHeight="1" spans="1:5">
      <c r="A135" s="87"/>
      <c r="B135" s="88"/>
      <c r="C135" s="89"/>
      <c r="D135" s="89"/>
      <c r="E135" s="90"/>
    </row>
    <row r="136" ht="24.9" customHeight="1" spans="1:5">
      <c r="A136" s="87"/>
      <c r="B136" s="88"/>
      <c r="C136" s="89"/>
      <c r="D136" s="89"/>
      <c r="E136" s="90"/>
    </row>
    <row r="137" ht="24.9" customHeight="1" spans="1:5">
      <c r="A137" s="87"/>
      <c r="B137" s="88"/>
      <c r="C137" s="89"/>
      <c r="D137" s="89"/>
      <c r="E137" s="90"/>
    </row>
    <row r="138" ht="24.9" customHeight="1" spans="1:5">
      <c r="A138" s="87"/>
      <c r="B138" s="88"/>
      <c r="C138" s="89"/>
      <c r="D138" s="89"/>
      <c r="E138" s="90"/>
    </row>
    <row r="139" ht="24.9" customHeight="1" spans="1:5">
      <c r="A139" s="87"/>
      <c r="B139" s="88"/>
      <c r="C139" s="89"/>
      <c r="D139" s="89"/>
      <c r="E139" s="90"/>
    </row>
    <row r="140" ht="24.9" customHeight="1" spans="1:5">
      <c r="A140" s="87"/>
      <c r="B140" s="88"/>
      <c r="C140" s="89"/>
      <c r="D140" s="89"/>
      <c r="E140" s="90"/>
    </row>
    <row r="141" ht="24.9" customHeight="1" spans="1:5">
      <c r="A141" s="87"/>
      <c r="B141" s="88"/>
      <c r="C141" s="89"/>
      <c r="D141" s="89"/>
      <c r="E141" s="90"/>
    </row>
    <row r="142" ht="24.9" customHeight="1" spans="1:5">
      <c r="A142" s="87"/>
      <c r="B142" s="88"/>
      <c r="C142" s="89"/>
      <c r="D142" s="89"/>
      <c r="E142" s="90"/>
    </row>
    <row r="143" ht="24.9" customHeight="1" spans="1:5">
      <c r="A143" s="87"/>
      <c r="B143" s="88"/>
      <c r="C143" s="89"/>
      <c r="D143" s="89"/>
      <c r="E143" s="90"/>
    </row>
    <row r="144" ht="24.9" customHeight="1" spans="1:5">
      <c r="A144" s="87"/>
      <c r="B144" s="88"/>
      <c r="C144" s="89"/>
      <c r="D144" s="89"/>
      <c r="E144" s="90"/>
    </row>
    <row r="145" ht="24.9" customHeight="1" spans="1:5">
      <c r="A145" s="99"/>
      <c r="B145" s="100"/>
      <c r="C145" s="101"/>
      <c r="D145" s="101"/>
      <c r="E145" s="102"/>
    </row>
    <row r="146" ht="24.9" customHeight="1" spans="1:5">
      <c r="A146" s="87"/>
      <c r="B146" s="103" t="s">
        <v>694</v>
      </c>
      <c r="C146" s="104" t="s">
        <v>749</v>
      </c>
      <c r="D146" s="105" t="s">
        <v>695</v>
      </c>
      <c r="E146" s="106"/>
    </row>
    <row r="147" ht="24.9" customHeight="1" spans="1:5">
      <c r="A147" s="82">
        <v>11</v>
      </c>
      <c r="B147" s="83"/>
      <c r="C147" s="84"/>
      <c r="D147" s="84"/>
      <c r="E147" s="85"/>
    </row>
    <row r="148" ht="24.9" customHeight="1" spans="1:5">
      <c r="A148" s="87"/>
      <c r="B148" s="88"/>
      <c r="C148" s="89"/>
      <c r="D148" s="89"/>
      <c r="E148" s="90"/>
    </row>
    <row r="149" ht="24.9" customHeight="1" spans="1:5">
      <c r="A149" s="87"/>
      <c r="B149" s="88"/>
      <c r="C149" s="89"/>
      <c r="D149" s="89"/>
      <c r="E149" s="90"/>
    </row>
    <row r="150" ht="24.9" customHeight="1" spans="1:5">
      <c r="A150" s="87"/>
      <c r="B150" s="88"/>
      <c r="C150" s="89"/>
      <c r="D150" s="89"/>
      <c r="E150" s="90"/>
    </row>
    <row r="151" ht="24.9" customHeight="1" spans="1:5">
      <c r="A151" s="87"/>
      <c r="B151" s="88"/>
      <c r="C151" s="89"/>
      <c r="D151" s="89"/>
      <c r="E151" s="90"/>
    </row>
    <row r="152" ht="24.9" customHeight="1" spans="1:5">
      <c r="A152" s="87"/>
      <c r="B152" s="88"/>
      <c r="C152" s="89"/>
      <c r="D152" s="89"/>
      <c r="E152" s="90"/>
    </row>
    <row r="153" ht="24.9" customHeight="1" spans="1:5">
      <c r="A153" s="87"/>
      <c r="B153" s="88"/>
      <c r="C153" s="89"/>
      <c r="D153" s="89"/>
      <c r="E153" s="90"/>
    </row>
    <row r="154" ht="24.9" customHeight="1" spans="1:5">
      <c r="A154" s="87"/>
      <c r="B154" s="88"/>
      <c r="C154" s="89"/>
      <c r="D154" s="89"/>
      <c r="E154" s="90"/>
    </row>
    <row r="155" ht="24.9" customHeight="1" spans="1:5">
      <c r="A155" s="87"/>
      <c r="B155" s="88"/>
      <c r="C155" s="89"/>
      <c r="D155" s="89"/>
      <c r="E155" s="90"/>
    </row>
    <row r="156" ht="24.9" customHeight="1" spans="1:5">
      <c r="A156" s="87"/>
      <c r="B156" s="88"/>
      <c r="C156" s="89"/>
      <c r="D156" s="89"/>
      <c r="E156" s="90"/>
    </row>
    <row r="157" ht="24.9" customHeight="1" spans="1:5">
      <c r="A157" s="87"/>
      <c r="B157" s="88"/>
      <c r="C157" s="89"/>
      <c r="D157" s="89"/>
      <c r="E157" s="90"/>
    </row>
    <row r="158" ht="24.9" customHeight="1" spans="1:5">
      <c r="A158" s="87"/>
      <c r="B158" s="88"/>
      <c r="C158" s="89"/>
      <c r="D158" s="89"/>
      <c r="E158" s="90"/>
    </row>
    <row r="159" ht="24.9" customHeight="1" spans="1:5">
      <c r="A159" s="99"/>
      <c r="B159" s="100"/>
      <c r="C159" s="101"/>
      <c r="D159" s="101"/>
      <c r="E159" s="102"/>
    </row>
    <row r="160" ht="24.9" customHeight="1" spans="1:5">
      <c r="A160" s="87"/>
      <c r="B160" s="103" t="s">
        <v>694</v>
      </c>
      <c r="C160" s="104" t="s">
        <v>749</v>
      </c>
      <c r="D160" s="105" t="s">
        <v>695</v>
      </c>
      <c r="E160" s="106"/>
    </row>
    <row r="161" ht="24.9" customHeight="1" spans="1:5">
      <c r="A161" s="82">
        <v>12</v>
      </c>
      <c r="B161" s="83"/>
      <c r="C161" s="84"/>
      <c r="D161" s="84"/>
      <c r="E161" s="85"/>
    </row>
    <row r="162" ht="24.9" customHeight="1" spans="1:5">
      <c r="A162" s="87"/>
      <c r="B162" s="88"/>
      <c r="C162" s="89"/>
      <c r="D162" s="89"/>
      <c r="E162" s="90"/>
    </row>
    <row r="163" ht="24.9" customHeight="1" spans="1:5">
      <c r="A163" s="87"/>
      <c r="B163" s="88"/>
      <c r="C163" s="89"/>
      <c r="D163" s="89"/>
      <c r="E163" s="90"/>
    </row>
    <row r="164" ht="24.9" customHeight="1" spans="1:5">
      <c r="A164" s="87"/>
      <c r="B164" s="88"/>
      <c r="C164" s="89"/>
      <c r="D164" s="89"/>
      <c r="E164" s="90"/>
    </row>
    <row r="165" ht="24.9" customHeight="1" spans="1:5">
      <c r="A165" s="87"/>
      <c r="B165" s="88"/>
      <c r="C165" s="89"/>
      <c r="D165" s="89"/>
      <c r="E165" s="90"/>
    </row>
    <row r="166" ht="24.9" customHeight="1" spans="1:5">
      <c r="A166" s="87"/>
      <c r="B166" s="88"/>
      <c r="C166" s="89"/>
      <c r="D166" s="89"/>
      <c r="E166" s="90"/>
    </row>
    <row r="167" ht="24.9" customHeight="1" spans="1:5">
      <c r="A167" s="87"/>
      <c r="B167" s="88"/>
      <c r="C167" s="89"/>
      <c r="D167" s="89"/>
      <c r="E167" s="90"/>
    </row>
    <row r="168" ht="24.9" customHeight="1" spans="1:5">
      <c r="A168" s="87"/>
      <c r="B168" s="88"/>
      <c r="C168" s="89"/>
      <c r="D168" s="89"/>
      <c r="E168" s="90"/>
    </row>
    <row r="169" ht="24.9" customHeight="1" spans="1:5">
      <c r="A169" s="87"/>
      <c r="B169" s="88"/>
      <c r="C169" s="89"/>
      <c r="D169" s="89"/>
      <c r="E169" s="90"/>
    </row>
    <row r="170" ht="24.9" customHeight="1" spans="1:5">
      <c r="A170" s="87"/>
      <c r="B170" s="88"/>
      <c r="C170" s="89"/>
      <c r="D170" s="89"/>
      <c r="E170" s="90"/>
    </row>
    <row r="171" ht="24.9" customHeight="1" spans="1:5">
      <c r="A171" s="87"/>
      <c r="B171" s="88"/>
      <c r="C171" s="89"/>
      <c r="D171" s="89"/>
      <c r="E171" s="90"/>
    </row>
    <row r="172" ht="24.9" customHeight="1" spans="1:5">
      <c r="A172" s="87"/>
      <c r="B172" s="88"/>
      <c r="C172" s="89"/>
      <c r="D172" s="89"/>
      <c r="E172" s="90"/>
    </row>
    <row r="173" ht="24.9" customHeight="1" spans="1:5">
      <c r="A173" s="99"/>
      <c r="B173" s="100"/>
      <c r="C173" s="101"/>
      <c r="D173" s="101"/>
      <c r="E173" s="102"/>
    </row>
    <row r="174" ht="24.9" customHeight="1" spans="1:5">
      <c r="A174" s="87"/>
      <c r="B174" s="103" t="s">
        <v>694</v>
      </c>
      <c r="C174" s="104" t="s">
        <v>749</v>
      </c>
      <c r="D174" s="105" t="s">
        <v>695</v>
      </c>
      <c r="E174" s="106"/>
    </row>
    <row r="175" ht="24.9" customHeight="1" spans="1:5">
      <c r="A175" s="82">
        <v>13</v>
      </c>
      <c r="B175" s="83"/>
      <c r="C175" s="84"/>
      <c r="D175" s="84"/>
      <c r="E175" s="85"/>
    </row>
    <row r="176" ht="24.9" customHeight="1" spans="1:5">
      <c r="A176" s="87"/>
      <c r="B176" s="88"/>
      <c r="C176" s="89"/>
      <c r="D176" s="89"/>
      <c r="E176" s="90"/>
    </row>
    <row r="177" ht="24.9" customHeight="1" spans="1:5">
      <c r="A177" s="87"/>
      <c r="B177" s="88"/>
      <c r="C177" s="89"/>
      <c r="D177" s="89"/>
      <c r="E177" s="90"/>
    </row>
    <row r="178" ht="24.9" customHeight="1" spans="1:5">
      <c r="A178" s="87"/>
      <c r="B178" s="88"/>
      <c r="C178" s="89"/>
      <c r="D178" s="89"/>
      <c r="E178" s="90"/>
    </row>
    <row r="179" ht="24.9" customHeight="1" spans="1:5">
      <c r="A179" s="87"/>
      <c r="B179" s="88"/>
      <c r="C179" s="89"/>
      <c r="D179" s="89"/>
      <c r="E179" s="90"/>
    </row>
    <row r="180" ht="24.9" customHeight="1" spans="1:5">
      <c r="A180" s="87"/>
      <c r="B180" s="88"/>
      <c r="C180" s="89"/>
      <c r="D180" s="89"/>
      <c r="E180" s="90"/>
    </row>
    <row r="181" ht="24.9" customHeight="1" spans="1:5">
      <c r="A181" s="87"/>
      <c r="B181" s="88"/>
      <c r="C181" s="89"/>
      <c r="D181" s="89"/>
      <c r="E181" s="90"/>
    </row>
    <row r="182" ht="24.9" customHeight="1" spans="1:5">
      <c r="A182" s="87"/>
      <c r="B182" s="88"/>
      <c r="C182" s="89"/>
      <c r="D182" s="89"/>
      <c r="E182" s="90"/>
    </row>
    <row r="183" ht="24.9" customHeight="1" spans="1:5">
      <c r="A183" s="87"/>
      <c r="B183" s="88"/>
      <c r="C183" s="89"/>
      <c r="D183" s="89"/>
      <c r="E183" s="90"/>
    </row>
    <row r="184" ht="24.9" customHeight="1" spans="1:5">
      <c r="A184" s="87"/>
      <c r="B184" s="88"/>
      <c r="C184" s="89"/>
      <c r="D184" s="89"/>
      <c r="E184" s="90"/>
    </row>
    <row r="185" ht="24.9" customHeight="1" spans="1:5">
      <c r="A185" s="87"/>
      <c r="B185" s="88"/>
      <c r="C185" s="89"/>
      <c r="D185" s="89"/>
      <c r="E185" s="90"/>
    </row>
    <row r="186" ht="24.9" customHeight="1" spans="1:5">
      <c r="A186" s="87"/>
      <c r="B186" s="88"/>
      <c r="C186" s="89"/>
      <c r="D186" s="89"/>
      <c r="E186" s="90"/>
    </row>
    <row r="187" ht="24.9" customHeight="1" spans="1:5">
      <c r="A187" s="99"/>
      <c r="B187" s="100"/>
      <c r="C187" s="101"/>
      <c r="D187" s="101"/>
      <c r="E187" s="102"/>
    </row>
    <row r="188" ht="24.9" customHeight="1" spans="1:5">
      <c r="A188" s="87"/>
      <c r="B188" s="103" t="s">
        <v>694</v>
      </c>
      <c r="C188" s="104" t="s">
        <v>749</v>
      </c>
      <c r="D188" s="105" t="s">
        <v>695</v>
      </c>
      <c r="E188" s="106"/>
    </row>
    <row r="189" ht="24.9" customHeight="1" spans="1:5">
      <c r="A189" s="82">
        <v>14</v>
      </c>
      <c r="B189" s="83"/>
      <c r="C189" s="84"/>
      <c r="D189" s="84"/>
      <c r="E189" s="85"/>
    </row>
    <row r="190" ht="24.9" customHeight="1" spans="1:5">
      <c r="A190" s="87"/>
      <c r="B190" s="88"/>
      <c r="C190" s="89"/>
      <c r="D190" s="89"/>
      <c r="E190" s="90"/>
    </row>
    <row r="191" ht="24.9" customHeight="1" spans="1:5">
      <c r="A191" s="87"/>
      <c r="B191" s="88"/>
      <c r="C191" s="89"/>
      <c r="D191" s="89"/>
      <c r="E191" s="90"/>
    </row>
    <row r="192" ht="24.9" customHeight="1" spans="1:5">
      <c r="A192" s="87"/>
      <c r="B192" s="88"/>
      <c r="C192" s="89"/>
      <c r="D192" s="89"/>
      <c r="E192" s="90"/>
    </row>
    <row r="193" ht="24.9" customHeight="1" spans="1:5">
      <c r="A193" s="87"/>
      <c r="B193" s="88"/>
      <c r="C193" s="89"/>
      <c r="D193" s="89"/>
      <c r="E193" s="90"/>
    </row>
    <row r="194" ht="24.9" customHeight="1" spans="1:5">
      <c r="A194" s="87"/>
      <c r="B194" s="88"/>
      <c r="C194" s="89"/>
      <c r="D194" s="89"/>
      <c r="E194" s="90"/>
    </row>
    <row r="195" ht="24.9" customHeight="1" spans="1:5">
      <c r="A195" s="87"/>
      <c r="B195" s="88"/>
      <c r="C195" s="89"/>
      <c r="D195" s="89"/>
      <c r="E195" s="90"/>
    </row>
    <row r="196" ht="24.9" customHeight="1" spans="1:5">
      <c r="A196" s="87"/>
      <c r="B196" s="88"/>
      <c r="C196" s="89"/>
      <c r="D196" s="89"/>
      <c r="E196" s="90"/>
    </row>
    <row r="197" ht="24.9" customHeight="1" spans="1:5">
      <c r="A197" s="87"/>
      <c r="B197" s="88"/>
      <c r="C197" s="89"/>
      <c r="D197" s="89"/>
      <c r="E197" s="90"/>
    </row>
    <row r="198" ht="24.9" customHeight="1" spans="1:5">
      <c r="A198" s="87"/>
      <c r="B198" s="88"/>
      <c r="C198" s="89"/>
      <c r="D198" s="89"/>
      <c r="E198" s="90"/>
    </row>
    <row r="199" ht="24.9" customHeight="1" spans="1:5">
      <c r="A199" s="87"/>
      <c r="B199" s="88"/>
      <c r="C199" s="89"/>
      <c r="D199" s="89"/>
      <c r="E199" s="90"/>
    </row>
    <row r="200" ht="24.9" customHeight="1" spans="1:5">
      <c r="A200" s="87"/>
      <c r="B200" s="88"/>
      <c r="C200" s="89"/>
      <c r="D200" s="89"/>
      <c r="E200" s="90"/>
    </row>
    <row r="201" ht="24.9" customHeight="1" spans="1:5">
      <c r="A201" s="99"/>
      <c r="B201" s="100"/>
      <c r="C201" s="101"/>
      <c r="D201" s="101"/>
      <c r="E201" s="102"/>
    </row>
    <row r="202" ht="24.9" customHeight="1" spans="1:5">
      <c r="A202" s="87"/>
      <c r="B202" s="103" t="s">
        <v>694</v>
      </c>
      <c r="C202" s="104" t="s">
        <v>749</v>
      </c>
      <c r="D202" s="105" t="s">
        <v>695</v>
      </c>
      <c r="E202" s="106"/>
    </row>
    <row r="203" ht="24.9" customHeight="1" spans="1:5">
      <c r="A203" s="82">
        <v>15</v>
      </c>
      <c r="B203" s="83"/>
      <c r="C203" s="84"/>
      <c r="D203" s="84"/>
      <c r="E203" s="85"/>
    </row>
    <row r="204" ht="24.9" customHeight="1" spans="1:5">
      <c r="A204" s="87"/>
      <c r="B204" s="88"/>
      <c r="C204" s="89"/>
      <c r="D204" s="89"/>
      <c r="E204" s="90"/>
    </row>
    <row r="205" ht="24.9" customHeight="1" spans="1:5">
      <c r="A205" s="87"/>
      <c r="B205" s="88"/>
      <c r="C205" s="89"/>
      <c r="D205" s="89"/>
      <c r="E205" s="90"/>
    </row>
    <row r="206" ht="24.9" customHeight="1" spans="1:5">
      <c r="A206" s="87"/>
      <c r="B206" s="88"/>
      <c r="C206" s="89"/>
      <c r="D206" s="89"/>
      <c r="E206" s="90"/>
    </row>
    <row r="207" ht="24.9" customHeight="1" spans="1:5">
      <c r="A207" s="87"/>
      <c r="B207" s="88"/>
      <c r="C207" s="89"/>
      <c r="D207" s="89"/>
      <c r="E207" s="90"/>
    </row>
    <row r="208" ht="24.9" customHeight="1" spans="1:5">
      <c r="A208" s="87"/>
      <c r="B208" s="88"/>
      <c r="C208" s="89"/>
      <c r="D208" s="89"/>
      <c r="E208" s="90"/>
    </row>
    <row r="209" ht="24.9" customHeight="1" spans="1:5">
      <c r="A209" s="87"/>
      <c r="B209" s="88"/>
      <c r="C209" s="89"/>
      <c r="D209" s="89"/>
      <c r="E209" s="90"/>
    </row>
    <row r="210" ht="24.9" customHeight="1" spans="1:5">
      <c r="A210" s="87"/>
      <c r="B210" s="88"/>
      <c r="C210" s="89"/>
      <c r="D210" s="89"/>
      <c r="E210" s="90"/>
    </row>
    <row r="211" ht="24.9" customHeight="1" spans="1:5">
      <c r="A211" s="87"/>
      <c r="B211" s="88"/>
      <c r="C211" s="89"/>
      <c r="D211" s="89"/>
      <c r="E211" s="90"/>
    </row>
    <row r="212" ht="24.9" customHeight="1" spans="1:5">
      <c r="A212" s="87"/>
      <c r="B212" s="88"/>
      <c r="C212" s="89"/>
      <c r="D212" s="89"/>
      <c r="E212" s="90"/>
    </row>
    <row r="213" ht="24.9" customHeight="1" spans="1:5">
      <c r="A213" s="87"/>
      <c r="B213" s="88"/>
      <c r="C213" s="89"/>
      <c r="D213" s="89"/>
      <c r="E213" s="90"/>
    </row>
    <row r="214" ht="24.9" customHeight="1" spans="1:5">
      <c r="A214" s="87"/>
      <c r="B214" s="88"/>
      <c r="C214" s="89"/>
      <c r="D214" s="89"/>
      <c r="E214" s="90"/>
    </row>
    <row r="215" ht="24.9" customHeight="1" spans="1:5">
      <c r="A215" s="99"/>
      <c r="B215" s="100"/>
      <c r="C215" s="101"/>
      <c r="D215" s="101"/>
      <c r="E215" s="102"/>
    </row>
    <row r="216" ht="24.9" customHeight="1" spans="1:5">
      <c r="A216" s="87"/>
      <c r="B216" s="103" t="s">
        <v>694</v>
      </c>
      <c r="C216" s="104" t="s">
        <v>749</v>
      </c>
      <c r="D216" s="105" t="s">
        <v>695</v>
      </c>
      <c r="E216" s="106"/>
    </row>
    <row r="217" ht="24.9" customHeight="1" spans="1:5">
      <c r="A217" s="82">
        <v>16</v>
      </c>
      <c r="B217" s="83"/>
      <c r="C217" s="84"/>
      <c r="D217" s="84"/>
      <c r="E217" s="85"/>
    </row>
    <row r="218" ht="24.9" customHeight="1" spans="1:5">
      <c r="A218" s="87"/>
      <c r="B218" s="88"/>
      <c r="C218" s="89"/>
      <c r="D218" s="89"/>
      <c r="E218" s="90"/>
    </row>
    <row r="219" ht="24.9" customHeight="1" spans="1:5">
      <c r="A219" s="87"/>
      <c r="B219" s="88"/>
      <c r="C219" s="89"/>
      <c r="D219" s="89"/>
      <c r="E219" s="90"/>
    </row>
    <row r="220" ht="24.9" customHeight="1" spans="1:5">
      <c r="A220" s="87"/>
      <c r="B220" s="88"/>
      <c r="C220" s="89"/>
      <c r="D220" s="89"/>
      <c r="E220" s="90"/>
    </row>
    <row r="221" ht="24.9" customHeight="1" spans="1:5">
      <c r="A221" s="87"/>
      <c r="B221" s="88"/>
      <c r="C221" s="89"/>
      <c r="D221" s="89"/>
      <c r="E221" s="90"/>
    </row>
    <row r="222" ht="24.9" customHeight="1" spans="1:5">
      <c r="A222" s="87"/>
      <c r="B222" s="88"/>
      <c r="C222" s="89"/>
      <c r="D222" s="89"/>
      <c r="E222" s="90"/>
    </row>
    <row r="223" ht="24.9" customHeight="1" spans="1:5">
      <c r="A223" s="87"/>
      <c r="B223" s="88"/>
      <c r="C223" s="89"/>
      <c r="D223" s="89"/>
      <c r="E223" s="90"/>
    </row>
    <row r="224" ht="24.9" customHeight="1" spans="1:5">
      <c r="A224" s="87"/>
      <c r="B224" s="88"/>
      <c r="C224" s="89"/>
      <c r="D224" s="89"/>
      <c r="E224" s="90"/>
    </row>
    <row r="225" ht="24.9" customHeight="1" spans="1:5">
      <c r="A225" s="87"/>
      <c r="B225" s="88"/>
      <c r="C225" s="89"/>
      <c r="D225" s="89"/>
      <c r="E225" s="90"/>
    </row>
    <row r="226" ht="24.9" customHeight="1" spans="1:5">
      <c r="A226" s="87"/>
      <c r="B226" s="88"/>
      <c r="C226" s="89"/>
      <c r="D226" s="89"/>
      <c r="E226" s="90"/>
    </row>
    <row r="227" ht="63" customHeight="1" spans="1:5">
      <c r="A227" s="87"/>
      <c r="B227" s="88"/>
      <c r="C227" s="89"/>
      <c r="D227" s="89"/>
      <c r="E227" s="90"/>
    </row>
    <row r="228" ht="24.9" customHeight="1" spans="1:5">
      <c r="A228" s="87"/>
      <c r="B228" s="88"/>
      <c r="C228" s="89"/>
      <c r="D228" s="89"/>
      <c r="E228" s="90"/>
    </row>
    <row r="229" ht="24.9" customHeight="1" spans="1:5">
      <c r="A229" s="99"/>
      <c r="B229" s="100"/>
      <c r="C229" s="101"/>
      <c r="D229" s="101"/>
      <c r="E229" s="102"/>
    </row>
    <row r="230" ht="24.9" customHeight="1" spans="1:5">
      <c r="A230" s="87"/>
      <c r="B230" s="103" t="s">
        <v>694</v>
      </c>
      <c r="C230" s="104" t="s">
        <v>749</v>
      </c>
      <c r="D230" s="105" t="s">
        <v>695</v>
      </c>
      <c r="E230" s="106"/>
    </row>
    <row r="231" ht="24.9" customHeight="1" spans="1:5">
      <c r="A231" s="82">
        <v>17</v>
      </c>
      <c r="B231" s="83"/>
      <c r="C231" s="84"/>
      <c r="D231" s="84"/>
      <c r="E231" s="85"/>
    </row>
    <row r="232" ht="24.9" customHeight="1" spans="1:5">
      <c r="A232" s="87"/>
      <c r="B232" s="88"/>
      <c r="C232" s="89"/>
      <c r="D232" s="89"/>
      <c r="E232" s="90"/>
    </row>
    <row r="233" ht="24.9" customHeight="1" spans="1:5">
      <c r="A233" s="87"/>
      <c r="B233" s="88"/>
      <c r="C233" s="89"/>
      <c r="D233" s="89"/>
      <c r="E233" s="90"/>
    </row>
    <row r="234" ht="24.9" customHeight="1" spans="1:5">
      <c r="A234" s="87"/>
      <c r="B234" s="88"/>
      <c r="C234" s="89"/>
      <c r="D234" s="89"/>
      <c r="E234" s="90"/>
    </row>
    <row r="235" ht="24.9" customHeight="1" spans="1:5">
      <c r="A235" s="87"/>
      <c r="B235" s="88"/>
      <c r="C235" s="89"/>
      <c r="D235" s="89"/>
      <c r="E235" s="90"/>
    </row>
    <row r="236" ht="24.9" customHeight="1" spans="1:5">
      <c r="A236" s="87"/>
      <c r="B236" s="88"/>
      <c r="C236" s="89"/>
      <c r="D236" s="89"/>
      <c r="E236" s="90"/>
    </row>
    <row r="237" ht="24.9" customHeight="1" spans="1:5">
      <c r="A237" s="87"/>
      <c r="B237" s="88"/>
      <c r="C237" s="89"/>
      <c r="D237" s="89"/>
      <c r="E237" s="90"/>
    </row>
    <row r="238" ht="24.9" customHeight="1" spans="1:5">
      <c r="A238" s="87"/>
      <c r="B238" s="88"/>
      <c r="C238" s="89"/>
      <c r="D238" s="89"/>
      <c r="E238" s="90"/>
    </row>
    <row r="239" ht="24.9" customHeight="1" spans="1:5">
      <c r="A239" s="87"/>
      <c r="B239" s="88"/>
      <c r="C239" s="89"/>
      <c r="D239" s="89"/>
      <c r="E239" s="90"/>
    </row>
    <row r="240" ht="24.9" customHeight="1" spans="1:5">
      <c r="A240" s="87"/>
      <c r="B240" s="88"/>
      <c r="C240" s="89"/>
      <c r="D240" s="89"/>
      <c r="E240" s="90"/>
    </row>
    <row r="241" ht="24.9" customHeight="1" spans="1:5">
      <c r="A241" s="87"/>
      <c r="B241" s="88"/>
      <c r="C241" s="89"/>
      <c r="D241" s="89"/>
      <c r="E241" s="90"/>
    </row>
    <row r="242" ht="24.9" customHeight="1" spans="1:5">
      <c r="A242" s="87"/>
      <c r="B242" s="88"/>
      <c r="C242" s="89"/>
      <c r="D242" s="89"/>
      <c r="E242" s="90"/>
    </row>
    <row r="243" ht="24.9" customHeight="1" spans="1:5">
      <c r="A243" s="99"/>
      <c r="B243" s="100"/>
      <c r="C243" s="101"/>
      <c r="D243" s="101"/>
      <c r="E243" s="102"/>
    </row>
    <row r="244" ht="24.9" customHeight="1" spans="1:5">
      <c r="A244" s="87"/>
      <c r="B244" s="103" t="s">
        <v>694</v>
      </c>
      <c r="C244" s="104" t="s">
        <v>749</v>
      </c>
      <c r="D244" s="105" t="s">
        <v>695</v>
      </c>
      <c r="E244" s="106"/>
    </row>
    <row r="245" ht="24.9" customHeight="1" spans="1:5">
      <c r="A245" s="82">
        <v>18</v>
      </c>
      <c r="B245" s="83"/>
      <c r="C245" s="84"/>
      <c r="D245" s="84"/>
      <c r="E245" s="85"/>
    </row>
    <row r="246" ht="24.9" customHeight="1" spans="1:5">
      <c r="A246" s="87"/>
      <c r="B246" s="88"/>
      <c r="C246" s="89"/>
      <c r="D246" s="89"/>
      <c r="E246" s="90"/>
    </row>
    <row r="247" ht="24.9" customHeight="1" spans="1:5">
      <c r="A247" s="87"/>
      <c r="B247" s="88"/>
      <c r="C247" s="89"/>
      <c r="D247" s="89"/>
      <c r="E247" s="90"/>
    </row>
    <row r="248" ht="24.9" customHeight="1" spans="1:5">
      <c r="A248" s="87"/>
      <c r="B248" s="88"/>
      <c r="C248" s="89"/>
      <c r="D248" s="89"/>
      <c r="E248" s="90"/>
    </row>
    <row r="249" ht="24.9" customHeight="1" spans="1:5">
      <c r="A249" s="87"/>
      <c r="B249" s="88"/>
      <c r="C249" s="89"/>
      <c r="D249" s="89"/>
      <c r="E249" s="90"/>
    </row>
    <row r="250" ht="24.9" customHeight="1" spans="1:5">
      <c r="A250" s="87"/>
      <c r="B250" s="88"/>
      <c r="C250" s="89"/>
      <c r="D250" s="89"/>
      <c r="E250" s="90"/>
    </row>
    <row r="251" ht="24.9" customHeight="1" spans="1:5">
      <c r="A251" s="87"/>
      <c r="B251" s="88"/>
      <c r="C251" s="89"/>
      <c r="D251" s="89"/>
      <c r="E251" s="90"/>
    </row>
    <row r="252" ht="24.9" customHeight="1" spans="1:5">
      <c r="A252" s="87"/>
      <c r="B252" s="88"/>
      <c r="C252" s="89"/>
      <c r="D252" s="89"/>
      <c r="E252" s="90"/>
    </row>
    <row r="253" ht="24.9" customHeight="1" spans="1:5">
      <c r="A253" s="87"/>
      <c r="B253" s="88"/>
      <c r="C253" s="89"/>
      <c r="D253" s="89"/>
      <c r="E253" s="90"/>
    </row>
    <row r="254" ht="24.9" customHeight="1" spans="1:5">
      <c r="A254" s="87"/>
      <c r="B254" s="88"/>
      <c r="C254" s="89"/>
      <c r="D254" s="89"/>
      <c r="E254" s="90"/>
    </row>
    <row r="255" ht="24.9" customHeight="1" spans="1:5">
      <c r="A255" s="87"/>
      <c r="B255" s="88"/>
      <c r="C255" s="89"/>
      <c r="D255" s="89"/>
      <c r="E255" s="90"/>
    </row>
    <row r="256" ht="24.9" customHeight="1" spans="1:5">
      <c r="A256" s="87"/>
      <c r="B256" s="88"/>
      <c r="C256" s="89"/>
      <c r="D256" s="89"/>
      <c r="E256" s="90"/>
    </row>
    <row r="257" ht="24.9" customHeight="1" spans="1:5">
      <c r="A257" s="99"/>
      <c r="B257" s="100"/>
      <c r="C257" s="101"/>
      <c r="D257" s="101"/>
      <c r="E257" s="102"/>
    </row>
    <row r="258" ht="24.9" customHeight="1" spans="1:5">
      <c r="A258" s="87"/>
      <c r="B258" s="103" t="s">
        <v>694</v>
      </c>
      <c r="C258" s="104" t="s">
        <v>749</v>
      </c>
      <c r="D258" s="105" t="s">
        <v>695</v>
      </c>
      <c r="E258" s="106"/>
    </row>
    <row r="259" ht="24.9" customHeight="1" spans="1:5">
      <c r="A259" s="82">
        <v>19</v>
      </c>
      <c r="B259" s="83"/>
      <c r="C259" s="84"/>
      <c r="D259" s="84"/>
      <c r="E259" s="85"/>
    </row>
    <row r="260" ht="24.9" customHeight="1" spans="1:5">
      <c r="A260" s="87"/>
      <c r="B260" s="88"/>
      <c r="C260" s="89"/>
      <c r="D260" s="89"/>
      <c r="E260" s="90"/>
    </row>
    <row r="261" ht="24.9" customHeight="1" spans="1:5">
      <c r="A261" s="87"/>
      <c r="B261" s="88"/>
      <c r="C261" s="89"/>
      <c r="D261" s="89"/>
      <c r="E261" s="90"/>
    </row>
    <row r="262" ht="24.9" customHeight="1" spans="1:5">
      <c r="A262" s="87"/>
      <c r="B262" s="88"/>
      <c r="C262" s="89"/>
      <c r="D262" s="89"/>
      <c r="E262" s="90"/>
    </row>
    <row r="263" ht="24.9" customHeight="1" spans="1:5">
      <c r="A263" s="87"/>
      <c r="B263" s="88"/>
      <c r="C263" s="89"/>
      <c r="D263" s="89"/>
      <c r="E263" s="90"/>
    </row>
    <row r="264" ht="24.9" customHeight="1" spans="1:5">
      <c r="A264" s="87"/>
      <c r="B264" s="88"/>
      <c r="C264" s="89"/>
      <c r="D264" s="89"/>
      <c r="E264" s="90"/>
    </row>
    <row r="265" ht="24.9" customHeight="1" spans="1:5">
      <c r="A265" s="87"/>
      <c r="B265" s="88"/>
      <c r="C265" s="89"/>
      <c r="D265" s="89"/>
      <c r="E265" s="90"/>
    </row>
    <row r="266" ht="24.9" customHeight="1" spans="1:5">
      <c r="A266" s="87"/>
      <c r="B266" s="88"/>
      <c r="C266" s="89"/>
      <c r="D266" s="89"/>
      <c r="E266" s="90"/>
    </row>
    <row r="267" ht="24.9" customHeight="1" spans="1:5">
      <c r="A267" s="87"/>
      <c r="B267" s="88"/>
      <c r="C267" s="89"/>
      <c r="D267" s="89"/>
      <c r="E267" s="90"/>
    </row>
    <row r="268" ht="24.9" customHeight="1" spans="1:5">
      <c r="A268" s="87"/>
      <c r="B268" s="88"/>
      <c r="C268" s="89"/>
      <c r="D268" s="89"/>
      <c r="E268" s="90"/>
    </row>
    <row r="269" ht="24.9" customHeight="1" spans="1:5">
      <c r="A269" s="87"/>
      <c r="B269" s="88"/>
      <c r="C269" s="89"/>
      <c r="D269" s="89"/>
      <c r="E269" s="90"/>
    </row>
    <row r="270" ht="24.9" customHeight="1" spans="1:5">
      <c r="A270" s="87"/>
      <c r="B270" s="88"/>
      <c r="C270" s="89"/>
      <c r="D270" s="89"/>
      <c r="E270" s="90"/>
    </row>
    <row r="271" ht="24.9" customHeight="1" spans="1:5">
      <c r="A271" s="99"/>
      <c r="B271" s="100"/>
      <c r="C271" s="101"/>
      <c r="D271" s="101"/>
      <c r="E271" s="102"/>
    </row>
    <row r="272" ht="24.9" customHeight="1" spans="1:5">
      <c r="A272" s="87"/>
      <c r="B272" s="103" t="s">
        <v>694</v>
      </c>
      <c r="C272" s="104" t="s">
        <v>749</v>
      </c>
      <c r="D272" s="105" t="s">
        <v>695</v>
      </c>
      <c r="E272" s="106"/>
    </row>
    <row r="273" ht="24.9" customHeight="1" spans="1:5">
      <c r="A273" s="82">
        <v>20</v>
      </c>
      <c r="B273" s="83"/>
      <c r="C273" s="84"/>
      <c r="D273" s="84"/>
      <c r="E273" s="85"/>
    </row>
    <row r="274" ht="24.9" customHeight="1" spans="1:5">
      <c r="A274" s="87"/>
      <c r="B274" s="88"/>
      <c r="C274" s="89"/>
      <c r="D274" s="89"/>
      <c r="E274" s="90"/>
    </row>
    <row r="275" ht="24.9" customHeight="1" spans="1:5">
      <c r="A275" s="87"/>
      <c r="B275" s="88"/>
      <c r="C275" s="89"/>
      <c r="D275" s="89"/>
      <c r="E275" s="90"/>
    </row>
    <row r="276" ht="24.9" customHeight="1" spans="1:5">
      <c r="A276" s="87"/>
      <c r="B276" s="88"/>
      <c r="C276" s="89"/>
      <c r="D276" s="89"/>
      <c r="E276" s="90"/>
    </row>
    <row r="277" ht="24.9" customHeight="1" spans="1:5">
      <c r="A277" s="87"/>
      <c r="B277" s="88"/>
      <c r="C277" s="89"/>
      <c r="D277" s="89"/>
      <c r="E277" s="90"/>
    </row>
    <row r="278" ht="24.9" customHeight="1" spans="1:5">
      <c r="A278" s="87"/>
      <c r="B278" s="88"/>
      <c r="C278" s="89"/>
      <c r="D278" s="89"/>
      <c r="E278" s="90"/>
    </row>
    <row r="279" ht="24.9" customHeight="1" spans="1:5">
      <c r="A279" s="87"/>
      <c r="B279" s="88"/>
      <c r="C279" s="89"/>
      <c r="D279" s="89"/>
      <c r="E279" s="90"/>
    </row>
    <row r="280" ht="24.9" customHeight="1" spans="1:5">
      <c r="A280" s="87"/>
      <c r="B280" s="88"/>
      <c r="C280" s="89"/>
      <c r="D280" s="89"/>
      <c r="E280" s="90"/>
    </row>
    <row r="281" ht="24.9" customHeight="1" spans="1:5">
      <c r="A281" s="87"/>
      <c r="B281" s="88"/>
      <c r="C281" s="89"/>
      <c r="D281" s="89"/>
      <c r="E281" s="90"/>
    </row>
    <row r="282" ht="24.9" customHeight="1" spans="1:5">
      <c r="A282" s="87"/>
      <c r="B282" s="88"/>
      <c r="C282" s="89"/>
      <c r="D282" s="89"/>
      <c r="E282" s="90"/>
    </row>
    <row r="283" ht="24.9" customHeight="1" spans="1:5">
      <c r="A283" s="87"/>
      <c r="B283" s="88"/>
      <c r="C283" s="89"/>
      <c r="D283" s="89"/>
      <c r="E283" s="90"/>
    </row>
    <row r="284" ht="24.9" customHeight="1" spans="1:5">
      <c r="A284" s="87"/>
      <c r="B284" s="88"/>
      <c r="C284" s="89"/>
      <c r="D284" s="89"/>
      <c r="E284" s="90"/>
    </row>
    <row r="285" ht="24.9" customHeight="1" spans="1:5">
      <c r="A285" s="99"/>
      <c r="B285" s="100"/>
      <c r="C285" s="101"/>
      <c r="D285" s="101"/>
      <c r="E285" s="102"/>
    </row>
    <row r="286" ht="24.9" customHeight="1" spans="1:5">
      <c r="A286" s="87"/>
      <c r="B286" s="103" t="s">
        <v>694</v>
      </c>
      <c r="C286" s="104" t="s">
        <v>749</v>
      </c>
      <c r="D286" s="105" t="s">
        <v>695</v>
      </c>
      <c r="E286" s="106"/>
    </row>
    <row r="287" ht="24.9" customHeight="1" spans="1:5">
      <c r="A287" s="82">
        <v>21</v>
      </c>
      <c r="B287" s="83"/>
      <c r="C287" s="84"/>
      <c r="D287" s="84"/>
      <c r="E287" s="85"/>
    </row>
    <row r="288" ht="24.9" customHeight="1" spans="1:5">
      <c r="A288" s="87"/>
      <c r="B288" s="88"/>
      <c r="C288" s="89"/>
      <c r="D288" s="89"/>
      <c r="E288" s="90"/>
    </row>
    <row r="289" ht="24.9" customHeight="1" spans="1:5">
      <c r="A289" s="87"/>
      <c r="B289" s="88"/>
      <c r="C289" s="89"/>
      <c r="D289" s="89"/>
      <c r="E289" s="90"/>
    </row>
    <row r="290" ht="24.9" customHeight="1" spans="1:5">
      <c r="A290" s="87"/>
      <c r="B290" s="88"/>
      <c r="C290" s="89"/>
      <c r="D290" s="89"/>
      <c r="E290" s="90"/>
    </row>
    <row r="291" ht="24.9" customHeight="1" spans="1:5">
      <c r="A291" s="87"/>
      <c r="B291" s="88"/>
      <c r="C291" s="89"/>
      <c r="D291" s="89"/>
      <c r="E291" s="90"/>
    </row>
    <row r="292" ht="24.9" customHeight="1" spans="1:5">
      <c r="A292" s="87"/>
      <c r="B292" s="88"/>
      <c r="C292" s="89"/>
      <c r="D292" s="89"/>
      <c r="E292" s="90"/>
    </row>
    <row r="293" ht="24.9" customHeight="1" spans="1:5">
      <c r="A293" s="87"/>
      <c r="B293" s="88"/>
      <c r="C293" s="89"/>
      <c r="D293" s="89"/>
      <c r="E293" s="90"/>
    </row>
    <row r="294" ht="24.9" customHeight="1" spans="1:5">
      <c r="A294" s="87"/>
      <c r="B294" s="88"/>
      <c r="C294" s="89"/>
      <c r="D294" s="89"/>
      <c r="E294" s="90"/>
    </row>
    <row r="295" ht="24.9" customHeight="1" spans="1:5">
      <c r="A295" s="87"/>
      <c r="B295" s="88"/>
      <c r="C295" s="89"/>
      <c r="D295" s="89"/>
      <c r="E295" s="90"/>
    </row>
    <row r="296" ht="24.9" customHeight="1" spans="1:5">
      <c r="A296" s="87"/>
      <c r="B296" s="88"/>
      <c r="C296" s="89"/>
      <c r="D296" s="89"/>
      <c r="E296" s="90"/>
    </row>
    <row r="297" ht="24.9" customHeight="1" spans="1:5">
      <c r="A297" s="87"/>
      <c r="B297" s="88"/>
      <c r="C297" s="89"/>
      <c r="D297" s="89"/>
      <c r="E297" s="90"/>
    </row>
    <row r="298" ht="24.9" customHeight="1" spans="1:5">
      <c r="A298" s="87"/>
      <c r="B298" s="88"/>
      <c r="C298" s="89"/>
      <c r="D298" s="89"/>
      <c r="E298" s="90"/>
    </row>
    <row r="299" ht="24.9" customHeight="1" spans="1:5">
      <c r="A299" s="99"/>
      <c r="B299" s="100"/>
      <c r="C299" s="101"/>
      <c r="D299" s="101"/>
      <c r="E299" s="102"/>
    </row>
    <row r="300" ht="24.9" customHeight="1" spans="1:5">
      <c r="A300" s="87"/>
      <c r="B300" s="103" t="s">
        <v>694</v>
      </c>
      <c r="C300" s="104" t="s">
        <v>749</v>
      </c>
      <c r="D300" s="105" t="s">
        <v>695</v>
      </c>
      <c r="E300" s="106"/>
    </row>
    <row r="301" ht="24.9" customHeight="1" spans="1:5">
      <c r="A301" s="82">
        <v>22</v>
      </c>
      <c r="B301" s="83"/>
      <c r="C301" s="84"/>
      <c r="D301" s="84"/>
      <c r="E301" s="85"/>
    </row>
    <row r="302" ht="24.9" customHeight="1" spans="1:5">
      <c r="A302" s="87"/>
      <c r="B302" s="88"/>
      <c r="C302" s="89"/>
      <c r="D302" s="89"/>
      <c r="E302" s="90"/>
    </row>
    <row r="303" ht="24.9" customHeight="1" spans="1:5">
      <c r="A303" s="87"/>
      <c r="B303" s="88"/>
      <c r="C303" s="89"/>
      <c r="D303" s="89"/>
      <c r="E303" s="90"/>
    </row>
    <row r="304" ht="24.9" customHeight="1" spans="1:5">
      <c r="A304" s="87"/>
      <c r="B304" s="88"/>
      <c r="C304" s="89"/>
      <c r="D304" s="89"/>
      <c r="E304" s="90"/>
    </row>
    <row r="305" ht="24.9" customHeight="1" spans="1:5">
      <c r="A305" s="87"/>
      <c r="B305" s="88"/>
      <c r="C305" s="89"/>
      <c r="D305" s="89"/>
      <c r="E305" s="90"/>
    </row>
    <row r="306" ht="24.9" customHeight="1" spans="1:5">
      <c r="A306" s="87"/>
      <c r="B306" s="88"/>
      <c r="C306" s="89"/>
      <c r="D306" s="89"/>
      <c r="E306" s="90"/>
    </row>
    <row r="307" ht="24.9" customHeight="1" spans="1:5">
      <c r="A307" s="87"/>
      <c r="B307" s="88"/>
      <c r="C307" s="89"/>
      <c r="D307" s="89"/>
      <c r="E307" s="90"/>
    </row>
    <row r="308" ht="24.9" customHeight="1" spans="1:5">
      <c r="A308" s="87"/>
      <c r="B308" s="88"/>
      <c r="C308" s="89"/>
      <c r="D308" s="89"/>
      <c r="E308" s="90"/>
    </row>
    <row r="309" ht="24.9" customHeight="1" spans="1:5">
      <c r="A309" s="87"/>
      <c r="B309" s="88"/>
      <c r="C309" s="89"/>
      <c r="D309" s="89"/>
      <c r="E309" s="90"/>
    </row>
    <row r="310" ht="24.9" customHeight="1" spans="1:5">
      <c r="A310" s="87"/>
      <c r="B310" s="88"/>
      <c r="C310" s="89"/>
      <c r="D310" s="89"/>
      <c r="E310" s="90"/>
    </row>
    <row r="311" ht="24.9" customHeight="1" spans="1:5">
      <c r="A311" s="87"/>
      <c r="B311" s="88"/>
      <c r="C311" s="89"/>
      <c r="D311" s="89"/>
      <c r="E311" s="90"/>
    </row>
    <row r="312" ht="24.9" customHeight="1" spans="1:5">
      <c r="A312" s="87"/>
      <c r="B312" s="88"/>
      <c r="C312" s="89"/>
      <c r="D312" s="89"/>
      <c r="E312" s="90"/>
    </row>
    <row r="313" ht="24.9" customHeight="1" spans="1:5">
      <c r="A313" s="99"/>
      <c r="B313" s="100"/>
      <c r="C313" s="101"/>
      <c r="D313" s="101"/>
      <c r="E313" s="102"/>
    </row>
    <row r="314" ht="24.9" customHeight="1" spans="1:5">
      <c r="A314" s="87"/>
      <c r="B314" s="103" t="s">
        <v>694</v>
      </c>
      <c r="C314" s="104" t="s">
        <v>749</v>
      </c>
      <c r="D314" s="105" t="s">
        <v>695</v>
      </c>
      <c r="E314" s="106"/>
    </row>
    <row r="315" ht="24.9" customHeight="1" spans="1:5">
      <c r="A315" s="82">
        <v>23</v>
      </c>
      <c r="B315" s="83"/>
      <c r="C315" s="84"/>
      <c r="D315" s="84"/>
      <c r="E315" s="85"/>
    </row>
    <row r="316" ht="24.9" customHeight="1" spans="1:5">
      <c r="A316" s="87"/>
      <c r="B316" s="88"/>
      <c r="C316" s="89"/>
      <c r="D316" s="89"/>
      <c r="E316" s="90"/>
    </row>
    <row r="317" ht="24.9" customHeight="1" spans="1:5">
      <c r="A317" s="87"/>
      <c r="B317" s="88"/>
      <c r="C317" s="89"/>
      <c r="D317" s="89"/>
      <c r="E317" s="90"/>
    </row>
    <row r="318" ht="24.9" customHeight="1" spans="1:5">
      <c r="A318" s="87"/>
      <c r="B318" s="88"/>
      <c r="C318" s="89"/>
      <c r="D318" s="89"/>
      <c r="E318" s="90"/>
    </row>
    <row r="319" ht="24.9" customHeight="1" spans="1:5">
      <c r="A319" s="87"/>
      <c r="B319" s="88"/>
      <c r="C319" s="89"/>
      <c r="D319" s="89"/>
      <c r="E319" s="90"/>
    </row>
    <row r="320" ht="24.9" customHeight="1" spans="1:5">
      <c r="A320" s="87"/>
      <c r="B320" s="88"/>
      <c r="C320" s="89"/>
      <c r="D320" s="89"/>
      <c r="E320" s="90"/>
    </row>
    <row r="321" ht="24.9" customHeight="1" spans="1:5">
      <c r="A321" s="87"/>
      <c r="B321" s="88"/>
      <c r="C321" s="89"/>
      <c r="D321" s="89"/>
      <c r="E321" s="90"/>
    </row>
    <row r="322" ht="24.9" customHeight="1" spans="1:5">
      <c r="A322" s="87"/>
      <c r="B322" s="88"/>
      <c r="C322" s="89"/>
      <c r="D322" s="89"/>
      <c r="E322" s="90"/>
    </row>
    <row r="323" ht="24.9" customHeight="1" spans="1:5">
      <c r="A323" s="87"/>
      <c r="B323" s="88"/>
      <c r="C323" s="89"/>
      <c r="D323" s="89"/>
      <c r="E323" s="90"/>
    </row>
    <row r="324" ht="24.9" customHeight="1" spans="1:5">
      <c r="A324" s="87"/>
      <c r="B324" s="88"/>
      <c r="C324" s="89"/>
      <c r="D324" s="89"/>
      <c r="E324" s="90"/>
    </row>
    <row r="325" ht="24.9" customHeight="1" spans="1:5">
      <c r="A325" s="87"/>
      <c r="B325" s="88"/>
      <c r="C325" s="89"/>
      <c r="D325" s="89"/>
      <c r="E325" s="90"/>
    </row>
    <row r="326" ht="24.9" customHeight="1" spans="1:5">
      <c r="A326" s="87"/>
      <c r="B326" s="88"/>
      <c r="C326" s="89"/>
      <c r="D326" s="89"/>
      <c r="E326" s="90"/>
    </row>
    <row r="327" ht="24.9" customHeight="1" spans="1:5">
      <c r="A327" s="99"/>
      <c r="B327" s="100"/>
      <c r="C327" s="101"/>
      <c r="D327" s="101"/>
      <c r="E327" s="102"/>
    </row>
    <row r="328" ht="24.9" customHeight="1" spans="1:5">
      <c r="A328" s="87"/>
      <c r="B328" s="103" t="s">
        <v>694</v>
      </c>
      <c r="C328" s="104" t="s">
        <v>749</v>
      </c>
      <c r="D328" s="105" t="s">
        <v>695</v>
      </c>
      <c r="E328" s="106"/>
    </row>
    <row r="329" ht="24.9" customHeight="1" spans="1:5">
      <c r="A329" s="82">
        <v>24</v>
      </c>
      <c r="B329" s="83"/>
      <c r="C329" s="84"/>
      <c r="D329" s="84"/>
      <c r="E329" s="85"/>
    </row>
    <row r="330" ht="24.9" customHeight="1" spans="1:5">
      <c r="A330" s="87"/>
      <c r="B330" s="88"/>
      <c r="C330" s="89"/>
      <c r="D330" s="89"/>
      <c r="E330" s="90"/>
    </row>
    <row r="331" ht="24.9" customHeight="1" spans="1:5">
      <c r="A331" s="87"/>
      <c r="B331" s="88"/>
      <c r="C331" s="89"/>
      <c r="D331" s="89"/>
      <c r="E331" s="90"/>
    </row>
    <row r="332" ht="24.9" customHeight="1" spans="1:5">
      <c r="A332" s="87"/>
      <c r="B332" s="88"/>
      <c r="C332" s="89"/>
      <c r="D332" s="89"/>
      <c r="E332" s="90"/>
    </row>
    <row r="333" ht="24.9" customHeight="1" spans="1:5">
      <c r="A333" s="87"/>
      <c r="B333" s="88"/>
      <c r="C333" s="89"/>
      <c r="D333" s="89"/>
      <c r="E333" s="90"/>
    </row>
    <row r="334" ht="24.9" customHeight="1" spans="1:5">
      <c r="A334" s="87"/>
      <c r="B334" s="88"/>
      <c r="C334" s="89"/>
      <c r="D334" s="89"/>
      <c r="E334" s="90"/>
    </row>
    <row r="335" ht="24.9" customHeight="1" spans="1:5">
      <c r="A335" s="87"/>
      <c r="B335" s="88"/>
      <c r="C335" s="89"/>
      <c r="D335" s="89"/>
      <c r="E335" s="90"/>
    </row>
    <row r="336" ht="24.9" customHeight="1" spans="1:5">
      <c r="A336" s="87"/>
      <c r="B336" s="88"/>
      <c r="C336" s="89"/>
      <c r="D336" s="89"/>
      <c r="E336" s="90"/>
    </row>
    <row r="337" ht="24.9" customHeight="1" spans="1:5">
      <c r="A337" s="87"/>
      <c r="B337" s="88"/>
      <c r="C337" s="89"/>
      <c r="D337" s="89"/>
      <c r="E337" s="90"/>
    </row>
    <row r="338" ht="24.9" customHeight="1" spans="1:5">
      <c r="A338" s="87"/>
      <c r="B338" s="88"/>
      <c r="C338" s="89"/>
      <c r="D338" s="89"/>
      <c r="E338" s="90"/>
    </row>
    <row r="339" ht="24.9" customHeight="1" spans="1:5">
      <c r="A339" s="87"/>
      <c r="B339" s="88"/>
      <c r="C339" s="89"/>
      <c r="D339" s="89"/>
      <c r="E339" s="90"/>
    </row>
    <row r="340" ht="24.9" customHeight="1" spans="1:5">
      <c r="A340" s="87"/>
      <c r="B340" s="88"/>
      <c r="C340" s="89"/>
      <c r="D340" s="89"/>
      <c r="E340" s="90"/>
    </row>
    <row r="341" ht="24.9" customHeight="1" spans="1:5">
      <c r="A341" s="99"/>
      <c r="B341" s="100"/>
      <c r="C341" s="101"/>
      <c r="D341" s="101"/>
      <c r="E341" s="102"/>
    </row>
    <row r="342" ht="24.9" customHeight="1" spans="1:5">
      <c r="A342" s="87"/>
      <c r="B342" s="103" t="s">
        <v>694</v>
      </c>
      <c r="C342" s="104" t="s">
        <v>749</v>
      </c>
      <c r="D342" s="105" t="s">
        <v>695</v>
      </c>
      <c r="E342" s="106"/>
    </row>
    <row r="343" ht="24.9" customHeight="1" spans="1:5">
      <c r="A343" s="82">
        <v>25</v>
      </c>
      <c r="B343" s="83"/>
      <c r="C343" s="84"/>
      <c r="D343" s="84"/>
      <c r="E343" s="85"/>
    </row>
    <row r="344" ht="24.9" customHeight="1" spans="1:5">
      <c r="A344" s="87"/>
      <c r="B344" s="88"/>
      <c r="C344" s="89"/>
      <c r="D344" s="89"/>
      <c r="E344" s="90"/>
    </row>
    <row r="345" ht="24.9" customHeight="1" spans="1:5">
      <c r="A345" s="87"/>
      <c r="B345" s="88"/>
      <c r="C345" s="89"/>
      <c r="D345" s="89"/>
      <c r="E345" s="90"/>
    </row>
    <row r="346" ht="24.9" customHeight="1" spans="1:5">
      <c r="A346" s="87"/>
      <c r="B346" s="88"/>
      <c r="C346" s="89"/>
      <c r="D346" s="89"/>
      <c r="E346" s="90"/>
    </row>
    <row r="347" ht="24.9" customHeight="1" spans="1:5">
      <c r="A347" s="87"/>
      <c r="B347" s="88"/>
      <c r="C347" s="89"/>
      <c r="D347" s="89"/>
      <c r="E347" s="90"/>
    </row>
    <row r="348" ht="24.9" customHeight="1" spans="1:5">
      <c r="A348" s="87"/>
      <c r="B348" s="88"/>
      <c r="C348" s="89"/>
      <c r="D348" s="89"/>
      <c r="E348" s="90"/>
    </row>
    <row r="349" ht="24.9" customHeight="1" spans="1:5">
      <c r="A349" s="87"/>
      <c r="B349" s="88"/>
      <c r="C349" s="89"/>
      <c r="D349" s="89"/>
      <c r="E349" s="90"/>
    </row>
    <row r="350" ht="24.9" customHeight="1" spans="1:5">
      <c r="A350" s="87"/>
      <c r="B350" s="88"/>
      <c r="C350" s="89"/>
      <c r="D350" s="89"/>
      <c r="E350" s="90"/>
    </row>
    <row r="351" ht="24.9" customHeight="1" spans="1:5">
      <c r="A351" s="87"/>
      <c r="B351" s="88"/>
      <c r="C351" s="89"/>
      <c r="D351" s="89"/>
      <c r="E351" s="90"/>
    </row>
    <row r="352" ht="24.9" customHeight="1" spans="1:5">
      <c r="A352" s="87"/>
      <c r="B352" s="88"/>
      <c r="C352" s="89"/>
      <c r="D352" s="89"/>
      <c r="E352" s="90"/>
    </row>
    <row r="353" ht="24.9" customHeight="1" spans="1:5">
      <c r="A353" s="87"/>
      <c r="B353" s="88"/>
      <c r="C353" s="89"/>
      <c r="D353" s="89"/>
      <c r="E353" s="90"/>
    </row>
    <row r="354" ht="24.9" customHeight="1" spans="1:5">
      <c r="A354" s="87"/>
      <c r="B354" s="88"/>
      <c r="C354" s="89"/>
      <c r="D354" s="89"/>
      <c r="E354" s="90"/>
    </row>
    <row r="355" ht="24.9" customHeight="1" spans="1:5">
      <c r="A355" s="99"/>
      <c r="B355" s="100"/>
      <c r="C355" s="101"/>
      <c r="D355" s="101"/>
      <c r="E355" s="102"/>
    </row>
    <row r="356" ht="24.9" customHeight="1" spans="1:5">
      <c r="A356" s="87"/>
      <c r="B356" s="103" t="s">
        <v>694</v>
      </c>
      <c r="C356" s="104" t="s">
        <v>749</v>
      </c>
      <c r="D356" s="105" t="s">
        <v>695</v>
      </c>
      <c r="E356" s="106"/>
    </row>
    <row r="357" ht="24.9" customHeight="1" spans="1:5">
      <c r="A357" s="82">
        <v>26</v>
      </c>
      <c r="B357" s="83"/>
      <c r="C357" s="84"/>
      <c r="D357" s="84"/>
      <c r="E357" s="85"/>
    </row>
    <row r="358" ht="24.9" customHeight="1" spans="1:5">
      <c r="A358" s="87"/>
      <c r="B358" s="88"/>
      <c r="C358" s="89"/>
      <c r="D358" s="89"/>
      <c r="E358" s="90"/>
    </row>
    <row r="359" ht="24.9" customHeight="1" spans="1:5">
      <c r="A359" s="87"/>
      <c r="B359" s="88"/>
      <c r="C359" s="89"/>
      <c r="D359" s="89"/>
      <c r="E359" s="90"/>
    </row>
    <row r="360" ht="24.9" customHeight="1" spans="1:5">
      <c r="A360" s="87"/>
      <c r="B360" s="88"/>
      <c r="C360" s="89"/>
      <c r="D360" s="89"/>
      <c r="E360" s="90"/>
    </row>
    <row r="361" ht="24.9" customHeight="1" spans="1:5">
      <c r="A361" s="87"/>
      <c r="B361" s="88"/>
      <c r="C361" s="89"/>
      <c r="D361" s="89"/>
      <c r="E361" s="90"/>
    </row>
    <row r="362" ht="24.9" customHeight="1" spans="1:5">
      <c r="A362" s="87"/>
      <c r="B362" s="88"/>
      <c r="C362" s="89"/>
      <c r="D362" s="89"/>
      <c r="E362" s="90"/>
    </row>
    <row r="363" ht="24.9" customHeight="1" spans="1:5">
      <c r="A363" s="87"/>
      <c r="B363" s="88"/>
      <c r="C363" s="89"/>
      <c r="D363" s="89"/>
      <c r="E363" s="90"/>
    </row>
    <row r="364" ht="24.9" customHeight="1" spans="1:5">
      <c r="A364" s="87"/>
      <c r="B364" s="88"/>
      <c r="C364" s="89"/>
      <c r="D364" s="89"/>
      <c r="E364" s="90"/>
    </row>
    <row r="365" ht="24.9" customHeight="1" spans="1:5">
      <c r="A365" s="87"/>
      <c r="B365" s="88"/>
      <c r="C365" s="89"/>
      <c r="D365" s="89"/>
      <c r="E365" s="90"/>
    </row>
    <row r="366" ht="24.9" customHeight="1" spans="1:5">
      <c r="A366" s="87"/>
      <c r="B366" s="88"/>
      <c r="C366" s="89"/>
      <c r="D366" s="89"/>
      <c r="E366" s="90"/>
    </row>
    <row r="367" ht="24.9" customHeight="1" spans="1:5">
      <c r="A367" s="87"/>
      <c r="B367" s="88"/>
      <c r="C367" s="89"/>
      <c r="D367" s="89"/>
      <c r="E367" s="90"/>
    </row>
    <row r="368" ht="24.9" customHeight="1" spans="1:5">
      <c r="A368" s="87"/>
      <c r="B368" s="88"/>
      <c r="C368" s="89"/>
      <c r="D368" s="89"/>
      <c r="E368" s="90"/>
    </row>
    <row r="369" ht="24.9" customHeight="1" spans="1:5">
      <c r="A369" s="99"/>
      <c r="B369" s="100"/>
      <c r="C369" s="101"/>
      <c r="D369" s="101"/>
      <c r="E369" s="102"/>
    </row>
    <row r="370" ht="24.9" customHeight="1" spans="1:5">
      <c r="A370" s="87"/>
      <c r="B370" s="103" t="s">
        <v>694</v>
      </c>
      <c r="C370" s="104" t="s">
        <v>749</v>
      </c>
      <c r="D370" s="105" t="s">
        <v>695</v>
      </c>
      <c r="E370" s="106"/>
    </row>
    <row r="371" ht="24.9" customHeight="1" spans="1:5">
      <c r="A371" s="82">
        <v>27</v>
      </c>
      <c r="B371" s="83"/>
      <c r="C371" s="84"/>
      <c r="D371" s="84"/>
      <c r="E371" s="85"/>
    </row>
    <row r="372" ht="24.9" customHeight="1" spans="1:5">
      <c r="A372" s="87"/>
      <c r="B372" s="88"/>
      <c r="C372" s="89"/>
      <c r="D372" s="89"/>
      <c r="E372" s="90"/>
    </row>
    <row r="373" ht="24.9" customHeight="1" spans="1:5">
      <c r="A373" s="87"/>
      <c r="B373" s="88"/>
      <c r="C373" s="89"/>
      <c r="D373" s="89"/>
      <c r="E373" s="90"/>
    </row>
    <row r="374" ht="24.9" customHeight="1" spans="1:5">
      <c r="A374" s="87"/>
      <c r="B374" s="88"/>
      <c r="C374" s="89"/>
      <c r="D374" s="89"/>
      <c r="E374" s="90"/>
    </row>
    <row r="375" ht="24.9" customHeight="1" spans="1:5">
      <c r="A375" s="87"/>
      <c r="B375" s="88"/>
      <c r="C375" s="89"/>
      <c r="D375" s="89"/>
      <c r="E375" s="90"/>
    </row>
    <row r="376" ht="24.9" customHeight="1" spans="1:5">
      <c r="A376" s="87"/>
      <c r="B376" s="88"/>
      <c r="C376" s="89"/>
      <c r="D376" s="89"/>
      <c r="E376" s="90"/>
    </row>
    <row r="377" ht="24.9" customHeight="1" spans="1:5">
      <c r="A377" s="87"/>
      <c r="B377" s="88"/>
      <c r="C377" s="89"/>
      <c r="D377" s="89"/>
      <c r="E377" s="90"/>
    </row>
    <row r="378" ht="24.9" customHeight="1" spans="1:5">
      <c r="A378" s="87"/>
      <c r="B378" s="88"/>
      <c r="C378" s="89"/>
      <c r="D378" s="89"/>
      <c r="E378" s="90"/>
    </row>
    <row r="379" ht="24.9" customHeight="1" spans="1:5">
      <c r="A379" s="87"/>
      <c r="B379" s="88"/>
      <c r="C379" s="89"/>
      <c r="D379" s="89"/>
      <c r="E379" s="90"/>
    </row>
    <row r="380" ht="24.9" customHeight="1" spans="1:5">
      <c r="A380" s="87"/>
      <c r="B380" s="88"/>
      <c r="C380" s="89"/>
      <c r="D380" s="89"/>
      <c r="E380" s="90"/>
    </row>
    <row r="381" ht="24.9" customHeight="1" spans="1:5">
      <c r="A381" s="87"/>
      <c r="B381" s="88"/>
      <c r="C381" s="89"/>
      <c r="D381" s="89"/>
      <c r="E381" s="90"/>
    </row>
    <row r="382" ht="24.9" customHeight="1" spans="1:5">
      <c r="A382" s="87"/>
      <c r="B382" s="88"/>
      <c r="C382" s="89"/>
      <c r="D382" s="89"/>
      <c r="E382" s="90"/>
    </row>
    <row r="383" ht="24.9" customHeight="1" spans="1:5">
      <c r="A383" s="99"/>
      <c r="B383" s="100"/>
      <c r="C383" s="101"/>
      <c r="D383" s="101"/>
      <c r="E383" s="102"/>
    </row>
    <row r="384" ht="24.9" customHeight="1" spans="1:5">
      <c r="A384" s="87"/>
      <c r="B384" s="103" t="s">
        <v>694</v>
      </c>
      <c r="C384" s="104" t="s">
        <v>749</v>
      </c>
      <c r="D384" s="105" t="s">
        <v>695</v>
      </c>
      <c r="E384" s="106"/>
    </row>
    <row r="385" ht="24.9" customHeight="1" spans="1:5">
      <c r="A385" s="82">
        <v>28</v>
      </c>
      <c r="B385" s="83"/>
      <c r="C385" s="84"/>
      <c r="D385" s="84"/>
      <c r="E385" s="85"/>
    </row>
    <row r="386" ht="24.9" customHeight="1" spans="1:5">
      <c r="A386" s="87"/>
      <c r="B386" s="88"/>
      <c r="C386" s="89"/>
      <c r="D386" s="89"/>
      <c r="E386" s="90"/>
    </row>
    <row r="387" ht="24.9" customHeight="1" spans="1:5">
      <c r="A387" s="87"/>
      <c r="B387" s="88"/>
      <c r="C387" s="89"/>
      <c r="D387" s="89"/>
      <c r="E387" s="90"/>
    </row>
    <row r="388" ht="24.9" customHeight="1" spans="1:5">
      <c r="A388" s="87"/>
      <c r="B388" s="88"/>
      <c r="C388" s="89"/>
      <c r="D388" s="89"/>
      <c r="E388" s="90"/>
    </row>
    <row r="389" ht="24.9" customHeight="1" spans="1:5">
      <c r="A389" s="87"/>
      <c r="B389" s="88"/>
      <c r="C389" s="89"/>
      <c r="D389" s="89"/>
      <c r="E389" s="90"/>
    </row>
    <row r="390" ht="24.9" customHeight="1" spans="1:5">
      <c r="A390" s="87"/>
      <c r="B390" s="88"/>
      <c r="C390" s="89"/>
      <c r="D390" s="89"/>
      <c r="E390" s="90"/>
    </row>
    <row r="391" ht="24.9" customHeight="1" spans="1:5">
      <c r="A391" s="87"/>
      <c r="B391" s="88"/>
      <c r="C391" s="89"/>
      <c r="D391" s="89"/>
      <c r="E391" s="90"/>
    </row>
    <row r="392" ht="24.9" customHeight="1" spans="1:5">
      <c r="A392" s="87"/>
      <c r="B392" s="88"/>
      <c r="C392" s="89"/>
      <c r="D392" s="89"/>
      <c r="E392" s="90"/>
    </row>
    <row r="393" ht="24.9" customHeight="1" spans="1:5">
      <c r="A393" s="87"/>
      <c r="B393" s="88"/>
      <c r="C393" s="89"/>
      <c r="D393" s="89"/>
      <c r="E393" s="90"/>
    </row>
    <row r="394" ht="24.9" customHeight="1" spans="1:5">
      <c r="A394" s="87"/>
      <c r="B394" s="88"/>
      <c r="C394" s="89"/>
      <c r="D394" s="89"/>
      <c r="E394" s="90"/>
    </row>
    <row r="395" ht="24.9" customHeight="1" spans="1:5">
      <c r="A395" s="87"/>
      <c r="B395" s="88"/>
      <c r="C395" s="89"/>
      <c r="D395" s="89"/>
      <c r="E395" s="90"/>
    </row>
    <row r="396" ht="24.9" customHeight="1" spans="1:5">
      <c r="A396" s="87"/>
      <c r="B396" s="88"/>
      <c r="C396" s="89"/>
      <c r="D396" s="89"/>
      <c r="E396" s="90"/>
    </row>
    <row r="397" ht="24.9" customHeight="1" spans="1:5">
      <c r="A397" s="99"/>
      <c r="B397" s="100"/>
      <c r="C397" s="101"/>
      <c r="D397" s="101"/>
      <c r="E397" s="102"/>
    </row>
    <row r="398" ht="24.9" customHeight="1" spans="1:5">
      <c r="A398" s="87"/>
      <c r="B398" s="103" t="s">
        <v>694</v>
      </c>
      <c r="C398" s="104" t="s">
        <v>749</v>
      </c>
      <c r="D398" s="105" t="s">
        <v>695</v>
      </c>
      <c r="E398" s="106"/>
    </row>
    <row r="399" ht="24.9" customHeight="1" spans="1:5">
      <c r="A399" s="82">
        <v>29</v>
      </c>
      <c r="B399" s="83"/>
      <c r="C399" s="84"/>
      <c r="D399" s="84"/>
      <c r="E399" s="85"/>
    </row>
    <row r="400" ht="24.9" customHeight="1" spans="1:5">
      <c r="A400" s="87"/>
      <c r="B400" s="88"/>
      <c r="C400" s="89"/>
      <c r="D400" s="89"/>
      <c r="E400" s="90"/>
    </row>
    <row r="401" ht="24.9" customHeight="1" spans="1:5">
      <c r="A401" s="87"/>
      <c r="B401" s="88"/>
      <c r="C401" s="89"/>
      <c r="D401" s="89"/>
      <c r="E401" s="90"/>
    </row>
    <row r="402" ht="24.9" customHeight="1" spans="1:5">
      <c r="A402" s="87"/>
      <c r="B402" s="88"/>
      <c r="C402" s="89"/>
      <c r="D402" s="89"/>
      <c r="E402" s="90"/>
    </row>
    <row r="403" ht="24.9" customHeight="1" spans="1:5">
      <c r="A403" s="87"/>
      <c r="B403" s="88"/>
      <c r="C403" s="89"/>
      <c r="D403" s="89"/>
      <c r="E403" s="90"/>
    </row>
    <row r="404" ht="24.9" customHeight="1" spans="1:5">
      <c r="A404" s="87"/>
      <c r="B404" s="88"/>
      <c r="C404" s="89"/>
      <c r="D404" s="89"/>
      <c r="E404" s="90"/>
    </row>
    <row r="405" ht="24.9" customHeight="1" spans="1:5">
      <c r="A405" s="87"/>
      <c r="B405" s="88"/>
      <c r="C405" s="89"/>
      <c r="D405" s="89"/>
      <c r="E405" s="90"/>
    </row>
    <row r="406" ht="24.9" customHeight="1" spans="1:5">
      <c r="A406" s="87"/>
      <c r="B406" s="88"/>
      <c r="C406" s="89"/>
      <c r="D406" s="89"/>
      <c r="E406" s="90"/>
    </row>
    <row r="407" ht="24.9" customHeight="1" spans="1:5">
      <c r="A407" s="87"/>
      <c r="B407" s="88"/>
      <c r="C407" s="89"/>
      <c r="D407" s="89"/>
      <c r="E407" s="90"/>
    </row>
    <row r="408" ht="24.9" customHeight="1" spans="1:5">
      <c r="A408" s="87"/>
      <c r="B408" s="88"/>
      <c r="C408" s="89"/>
      <c r="D408" s="89"/>
      <c r="E408" s="90"/>
    </row>
    <row r="409" ht="24.9" customHeight="1" spans="1:5">
      <c r="A409" s="87"/>
      <c r="B409" s="88"/>
      <c r="C409" s="89"/>
      <c r="D409" s="89"/>
      <c r="E409" s="90"/>
    </row>
    <row r="410" ht="24.9" customHeight="1" spans="1:5">
      <c r="A410" s="87"/>
      <c r="B410" s="88"/>
      <c r="C410" s="89"/>
      <c r="D410" s="89"/>
      <c r="E410" s="90"/>
    </row>
    <row r="411" ht="24.9" customHeight="1" spans="1:5">
      <c r="A411" s="99"/>
      <c r="B411" s="100"/>
      <c r="C411" s="101"/>
      <c r="D411" s="101"/>
      <c r="E411" s="102"/>
    </row>
    <row r="412" ht="24.9" customHeight="1" spans="1:5">
      <c r="A412" s="87"/>
      <c r="B412" s="103" t="s">
        <v>694</v>
      </c>
      <c r="C412" s="104" t="s">
        <v>749</v>
      </c>
      <c r="D412" s="105" t="s">
        <v>695</v>
      </c>
      <c r="E412" s="106"/>
    </row>
    <row r="413" ht="24.9" customHeight="1" spans="1:5">
      <c r="A413" s="82">
        <v>30</v>
      </c>
      <c r="B413" s="83"/>
      <c r="C413" s="84"/>
      <c r="D413" s="84"/>
      <c r="E413" s="85"/>
    </row>
    <row r="414" ht="24.9" customHeight="1" spans="1:5">
      <c r="A414" s="87"/>
      <c r="B414" s="88"/>
      <c r="C414" s="89"/>
      <c r="D414" s="89"/>
      <c r="E414" s="90"/>
    </row>
    <row r="415" ht="24.9" customHeight="1" spans="1:5">
      <c r="A415" s="87"/>
      <c r="B415" s="88"/>
      <c r="C415" s="89"/>
      <c r="D415" s="89"/>
      <c r="E415" s="90"/>
    </row>
    <row r="416" ht="24.9" customHeight="1" spans="1:5">
      <c r="A416" s="87"/>
      <c r="B416" s="88"/>
      <c r="C416" s="89"/>
      <c r="D416" s="89"/>
      <c r="E416" s="90"/>
    </row>
    <row r="417" ht="24.9" customHeight="1" spans="1:5">
      <c r="A417" s="87"/>
      <c r="B417" s="88"/>
      <c r="C417" s="89"/>
      <c r="D417" s="89"/>
      <c r="E417" s="90"/>
    </row>
    <row r="418" ht="24.9" customHeight="1" spans="1:5">
      <c r="A418" s="87"/>
      <c r="B418" s="88"/>
      <c r="C418" s="89"/>
      <c r="D418" s="89"/>
      <c r="E418" s="90"/>
    </row>
    <row r="419" ht="24.9" customHeight="1" spans="1:5">
      <c r="A419" s="87"/>
      <c r="B419" s="88"/>
      <c r="C419" s="89"/>
      <c r="D419" s="89"/>
      <c r="E419" s="90"/>
    </row>
    <row r="420" ht="24.9" customHeight="1" spans="1:5">
      <c r="A420" s="87"/>
      <c r="B420" s="88"/>
      <c r="C420" s="89"/>
      <c r="D420" s="89"/>
      <c r="E420" s="90"/>
    </row>
    <row r="421" ht="24.9" customHeight="1" spans="1:5">
      <c r="A421" s="87"/>
      <c r="B421" s="88"/>
      <c r="C421" s="89"/>
      <c r="D421" s="89"/>
      <c r="E421" s="90"/>
    </row>
    <row r="422" ht="24.9" customHeight="1" spans="1:5">
      <c r="A422" s="87"/>
      <c r="B422" s="88"/>
      <c r="C422" s="89"/>
      <c r="D422" s="89"/>
      <c r="E422" s="90"/>
    </row>
    <row r="423" ht="24.9" customHeight="1" spans="1:5">
      <c r="A423" s="87"/>
      <c r="B423" s="88"/>
      <c r="C423" s="89"/>
      <c r="D423" s="89"/>
      <c r="E423" s="90"/>
    </row>
    <row r="424" ht="24.9" customHeight="1" spans="1:5">
      <c r="A424" s="87"/>
      <c r="B424" s="88"/>
      <c r="C424" s="89"/>
      <c r="D424" s="89"/>
      <c r="E424" s="90"/>
    </row>
    <row r="425" ht="24.9" customHeight="1" spans="1:5">
      <c r="A425" s="99"/>
      <c r="B425" s="100"/>
      <c r="C425" s="101"/>
      <c r="D425" s="101"/>
      <c r="E425" s="102"/>
    </row>
    <row r="426" ht="24.9" customHeight="1" spans="1:5">
      <c r="A426" s="87"/>
      <c r="B426" s="103" t="s">
        <v>694</v>
      </c>
      <c r="C426" s="104" t="s">
        <v>749</v>
      </c>
      <c r="D426" s="105" t="s">
        <v>695</v>
      </c>
      <c r="E426" s="106"/>
    </row>
    <row r="427" ht="24.9" customHeight="1" spans="1:5">
      <c r="A427" s="82">
        <v>31</v>
      </c>
      <c r="B427" s="83"/>
      <c r="C427" s="84"/>
      <c r="D427" s="84"/>
      <c r="E427" s="85"/>
    </row>
    <row r="428" ht="24.9" customHeight="1" spans="1:5">
      <c r="A428" s="87"/>
      <c r="B428" s="88"/>
      <c r="C428" s="89"/>
      <c r="D428" s="89"/>
      <c r="E428" s="90"/>
    </row>
    <row r="429" ht="24.9" customHeight="1" spans="1:5">
      <c r="A429" s="87"/>
      <c r="B429" s="88"/>
      <c r="C429" s="89"/>
      <c r="D429" s="89"/>
      <c r="E429" s="90"/>
    </row>
    <row r="430" ht="24.9" customHeight="1" spans="1:5">
      <c r="A430" s="87"/>
      <c r="B430" s="88"/>
      <c r="C430" s="89"/>
      <c r="D430" s="89"/>
      <c r="E430" s="90"/>
    </row>
    <row r="431" ht="24.9" customHeight="1" spans="1:5">
      <c r="A431" s="87"/>
      <c r="B431" s="88"/>
      <c r="C431" s="89"/>
      <c r="D431" s="89"/>
      <c r="E431" s="90"/>
    </row>
    <row r="432" ht="24.9" customHeight="1" spans="1:5">
      <c r="A432" s="87"/>
      <c r="B432" s="88"/>
      <c r="C432" s="89"/>
      <c r="D432" s="89"/>
      <c r="E432" s="90"/>
    </row>
    <row r="433" ht="24.9" customHeight="1" spans="1:5">
      <c r="A433" s="87"/>
      <c r="B433" s="88"/>
      <c r="C433" s="89"/>
      <c r="D433" s="89"/>
      <c r="E433" s="90"/>
    </row>
    <row r="434" ht="24.9" customHeight="1" spans="1:5">
      <c r="A434" s="87"/>
      <c r="B434" s="88"/>
      <c r="C434" s="89"/>
      <c r="D434" s="89"/>
      <c r="E434" s="90"/>
    </row>
    <row r="435" ht="24.9" customHeight="1" spans="1:5">
      <c r="A435" s="87"/>
      <c r="B435" s="88"/>
      <c r="C435" s="89"/>
      <c r="D435" s="89"/>
      <c r="E435" s="90"/>
    </row>
    <row r="436" ht="24.9" customHeight="1" spans="1:5">
      <c r="A436" s="87"/>
      <c r="B436" s="88"/>
      <c r="C436" s="89"/>
      <c r="D436" s="89"/>
      <c r="E436" s="90"/>
    </row>
    <row r="437" ht="24.9" customHeight="1" spans="1:5">
      <c r="A437" s="87"/>
      <c r="B437" s="88"/>
      <c r="C437" s="89"/>
      <c r="D437" s="89"/>
      <c r="E437" s="90"/>
    </row>
    <row r="438" ht="24.9" customHeight="1" spans="1:5">
      <c r="A438" s="87"/>
      <c r="B438" s="88"/>
      <c r="C438" s="89"/>
      <c r="D438" s="89"/>
      <c r="E438" s="90"/>
    </row>
    <row r="439" ht="24.9" customHeight="1" spans="1:5">
      <c r="A439" s="99"/>
      <c r="B439" s="100"/>
      <c r="C439" s="101"/>
      <c r="D439" s="101"/>
      <c r="E439" s="102"/>
    </row>
    <row r="440" ht="24.9" customHeight="1" spans="1:5">
      <c r="A440" s="87"/>
      <c r="B440" s="103" t="s">
        <v>694</v>
      </c>
      <c r="C440" s="104" t="s">
        <v>749</v>
      </c>
      <c r="D440" s="105" t="s">
        <v>695</v>
      </c>
      <c r="E440" s="106"/>
    </row>
    <row r="441" ht="24.9" customHeight="1" spans="1:5">
      <c r="A441" s="82">
        <v>32</v>
      </c>
      <c r="B441" s="83"/>
      <c r="C441" s="84"/>
      <c r="D441" s="84"/>
      <c r="E441" s="85"/>
    </row>
    <row r="442" ht="24.9" customHeight="1" spans="1:5">
      <c r="A442" s="87"/>
      <c r="B442" s="88"/>
      <c r="C442" s="89"/>
      <c r="D442" s="89"/>
      <c r="E442" s="90"/>
    </row>
    <row r="443" ht="24.9" customHeight="1" spans="1:5">
      <c r="A443" s="87"/>
      <c r="B443" s="88"/>
      <c r="C443" s="89"/>
      <c r="D443" s="89"/>
      <c r="E443" s="90"/>
    </row>
    <row r="444" ht="24.9" customHeight="1" spans="1:5">
      <c r="A444" s="87"/>
      <c r="B444" s="88"/>
      <c r="C444" s="89"/>
      <c r="D444" s="89"/>
      <c r="E444" s="90"/>
    </row>
    <row r="445" ht="24.9" customHeight="1" spans="1:5">
      <c r="A445" s="87"/>
      <c r="B445" s="88"/>
      <c r="C445" s="89"/>
      <c r="D445" s="89"/>
      <c r="E445" s="90"/>
    </row>
    <row r="446" ht="24.9" customHeight="1" spans="1:5">
      <c r="A446" s="87"/>
      <c r="B446" s="88"/>
      <c r="C446" s="89"/>
      <c r="D446" s="89"/>
      <c r="E446" s="90"/>
    </row>
    <row r="447" ht="24.9" customHeight="1" spans="1:5">
      <c r="A447" s="87"/>
      <c r="B447" s="88"/>
      <c r="C447" s="89"/>
      <c r="D447" s="89"/>
      <c r="E447" s="90"/>
    </row>
    <row r="448" ht="24.9" customHeight="1" spans="1:5">
      <c r="A448" s="87"/>
      <c r="B448" s="88"/>
      <c r="C448" s="89"/>
      <c r="D448" s="89"/>
      <c r="E448" s="90"/>
    </row>
    <row r="449" ht="24.9" customHeight="1" spans="1:5">
      <c r="A449" s="87"/>
      <c r="B449" s="88"/>
      <c r="C449" s="89"/>
      <c r="D449" s="89"/>
      <c r="E449" s="90"/>
    </row>
    <row r="450" ht="24.9" customHeight="1" spans="1:5">
      <c r="A450" s="87"/>
      <c r="B450" s="88"/>
      <c r="C450" s="89"/>
      <c r="D450" s="89"/>
      <c r="E450" s="90"/>
    </row>
    <row r="451" ht="24.9" customHeight="1" spans="1:5">
      <c r="A451" s="87"/>
      <c r="B451" s="88"/>
      <c r="C451" s="89"/>
      <c r="D451" s="89"/>
      <c r="E451" s="90"/>
    </row>
    <row r="452" ht="24.9" customHeight="1" spans="1:5">
      <c r="A452" s="87"/>
      <c r="B452" s="88"/>
      <c r="C452" s="89"/>
      <c r="D452" s="89"/>
      <c r="E452" s="90"/>
    </row>
    <row r="453" ht="24.9" customHeight="1" spans="1:5">
      <c r="A453" s="99"/>
      <c r="B453" s="100"/>
      <c r="C453" s="101"/>
      <c r="D453" s="101"/>
      <c r="E453" s="102"/>
    </row>
    <row r="454" ht="24.9" customHeight="1" spans="1:5">
      <c r="A454" s="87"/>
      <c r="B454" s="103" t="s">
        <v>694</v>
      </c>
      <c r="C454" s="104" t="s">
        <v>749</v>
      </c>
      <c r="D454" s="105" t="s">
        <v>695</v>
      </c>
      <c r="E454" s="106"/>
    </row>
    <row r="455" ht="24.9" customHeight="1" spans="1:5">
      <c r="A455" s="82">
        <v>33</v>
      </c>
      <c r="B455" s="83"/>
      <c r="C455" s="84"/>
      <c r="D455" s="84"/>
      <c r="E455" s="85"/>
    </row>
    <row r="456" ht="24.9" customHeight="1" spans="1:5">
      <c r="A456" s="87"/>
      <c r="B456" s="88"/>
      <c r="C456" s="89"/>
      <c r="D456" s="89"/>
      <c r="E456" s="90"/>
    </row>
    <row r="457" ht="24.9" customHeight="1" spans="1:5">
      <c r="A457" s="87"/>
      <c r="B457" s="88"/>
      <c r="C457" s="89"/>
      <c r="D457" s="89"/>
      <c r="E457" s="90"/>
    </row>
    <row r="458" ht="24.9" customHeight="1" spans="1:5">
      <c r="A458" s="87"/>
      <c r="B458" s="88"/>
      <c r="C458" s="89"/>
      <c r="D458" s="89"/>
      <c r="E458" s="90"/>
    </row>
    <row r="459" ht="24.9" customHeight="1" spans="1:5">
      <c r="A459" s="87"/>
      <c r="B459" s="88"/>
      <c r="C459" s="89"/>
      <c r="D459" s="89"/>
      <c r="E459" s="90"/>
    </row>
    <row r="460" ht="24.9" customHeight="1" spans="1:5">
      <c r="A460" s="87"/>
      <c r="B460" s="88"/>
      <c r="C460" s="89"/>
      <c r="D460" s="89"/>
      <c r="E460" s="90"/>
    </row>
    <row r="461" ht="24.9" customHeight="1" spans="1:5">
      <c r="A461" s="87"/>
      <c r="B461" s="88"/>
      <c r="C461" s="89"/>
      <c r="D461" s="89"/>
      <c r="E461" s="90"/>
    </row>
    <row r="462" ht="24.9" customHeight="1" spans="1:5">
      <c r="A462" s="87"/>
      <c r="B462" s="88"/>
      <c r="C462" s="89"/>
      <c r="D462" s="89"/>
      <c r="E462" s="90"/>
    </row>
    <row r="463" ht="24.9" customHeight="1" spans="1:5">
      <c r="A463" s="87"/>
      <c r="B463" s="88"/>
      <c r="C463" s="89"/>
      <c r="D463" s="89"/>
      <c r="E463" s="90"/>
    </row>
    <row r="464" ht="24.9" customHeight="1" spans="1:5">
      <c r="A464" s="87"/>
      <c r="B464" s="88"/>
      <c r="C464" s="89"/>
      <c r="D464" s="89"/>
      <c r="E464" s="90"/>
    </row>
    <row r="465" ht="24.9" customHeight="1" spans="1:5">
      <c r="A465" s="87"/>
      <c r="B465" s="88"/>
      <c r="C465" s="89"/>
      <c r="D465" s="89"/>
      <c r="E465" s="90"/>
    </row>
    <row r="466" ht="24.9" customHeight="1" spans="1:5">
      <c r="A466" s="87"/>
      <c r="B466" s="88"/>
      <c r="C466" s="89"/>
      <c r="D466" s="89"/>
      <c r="E466" s="90"/>
    </row>
    <row r="467" ht="24.9" customHeight="1" spans="1:5">
      <c r="A467" s="99"/>
      <c r="B467" s="100"/>
      <c r="C467" s="101"/>
      <c r="D467" s="101"/>
      <c r="E467" s="102"/>
    </row>
    <row r="468" ht="24.9" customHeight="1" spans="1:5">
      <c r="A468" s="87"/>
      <c r="B468" s="103" t="s">
        <v>694</v>
      </c>
      <c r="C468" s="104" t="s">
        <v>749</v>
      </c>
      <c r="D468" s="105" t="s">
        <v>695</v>
      </c>
      <c r="E468" s="106"/>
    </row>
    <row r="469" ht="24.9" customHeight="1" spans="1:5">
      <c r="A469" s="82">
        <v>34</v>
      </c>
      <c r="B469" s="83"/>
      <c r="C469" s="84"/>
      <c r="D469" s="84"/>
      <c r="E469" s="85"/>
    </row>
    <row r="470" ht="24.9" customHeight="1" spans="1:5">
      <c r="A470" s="87"/>
      <c r="B470" s="88"/>
      <c r="C470" s="89"/>
      <c r="D470" s="89"/>
      <c r="E470" s="90"/>
    </row>
    <row r="471" ht="24.9" customHeight="1" spans="1:5">
      <c r="A471" s="87"/>
      <c r="B471" s="88"/>
      <c r="C471" s="89"/>
      <c r="D471" s="89"/>
      <c r="E471" s="90"/>
    </row>
    <row r="472" ht="24.9" customHeight="1" spans="1:5">
      <c r="A472" s="87"/>
      <c r="B472" s="88"/>
      <c r="C472" s="89"/>
      <c r="D472" s="89"/>
      <c r="E472" s="90"/>
    </row>
    <row r="473" ht="24.9" customHeight="1" spans="1:5">
      <c r="A473" s="87"/>
      <c r="B473" s="88"/>
      <c r="C473" s="89"/>
      <c r="D473" s="89"/>
      <c r="E473" s="90"/>
    </row>
    <row r="474" ht="24.9" customHeight="1" spans="1:5">
      <c r="A474" s="87"/>
      <c r="B474" s="88"/>
      <c r="C474" s="89"/>
      <c r="D474" s="89"/>
      <c r="E474" s="90"/>
    </row>
    <row r="475" ht="24.9" customHeight="1" spans="1:5">
      <c r="A475" s="87"/>
      <c r="B475" s="88"/>
      <c r="C475" s="89"/>
      <c r="D475" s="89"/>
      <c r="E475" s="90"/>
    </row>
    <row r="476" ht="24.9" customHeight="1" spans="1:5">
      <c r="A476" s="87"/>
      <c r="B476" s="88"/>
      <c r="C476" s="89"/>
      <c r="D476" s="89"/>
      <c r="E476" s="90"/>
    </row>
    <row r="477" ht="24.9" customHeight="1" spans="1:5">
      <c r="A477" s="87"/>
      <c r="B477" s="88"/>
      <c r="C477" s="89"/>
      <c r="D477" s="89"/>
      <c r="E477" s="90"/>
    </row>
    <row r="478" ht="24.9" customHeight="1" spans="1:5">
      <c r="A478" s="87"/>
      <c r="B478" s="88"/>
      <c r="C478" s="89"/>
      <c r="D478" s="89"/>
      <c r="E478" s="90"/>
    </row>
    <row r="479" ht="24.9" customHeight="1" spans="1:5">
      <c r="A479" s="87"/>
      <c r="B479" s="88"/>
      <c r="C479" s="89"/>
      <c r="D479" s="89"/>
      <c r="E479" s="90"/>
    </row>
    <row r="480" ht="24.9" customHeight="1" spans="1:5">
      <c r="A480" s="87"/>
      <c r="B480" s="88"/>
      <c r="C480" s="89"/>
      <c r="D480" s="89"/>
      <c r="E480" s="90"/>
    </row>
    <row r="481" ht="24.9" customHeight="1" spans="1:5">
      <c r="A481" s="99"/>
      <c r="B481" s="100"/>
      <c r="C481" s="101"/>
      <c r="D481" s="101"/>
      <c r="E481" s="102"/>
    </row>
    <row r="482" ht="24.9" customHeight="1" spans="1:5">
      <c r="A482" s="87"/>
      <c r="B482" s="103" t="s">
        <v>694</v>
      </c>
      <c r="C482" s="104" t="s">
        <v>749</v>
      </c>
      <c r="D482" s="105" t="s">
        <v>695</v>
      </c>
      <c r="E482" s="106"/>
    </row>
    <row r="483" ht="24.9" customHeight="1" spans="1:5">
      <c r="A483" s="82">
        <v>35</v>
      </c>
      <c r="B483" s="83"/>
      <c r="C483" s="84"/>
      <c r="D483" s="84"/>
      <c r="E483" s="85"/>
    </row>
    <row r="484" ht="24.9" customHeight="1" spans="1:5">
      <c r="A484" s="87"/>
      <c r="B484" s="88"/>
      <c r="C484" s="89"/>
      <c r="D484" s="89"/>
      <c r="E484" s="90"/>
    </row>
    <row r="485" ht="24.9" customHeight="1" spans="1:5">
      <c r="A485" s="87"/>
      <c r="B485" s="88"/>
      <c r="C485" s="89"/>
      <c r="D485" s="89"/>
      <c r="E485" s="90"/>
    </row>
    <row r="486" ht="24.9" customHeight="1" spans="1:5">
      <c r="A486" s="87"/>
      <c r="B486" s="88"/>
      <c r="C486" s="89"/>
      <c r="D486" s="89"/>
      <c r="E486" s="90"/>
    </row>
    <row r="487" ht="24.9" customHeight="1" spans="1:5">
      <c r="A487" s="87"/>
      <c r="B487" s="88"/>
      <c r="C487" s="89"/>
      <c r="D487" s="89"/>
      <c r="E487" s="90"/>
    </row>
    <row r="488" ht="24.9" customHeight="1" spans="1:5">
      <c r="A488" s="87"/>
      <c r="B488" s="88"/>
      <c r="C488" s="89"/>
      <c r="D488" s="89"/>
      <c r="E488" s="90"/>
    </row>
    <row r="489" ht="24.9" customHeight="1" spans="1:5">
      <c r="A489" s="87"/>
      <c r="B489" s="88"/>
      <c r="C489" s="89"/>
      <c r="D489" s="89"/>
      <c r="E489" s="90"/>
    </row>
    <row r="490" ht="24.9" customHeight="1" spans="1:5">
      <c r="A490" s="87"/>
      <c r="B490" s="88"/>
      <c r="C490" s="89"/>
      <c r="D490" s="89"/>
      <c r="E490" s="90"/>
    </row>
    <row r="491" ht="24.9" customHeight="1" spans="1:5">
      <c r="A491" s="87"/>
      <c r="B491" s="88"/>
      <c r="C491" s="89"/>
      <c r="D491" s="89"/>
      <c r="E491" s="90"/>
    </row>
    <row r="492" ht="24.9" customHeight="1" spans="1:5">
      <c r="A492" s="87"/>
      <c r="B492" s="88"/>
      <c r="C492" s="89"/>
      <c r="D492" s="89"/>
      <c r="E492" s="90"/>
    </row>
    <row r="493" ht="24.9" customHeight="1" spans="1:5">
      <c r="A493" s="87"/>
      <c r="B493" s="88"/>
      <c r="C493" s="89"/>
      <c r="D493" s="89"/>
      <c r="E493" s="90"/>
    </row>
    <row r="494" ht="24.9" customHeight="1" spans="1:5">
      <c r="A494" s="87"/>
      <c r="B494" s="88"/>
      <c r="C494" s="89"/>
      <c r="D494" s="89"/>
      <c r="E494" s="90"/>
    </row>
    <row r="495" ht="24.9" customHeight="1" spans="1:5">
      <c r="A495" s="99"/>
      <c r="B495" s="100"/>
      <c r="C495" s="101"/>
      <c r="D495" s="101"/>
      <c r="E495" s="102"/>
    </row>
    <row r="496" ht="24.9" customHeight="1" spans="1:5">
      <c r="A496" s="87"/>
      <c r="B496" s="103" t="s">
        <v>694</v>
      </c>
      <c r="C496" s="104" t="s">
        <v>749</v>
      </c>
      <c r="D496" s="105" t="s">
        <v>695</v>
      </c>
      <c r="E496" s="106"/>
    </row>
    <row r="497" ht="24.9" customHeight="1" spans="1:5">
      <c r="A497" s="82">
        <v>36</v>
      </c>
      <c r="B497" s="83"/>
      <c r="C497" s="84"/>
      <c r="D497" s="84"/>
      <c r="E497" s="85"/>
    </row>
    <row r="498" ht="24.9" customHeight="1" spans="1:5">
      <c r="A498" s="87"/>
      <c r="B498" s="88"/>
      <c r="C498" s="89"/>
      <c r="D498" s="89"/>
      <c r="E498" s="90"/>
    </row>
    <row r="499" ht="24.9" customHeight="1" spans="1:5">
      <c r="A499" s="87"/>
      <c r="B499" s="88"/>
      <c r="C499" s="89"/>
      <c r="D499" s="89"/>
      <c r="E499" s="90"/>
    </row>
    <row r="500" ht="24.9" customHeight="1" spans="1:5">
      <c r="A500" s="87"/>
      <c r="B500" s="88"/>
      <c r="C500" s="89"/>
      <c r="D500" s="89"/>
      <c r="E500" s="90"/>
    </row>
    <row r="501" ht="24.9" customHeight="1" spans="1:5">
      <c r="A501" s="87"/>
      <c r="B501" s="88"/>
      <c r="C501" s="89"/>
      <c r="D501" s="89"/>
      <c r="E501" s="90"/>
    </row>
    <row r="502" ht="24.9" customHeight="1" spans="1:5">
      <c r="A502" s="87"/>
      <c r="B502" s="88"/>
      <c r="C502" s="89"/>
      <c r="D502" s="89"/>
      <c r="E502" s="90"/>
    </row>
    <row r="503" ht="24.9" customHeight="1" spans="1:5">
      <c r="A503" s="87"/>
      <c r="B503" s="88"/>
      <c r="C503" s="89"/>
      <c r="D503" s="89"/>
      <c r="E503" s="90"/>
    </row>
    <row r="504" ht="24.9" customHeight="1" spans="1:5">
      <c r="A504" s="87"/>
      <c r="B504" s="88"/>
      <c r="C504" s="89"/>
      <c r="D504" s="89"/>
      <c r="E504" s="90"/>
    </row>
    <row r="505" ht="24.9" customHeight="1" spans="1:5">
      <c r="A505" s="87"/>
      <c r="B505" s="88"/>
      <c r="C505" s="89"/>
      <c r="D505" s="89"/>
      <c r="E505" s="90"/>
    </row>
    <row r="506" ht="24.9" customHeight="1" spans="1:5">
      <c r="A506" s="87"/>
      <c r="B506" s="88"/>
      <c r="C506" s="89"/>
      <c r="D506" s="89"/>
      <c r="E506" s="90"/>
    </row>
    <row r="507" ht="24.9" customHeight="1" spans="1:5">
      <c r="A507" s="87"/>
      <c r="B507" s="88"/>
      <c r="C507" s="89"/>
      <c r="D507" s="89"/>
      <c r="E507" s="90"/>
    </row>
    <row r="508" ht="24.9" customHeight="1" spans="1:5">
      <c r="A508" s="87"/>
      <c r="B508" s="88"/>
      <c r="C508" s="89"/>
      <c r="D508" s="89"/>
      <c r="E508" s="90"/>
    </row>
    <row r="509" ht="24.9" customHeight="1" spans="1:5">
      <c r="A509" s="99"/>
      <c r="B509" s="100"/>
      <c r="C509" s="101"/>
      <c r="D509" s="101"/>
      <c r="E509" s="102"/>
    </row>
    <row r="510" ht="24.9" customHeight="1" spans="1:5">
      <c r="A510" s="87"/>
      <c r="B510" s="103" t="s">
        <v>694</v>
      </c>
      <c r="C510" s="104" t="s">
        <v>749</v>
      </c>
      <c r="D510" s="105" t="s">
        <v>695</v>
      </c>
      <c r="E510" s="106"/>
    </row>
    <row r="511" ht="24.9" customHeight="1" spans="1:5">
      <c r="A511" s="82">
        <v>37</v>
      </c>
      <c r="B511" s="83"/>
      <c r="C511" s="84"/>
      <c r="D511" s="84"/>
      <c r="E511" s="85"/>
    </row>
    <row r="512" ht="24.9" customHeight="1" spans="1:5">
      <c r="A512" s="87"/>
      <c r="B512" s="88"/>
      <c r="C512" s="89"/>
      <c r="D512" s="89"/>
      <c r="E512" s="90"/>
    </row>
    <row r="513" ht="24.9" customHeight="1" spans="1:5">
      <c r="A513" s="87"/>
      <c r="B513" s="88"/>
      <c r="C513" s="89"/>
      <c r="D513" s="89"/>
      <c r="E513" s="90"/>
    </row>
    <row r="514" ht="24.9" customHeight="1" spans="1:5">
      <c r="A514" s="87"/>
      <c r="B514" s="88"/>
      <c r="C514" s="89"/>
      <c r="D514" s="89"/>
      <c r="E514" s="90"/>
    </row>
    <row r="515" ht="24.9" customHeight="1" spans="1:5">
      <c r="A515" s="87"/>
      <c r="B515" s="88"/>
      <c r="C515" s="89"/>
      <c r="D515" s="89"/>
      <c r="E515" s="90"/>
    </row>
    <row r="516" ht="24.9" customHeight="1" spans="1:5">
      <c r="A516" s="87"/>
      <c r="B516" s="88"/>
      <c r="C516" s="89"/>
      <c r="D516" s="89"/>
      <c r="E516" s="90"/>
    </row>
    <row r="517" ht="24.9" customHeight="1" spans="1:5">
      <c r="A517" s="87"/>
      <c r="B517" s="88"/>
      <c r="C517" s="89"/>
      <c r="D517" s="89"/>
      <c r="E517" s="90"/>
    </row>
    <row r="518" ht="24.9" customHeight="1" spans="1:5">
      <c r="A518" s="87"/>
      <c r="B518" s="88"/>
      <c r="C518" s="89"/>
      <c r="D518" s="89"/>
      <c r="E518" s="90"/>
    </row>
    <row r="519" ht="24.9" customHeight="1" spans="1:5">
      <c r="A519" s="87"/>
      <c r="B519" s="88"/>
      <c r="C519" s="89"/>
      <c r="D519" s="89"/>
      <c r="E519" s="90"/>
    </row>
    <row r="520" ht="24.9" customHeight="1" spans="1:5">
      <c r="A520" s="87"/>
      <c r="B520" s="88"/>
      <c r="C520" s="89"/>
      <c r="D520" s="89"/>
      <c r="E520" s="90"/>
    </row>
    <row r="521" ht="24.9" customHeight="1" spans="1:5">
      <c r="A521" s="87"/>
      <c r="B521" s="88"/>
      <c r="C521" s="89"/>
      <c r="D521" s="89"/>
      <c r="E521" s="90"/>
    </row>
    <row r="522" ht="24.9" customHeight="1" spans="1:5">
      <c r="A522" s="87"/>
      <c r="B522" s="88"/>
      <c r="C522" s="89"/>
      <c r="D522" s="89"/>
      <c r="E522" s="90"/>
    </row>
    <row r="523" ht="24.9" customHeight="1" spans="1:5">
      <c r="A523" s="99"/>
      <c r="B523" s="100"/>
      <c r="C523" s="101"/>
      <c r="D523" s="101"/>
      <c r="E523" s="102"/>
    </row>
    <row r="524" ht="24.9" customHeight="1" spans="1:5">
      <c r="A524" s="87"/>
      <c r="B524" s="103" t="s">
        <v>694</v>
      </c>
      <c r="C524" s="104" t="s">
        <v>749</v>
      </c>
      <c r="D524" s="105" t="s">
        <v>695</v>
      </c>
      <c r="E524" s="106"/>
    </row>
    <row r="525" ht="24.9" customHeight="1" spans="1:5">
      <c r="A525" s="82">
        <v>38</v>
      </c>
      <c r="B525" s="83"/>
      <c r="C525" s="84"/>
      <c r="D525" s="84"/>
      <c r="E525" s="85"/>
    </row>
    <row r="526" ht="24.9" customHeight="1" spans="1:5">
      <c r="A526" s="87"/>
      <c r="B526" s="88"/>
      <c r="C526" s="89"/>
      <c r="D526" s="89"/>
      <c r="E526" s="90"/>
    </row>
    <row r="527" ht="24.9" customHeight="1" spans="1:5">
      <c r="A527" s="87"/>
      <c r="B527" s="88"/>
      <c r="C527" s="89"/>
      <c r="D527" s="89"/>
      <c r="E527" s="90"/>
    </row>
    <row r="528" ht="24.9" customHeight="1" spans="1:5">
      <c r="A528" s="87"/>
      <c r="B528" s="88"/>
      <c r="C528" s="89"/>
      <c r="D528" s="89"/>
      <c r="E528" s="90"/>
    </row>
    <row r="529" ht="24.9" customHeight="1" spans="1:5">
      <c r="A529" s="87"/>
      <c r="B529" s="88"/>
      <c r="C529" s="89"/>
      <c r="D529" s="89"/>
      <c r="E529" s="90"/>
    </row>
    <row r="530" ht="24.9" customHeight="1" spans="1:5">
      <c r="A530" s="87"/>
      <c r="B530" s="88"/>
      <c r="C530" s="89"/>
      <c r="D530" s="89"/>
      <c r="E530" s="90"/>
    </row>
    <row r="531" ht="24.9" customHeight="1" spans="1:5">
      <c r="A531" s="87"/>
      <c r="B531" s="88"/>
      <c r="C531" s="89"/>
      <c r="D531" s="89"/>
      <c r="E531" s="90"/>
    </row>
    <row r="532" ht="24.9" customHeight="1" spans="1:5">
      <c r="A532" s="87"/>
      <c r="B532" s="88"/>
      <c r="C532" s="89"/>
      <c r="D532" s="89"/>
      <c r="E532" s="90"/>
    </row>
    <row r="533" ht="24.9" customHeight="1" spans="1:5">
      <c r="A533" s="87"/>
      <c r="B533" s="88"/>
      <c r="C533" s="89"/>
      <c r="D533" s="89"/>
      <c r="E533" s="90"/>
    </row>
    <row r="534" ht="24.9" customHeight="1" spans="1:5">
      <c r="A534" s="87"/>
      <c r="B534" s="88"/>
      <c r="C534" s="89"/>
      <c r="D534" s="89"/>
      <c r="E534" s="90"/>
    </row>
    <row r="535" ht="24.9" customHeight="1" spans="1:5">
      <c r="A535" s="87"/>
      <c r="B535" s="88"/>
      <c r="C535" s="89"/>
      <c r="D535" s="89"/>
      <c r="E535" s="90"/>
    </row>
    <row r="536" ht="24.9" customHeight="1" spans="1:5">
      <c r="A536" s="87"/>
      <c r="B536" s="88"/>
      <c r="C536" s="89"/>
      <c r="D536" s="89"/>
      <c r="E536" s="90"/>
    </row>
    <row r="537" ht="24.9" customHeight="1" spans="1:5">
      <c r="A537" s="99"/>
      <c r="B537" s="100"/>
      <c r="C537" s="101"/>
      <c r="D537" s="101"/>
      <c r="E537" s="102"/>
    </row>
    <row r="538" ht="24.9" customHeight="1" spans="1:5">
      <c r="A538" s="87"/>
      <c r="B538" s="103" t="s">
        <v>694</v>
      </c>
      <c r="C538" s="104" t="s">
        <v>749</v>
      </c>
      <c r="D538" s="105" t="s">
        <v>695</v>
      </c>
      <c r="E538" s="106"/>
    </row>
    <row r="539" ht="24.9" customHeight="1" spans="1:5">
      <c r="A539" s="82">
        <v>39</v>
      </c>
      <c r="B539" s="83"/>
      <c r="C539" s="84"/>
      <c r="D539" s="84"/>
      <c r="E539" s="85"/>
    </row>
    <row r="540" ht="24.9" customHeight="1" spans="1:5">
      <c r="A540" s="87"/>
      <c r="B540" s="88"/>
      <c r="C540" s="89"/>
      <c r="D540" s="89"/>
      <c r="E540" s="90"/>
    </row>
    <row r="541" ht="24.9" customHeight="1" spans="1:5">
      <c r="A541" s="87"/>
      <c r="B541" s="88"/>
      <c r="C541" s="89"/>
      <c r="D541" s="89"/>
      <c r="E541" s="90"/>
    </row>
    <row r="542" ht="24.9" customHeight="1" spans="1:5">
      <c r="A542" s="87"/>
      <c r="B542" s="88"/>
      <c r="C542" s="89"/>
      <c r="D542" s="89"/>
      <c r="E542" s="90"/>
    </row>
    <row r="543" ht="24.9" customHeight="1" spans="1:5">
      <c r="A543" s="87"/>
      <c r="B543" s="88"/>
      <c r="C543" s="89"/>
      <c r="D543" s="89"/>
      <c r="E543" s="90"/>
    </row>
    <row r="544" ht="24.9" customHeight="1" spans="1:5">
      <c r="A544" s="87"/>
      <c r="B544" s="88"/>
      <c r="C544" s="89"/>
      <c r="D544" s="89"/>
      <c r="E544" s="90"/>
    </row>
    <row r="545" ht="24.9" customHeight="1" spans="1:5">
      <c r="A545" s="87"/>
      <c r="B545" s="88"/>
      <c r="C545" s="89"/>
      <c r="D545" s="89"/>
      <c r="E545" s="90"/>
    </row>
    <row r="546" ht="24.9" customHeight="1" spans="1:5">
      <c r="A546" s="87"/>
      <c r="B546" s="88"/>
      <c r="C546" s="89"/>
      <c r="D546" s="89"/>
      <c r="E546" s="90"/>
    </row>
    <row r="547" ht="24.9" customHeight="1" spans="1:5">
      <c r="A547" s="87"/>
      <c r="B547" s="88"/>
      <c r="C547" s="89"/>
      <c r="D547" s="89"/>
      <c r="E547" s="90"/>
    </row>
    <row r="548" ht="24.9" customHeight="1" spans="1:5">
      <c r="A548" s="87"/>
      <c r="B548" s="88"/>
      <c r="C548" s="89"/>
      <c r="D548" s="89"/>
      <c r="E548" s="90"/>
    </row>
    <row r="549" ht="24.9" customHeight="1" spans="1:5">
      <c r="A549" s="87"/>
      <c r="B549" s="88"/>
      <c r="C549" s="89"/>
      <c r="D549" s="89"/>
      <c r="E549" s="90"/>
    </row>
    <row r="550" ht="24.9" customHeight="1" spans="1:5">
      <c r="A550" s="87"/>
      <c r="B550" s="88"/>
      <c r="C550" s="89"/>
      <c r="D550" s="89"/>
      <c r="E550" s="90"/>
    </row>
    <row r="551" ht="24.9" customHeight="1" spans="1:5">
      <c r="A551" s="99"/>
      <c r="B551" s="100"/>
      <c r="C551" s="101"/>
      <c r="D551" s="101"/>
      <c r="E551" s="102"/>
    </row>
    <row r="552" ht="24.9" customHeight="1" spans="1:5">
      <c r="A552" s="87"/>
      <c r="B552" s="103" t="s">
        <v>694</v>
      </c>
      <c r="C552" s="104" t="s">
        <v>749</v>
      </c>
      <c r="D552" s="105" t="s">
        <v>695</v>
      </c>
      <c r="E552" s="106"/>
    </row>
    <row r="553" ht="24.9" customHeight="1" spans="1:5">
      <c r="A553" s="82">
        <v>40</v>
      </c>
      <c r="B553" s="83"/>
      <c r="C553" s="84"/>
      <c r="D553" s="84"/>
      <c r="E553" s="85"/>
    </row>
    <row r="554" ht="24.9" customHeight="1" spans="1:5">
      <c r="A554" s="87"/>
      <c r="B554" s="88"/>
      <c r="C554" s="89"/>
      <c r="D554" s="89"/>
      <c r="E554" s="90"/>
    </row>
    <row r="555" ht="24.9" customHeight="1" spans="1:5">
      <c r="A555" s="87"/>
      <c r="B555" s="88"/>
      <c r="C555" s="89"/>
      <c r="D555" s="89"/>
      <c r="E555" s="90"/>
    </row>
    <row r="556" ht="24.9" customHeight="1" spans="1:5">
      <c r="A556" s="87"/>
      <c r="B556" s="88"/>
      <c r="C556" s="89"/>
      <c r="D556" s="89"/>
      <c r="E556" s="90"/>
    </row>
    <row r="557" ht="24.9" customHeight="1" spans="1:5">
      <c r="A557" s="87"/>
      <c r="B557" s="88"/>
      <c r="C557" s="89"/>
      <c r="D557" s="89"/>
      <c r="E557" s="90"/>
    </row>
    <row r="558" ht="24.9" customHeight="1" spans="1:5">
      <c r="A558" s="87"/>
      <c r="B558" s="88"/>
      <c r="C558" s="89"/>
      <c r="D558" s="89"/>
      <c r="E558" s="90"/>
    </row>
    <row r="559" ht="24.9" customHeight="1" spans="1:5">
      <c r="A559" s="87"/>
      <c r="B559" s="88"/>
      <c r="C559" s="89"/>
      <c r="D559" s="89"/>
      <c r="E559" s="90"/>
    </row>
    <row r="560" ht="24.9" customHeight="1" spans="1:5">
      <c r="A560" s="87"/>
      <c r="B560" s="88"/>
      <c r="C560" s="89"/>
      <c r="D560" s="89"/>
      <c r="E560" s="90"/>
    </row>
    <row r="561" ht="24.9" customHeight="1" spans="1:5">
      <c r="A561" s="87"/>
      <c r="B561" s="88"/>
      <c r="C561" s="89"/>
      <c r="D561" s="89"/>
      <c r="E561" s="90"/>
    </row>
    <row r="562" ht="24.9" customHeight="1" spans="1:5">
      <c r="A562" s="87"/>
      <c r="B562" s="88"/>
      <c r="C562" s="89"/>
      <c r="D562" s="89"/>
      <c r="E562" s="90"/>
    </row>
    <row r="563" ht="24.9" customHeight="1" spans="1:5">
      <c r="A563" s="87"/>
      <c r="B563" s="88"/>
      <c r="C563" s="89"/>
      <c r="D563" s="89"/>
      <c r="E563" s="90"/>
    </row>
    <row r="564" ht="24.9" customHeight="1" spans="1:5">
      <c r="A564" s="87"/>
      <c r="B564" s="88"/>
      <c r="C564" s="89"/>
      <c r="D564" s="89"/>
      <c r="E564" s="90"/>
    </row>
    <row r="565" ht="24.9" customHeight="1" spans="1:5">
      <c r="A565" s="99"/>
      <c r="B565" s="100"/>
      <c r="C565" s="101"/>
      <c r="D565" s="101"/>
      <c r="E565" s="102"/>
    </row>
    <row r="566" ht="24.9" customHeight="1" spans="1:5">
      <c r="A566" s="87"/>
      <c r="B566" s="103" t="s">
        <v>694</v>
      </c>
      <c r="C566" s="104" t="s">
        <v>749</v>
      </c>
      <c r="D566" s="105" t="s">
        <v>695</v>
      </c>
      <c r="E566" s="106"/>
    </row>
    <row r="567" ht="24.9" customHeight="1" spans="1:5">
      <c r="A567" s="82">
        <v>41</v>
      </c>
      <c r="B567" s="83"/>
      <c r="C567" s="84"/>
      <c r="D567" s="84"/>
      <c r="E567" s="85"/>
    </row>
    <row r="568" ht="24.9" customHeight="1" spans="1:5">
      <c r="A568" s="87"/>
      <c r="B568" s="88"/>
      <c r="C568" s="89"/>
      <c r="D568" s="89"/>
      <c r="E568" s="90"/>
    </row>
    <row r="569" ht="24.9" customHeight="1" spans="1:5">
      <c r="A569" s="87"/>
      <c r="B569" s="88"/>
      <c r="C569" s="89"/>
      <c r="D569" s="89"/>
      <c r="E569" s="90"/>
    </row>
    <row r="570" ht="24.9" customHeight="1" spans="1:5">
      <c r="A570" s="87"/>
      <c r="B570" s="88"/>
      <c r="C570" s="89"/>
      <c r="D570" s="89"/>
      <c r="E570" s="90"/>
    </row>
    <row r="571" ht="24.9" customHeight="1" spans="1:5">
      <c r="A571" s="87"/>
      <c r="B571" s="88"/>
      <c r="C571" s="89"/>
      <c r="D571" s="89"/>
      <c r="E571" s="90"/>
    </row>
    <row r="572" ht="24.9" customHeight="1" spans="1:5">
      <c r="A572" s="87"/>
      <c r="B572" s="88"/>
      <c r="C572" s="89"/>
      <c r="D572" s="89"/>
      <c r="E572" s="90"/>
    </row>
    <row r="573" ht="24.9" customHeight="1" spans="1:5">
      <c r="A573" s="87"/>
      <c r="B573" s="88"/>
      <c r="C573" s="89"/>
      <c r="D573" s="89"/>
      <c r="E573" s="90"/>
    </row>
    <row r="574" ht="24.9" customHeight="1" spans="1:5">
      <c r="A574" s="87"/>
      <c r="B574" s="88"/>
      <c r="C574" s="89"/>
      <c r="D574" s="89"/>
      <c r="E574" s="90"/>
    </row>
    <row r="575" ht="24.9" customHeight="1" spans="1:5">
      <c r="A575" s="87"/>
      <c r="B575" s="88"/>
      <c r="C575" s="89"/>
      <c r="D575" s="89"/>
      <c r="E575" s="90"/>
    </row>
    <row r="576" ht="24.9" customHeight="1" spans="1:5">
      <c r="A576" s="87"/>
      <c r="B576" s="88"/>
      <c r="C576" s="89"/>
      <c r="D576" s="89"/>
      <c r="E576" s="90"/>
    </row>
    <row r="577" ht="24.9" customHeight="1" spans="1:5">
      <c r="A577" s="87"/>
      <c r="B577" s="88"/>
      <c r="C577" s="89"/>
      <c r="D577" s="89"/>
      <c r="E577" s="90"/>
    </row>
    <row r="578" ht="24.9" customHeight="1" spans="1:5">
      <c r="A578" s="87"/>
      <c r="B578" s="88"/>
      <c r="C578" s="89"/>
      <c r="D578" s="89"/>
      <c r="E578" s="90"/>
    </row>
    <row r="579" ht="24.9" customHeight="1" spans="1:5">
      <c r="A579" s="99"/>
      <c r="B579" s="100"/>
      <c r="C579" s="101"/>
      <c r="D579" s="101"/>
      <c r="E579" s="102"/>
    </row>
    <row r="580" ht="24.9" customHeight="1" spans="1:5">
      <c r="A580" s="87"/>
      <c r="B580" s="103" t="s">
        <v>694</v>
      </c>
      <c r="C580" s="104" t="s">
        <v>749</v>
      </c>
      <c r="D580" s="105" t="s">
        <v>695</v>
      </c>
      <c r="E580" s="106"/>
    </row>
    <row r="581" ht="24.9" customHeight="1" spans="1:5">
      <c r="A581" s="82">
        <v>42</v>
      </c>
      <c r="B581" s="83"/>
      <c r="C581" s="84"/>
      <c r="D581" s="84"/>
      <c r="E581" s="85"/>
    </row>
    <row r="582" ht="24.9" customHeight="1" spans="1:5">
      <c r="A582" s="87"/>
      <c r="B582" s="88"/>
      <c r="C582" s="89"/>
      <c r="D582" s="89"/>
      <c r="E582" s="90"/>
    </row>
    <row r="583" ht="24.9" customHeight="1" spans="1:5">
      <c r="A583" s="87"/>
      <c r="B583" s="88"/>
      <c r="C583" s="89"/>
      <c r="D583" s="89"/>
      <c r="E583" s="90"/>
    </row>
    <row r="584" ht="24.9" customHeight="1" spans="1:5">
      <c r="A584" s="87"/>
      <c r="B584" s="88"/>
      <c r="C584" s="89"/>
      <c r="D584" s="89"/>
      <c r="E584" s="90"/>
    </row>
    <row r="585" ht="24.9" customHeight="1" spans="1:5">
      <c r="A585" s="87"/>
      <c r="B585" s="88"/>
      <c r="C585" s="89"/>
      <c r="D585" s="89"/>
      <c r="E585" s="90"/>
    </row>
    <row r="586" ht="24.9" customHeight="1" spans="1:5">
      <c r="A586" s="87"/>
      <c r="B586" s="88"/>
      <c r="C586" s="89"/>
      <c r="D586" s="89"/>
      <c r="E586" s="90"/>
    </row>
    <row r="587" ht="24.9" customHeight="1" spans="1:5">
      <c r="A587" s="87"/>
      <c r="B587" s="88"/>
      <c r="C587" s="89"/>
      <c r="D587" s="89"/>
      <c r="E587" s="90"/>
    </row>
    <row r="588" ht="24.9" customHeight="1" spans="1:5">
      <c r="A588" s="87"/>
      <c r="B588" s="88"/>
      <c r="C588" s="89"/>
      <c r="D588" s="89"/>
      <c r="E588" s="90"/>
    </row>
    <row r="589" ht="24.9" customHeight="1" spans="1:5">
      <c r="A589" s="87"/>
      <c r="B589" s="88"/>
      <c r="C589" s="89"/>
      <c r="D589" s="89"/>
      <c r="E589" s="90"/>
    </row>
    <row r="590" ht="24.9" customHeight="1" spans="1:5">
      <c r="A590" s="87"/>
      <c r="B590" s="88"/>
      <c r="C590" s="89"/>
      <c r="D590" s="89"/>
      <c r="E590" s="90"/>
    </row>
    <row r="591" ht="24.9" customHeight="1" spans="1:5">
      <c r="A591" s="87"/>
      <c r="B591" s="88"/>
      <c r="C591" s="89"/>
      <c r="D591" s="89"/>
      <c r="E591" s="90"/>
    </row>
    <row r="592" ht="24.9" customHeight="1" spans="1:5">
      <c r="A592" s="87"/>
      <c r="B592" s="88"/>
      <c r="C592" s="89"/>
      <c r="D592" s="89"/>
      <c r="E592" s="90"/>
    </row>
    <row r="593" ht="24.9" customHeight="1" spans="1:5">
      <c r="A593" s="99"/>
      <c r="B593" s="100"/>
      <c r="C593" s="101"/>
      <c r="D593" s="101"/>
      <c r="E593" s="102"/>
    </row>
    <row r="594" ht="24.9" customHeight="1" spans="1:5">
      <c r="A594" s="87"/>
      <c r="B594" s="103" t="s">
        <v>694</v>
      </c>
      <c r="C594" s="104" t="s">
        <v>749</v>
      </c>
      <c r="D594" s="105" t="s">
        <v>695</v>
      </c>
      <c r="E594" s="106"/>
    </row>
    <row r="595" ht="24.9" customHeight="1" spans="1:5">
      <c r="A595" s="82">
        <v>43</v>
      </c>
      <c r="B595" s="83"/>
      <c r="C595" s="84"/>
      <c r="D595" s="84"/>
      <c r="E595" s="85"/>
    </row>
    <row r="596" ht="24.9" customHeight="1" spans="1:5">
      <c r="A596" s="87"/>
      <c r="B596" s="88"/>
      <c r="C596" s="89"/>
      <c r="D596" s="89"/>
      <c r="E596" s="90"/>
    </row>
    <row r="597" ht="24.9" customHeight="1" spans="1:5">
      <c r="A597" s="87"/>
      <c r="B597" s="88"/>
      <c r="C597" s="89"/>
      <c r="D597" s="89"/>
      <c r="E597" s="90"/>
    </row>
    <row r="598" ht="24.9" customHeight="1" spans="1:5">
      <c r="A598" s="87"/>
      <c r="B598" s="88"/>
      <c r="C598" s="89"/>
      <c r="D598" s="89"/>
      <c r="E598" s="90"/>
    </row>
    <row r="599" ht="24.9" customHeight="1" spans="1:5">
      <c r="A599" s="87"/>
      <c r="B599" s="88"/>
      <c r="C599" s="89"/>
      <c r="D599" s="89"/>
      <c r="E599" s="90"/>
    </row>
    <row r="600" ht="24.9" customHeight="1" spans="1:5">
      <c r="A600" s="87"/>
      <c r="B600" s="88"/>
      <c r="C600" s="89"/>
      <c r="D600" s="89"/>
      <c r="E600" s="90"/>
    </row>
    <row r="601" ht="24.9" customHeight="1" spans="1:5">
      <c r="A601" s="87"/>
      <c r="B601" s="88"/>
      <c r="C601" s="89"/>
      <c r="D601" s="89"/>
      <c r="E601" s="90"/>
    </row>
    <row r="602" ht="24.9" customHeight="1" spans="1:5">
      <c r="A602" s="87"/>
      <c r="B602" s="88"/>
      <c r="C602" s="89"/>
      <c r="D602" s="89"/>
      <c r="E602" s="90"/>
    </row>
    <row r="603" ht="24.9" customHeight="1" spans="1:5">
      <c r="A603" s="87"/>
      <c r="B603" s="88"/>
      <c r="C603" s="89"/>
      <c r="D603" s="89"/>
      <c r="E603" s="90"/>
    </row>
    <row r="604" ht="24.9" customHeight="1" spans="1:5">
      <c r="A604" s="87"/>
      <c r="B604" s="88"/>
      <c r="C604" s="89"/>
      <c r="D604" s="89"/>
      <c r="E604" s="90"/>
    </row>
    <row r="605" ht="24.9" customHeight="1" spans="1:5">
      <c r="A605" s="87"/>
      <c r="B605" s="88"/>
      <c r="C605" s="89"/>
      <c r="D605" s="89"/>
      <c r="E605" s="90"/>
    </row>
    <row r="606" ht="24.9" customHeight="1" spans="1:5">
      <c r="A606" s="87"/>
      <c r="B606" s="88"/>
      <c r="C606" s="89"/>
      <c r="D606" s="89"/>
      <c r="E606" s="90"/>
    </row>
    <row r="607" ht="24.9" customHeight="1" spans="1:5">
      <c r="A607" s="99"/>
      <c r="B607" s="100"/>
      <c r="C607" s="101"/>
      <c r="D607" s="101"/>
      <c r="E607" s="102"/>
    </row>
    <row r="608" ht="24.9" customHeight="1" spans="1:5">
      <c r="A608" s="87"/>
      <c r="B608" s="103" t="s">
        <v>694</v>
      </c>
      <c r="C608" s="104" t="s">
        <v>749</v>
      </c>
      <c r="D608" s="105" t="s">
        <v>695</v>
      </c>
      <c r="E608" s="106"/>
    </row>
    <row r="609" ht="24.9" customHeight="1" spans="1:5">
      <c r="A609" s="82">
        <v>44</v>
      </c>
      <c r="B609" s="83"/>
      <c r="C609" s="84"/>
      <c r="D609" s="84"/>
      <c r="E609" s="85"/>
    </row>
    <row r="610" ht="24.9" customHeight="1" spans="1:5">
      <c r="A610" s="87"/>
      <c r="B610" s="88"/>
      <c r="C610" s="89"/>
      <c r="D610" s="89"/>
      <c r="E610" s="90"/>
    </row>
    <row r="611" ht="24.9" customHeight="1" spans="1:5">
      <c r="A611" s="87"/>
      <c r="B611" s="88"/>
      <c r="C611" s="89"/>
      <c r="D611" s="89"/>
      <c r="E611" s="90"/>
    </row>
    <row r="612" ht="24.9" customHeight="1" spans="1:5">
      <c r="A612" s="87"/>
      <c r="B612" s="88"/>
      <c r="C612" s="89"/>
      <c r="D612" s="89"/>
      <c r="E612" s="90"/>
    </row>
    <row r="613" ht="24.9" customHeight="1" spans="1:5">
      <c r="A613" s="87"/>
      <c r="B613" s="88"/>
      <c r="C613" s="89"/>
      <c r="D613" s="89"/>
      <c r="E613" s="90"/>
    </row>
    <row r="614" ht="24.9" customHeight="1" spans="1:5">
      <c r="A614" s="87"/>
      <c r="B614" s="88"/>
      <c r="C614" s="89"/>
      <c r="D614" s="89"/>
      <c r="E614" s="90"/>
    </row>
    <row r="615" ht="24.9" customHeight="1" spans="1:5">
      <c r="A615" s="87"/>
      <c r="B615" s="88"/>
      <c r="C615" s="89"/>
      <c r="D615" s="89"/>
      <c r="E615" s="90"/>
    </row>
    <row r="616" ht="24.9" customHeight="1" spans="1:5">
      <c r="A616" s="87"/>
      <c r="B616" s="88"/>
      <c r="C616" s="89"/>
      <c r="D616" s="89"/>
      <c r="E616" s="90"/>
    </row>
    <row r="617" ht="24.9" customHeight="1" spans="1:5">
      <c r="A617" s="87"/>
      <c r="B617" s="88"/>
      <c r="C617" s="89"/>
      <c r="D617" s="89"/>
      <c r="E617" s="90"/>
    </row>
    <row r="618" ht="24.9" customHeight="1" spans="1:5">
      <c r="A618" s="87"/>
      <c r="B618" s="88"/>
      <c r="C618" s="89"/>
      <c r="D618" s="89"/>
      <c r="E618" s="90"/>
    </row>
    <row r="619" ht="24.9" customHeight="1" spans="1:5">
      <c r="A619" s="87"/>
      <c r="B619" s="88"/>
      <c r="C619" s="89"/>
      <c r="D619" s="89"/>
      <c r="E619" s="90"/>
    </row>
    <row r="620" ht="24.9" customHeight="1" spans="1:5">
      <c r="A620" s="87"/>
      <c r="B620" s="88"/>
      <c r="C620" s="89"/>
      <c r="D620" s="89"/>
      <c r="E620" s="90"/>
    </row>
    <row r="621" ht="24.9" customHeight="1" spans="1:5">
      <c r="A621" s="99"/>
      <c r="B621" s="100"/>
      <c r="C621" s="101"/>
      <c r="D621" s="101"/>
      <c r="E621" s="102"/>
    </row>
    <row r="622" ht="24.9" customHeight="1" spans="1:5">
      <c r="A622" s="87"/>
      <c r="B622" s="103" t="s">
        <v>694</v>
      </c>
      <c r="C622" s="104" t="s">
        <v>749</v>
      </c>
      <c r="D622" s="105" t="s">
        <v>695</v>
      </c>
      <c r="E622" s="106"/>
    </row>
    <row r="623" ht="24.9" customHeight="1" spans="1:5">
      <c r="A623" s="82">
        <v>45</v>
      </c>
      <c r="B623" s="83"/>
      <c r="C623" s="84"/>
      <c r="D623" s="84"/>
      <c r="E623" s="85"/>
    </row>
    <row r="624" ht="24.9" customHeight="1" spans="1:5">
      <c r="A624" s="87"/>
      <c r="B624" s="88"/>
      <c r="C624" s="89"/>
      <c r="D624" s="89"/>
      <c r="E624" s="90"/>
    </row>
    <row r="625" ht="24.9" customHeight="1" spans="1:5">
      <c r="A625" s="87"/>
      <c r="B625" s="88"/>
      <c r="C625" s="89"/>
      <c r="D625" s="89"/>
      <c r="E625" s="90"/>
    </row>
    <row r="626" ht="24.9" customHeight="1" spans="1:5">
      <c r="A626" s="87"/>
      <c r="B626" s="88"/>
      <c r="C626" s="89"/>
      <c r="D626" s="89"/>
      <c r="E626" s="90"/>
    </row>
    <row r="627" ht="24.9" customHeight="1" spans="1:5">
      <c r="A627" s="87"/>
      <c r="B627" s="88"/>
      <c r="C627" s="89"/>
      <c r="D627" s="89"/>
      <c r="E627" s="90"/>
    </row>
    <row r="628" ht="24.9" customHeight="1" spans="1:5">
      <c r="A628" s="87"/>
      <c r="B628" s="88"/>
      <c r="C628" s="89"/>
      <c r="D628" s="89"/>
      <c r="E628" s="90"/>
    </row>
    <row r="629" ht="24.9" customHeight="1" spans="1:5">
      <c r="A629" s="87"/>
      <c r="B629" s="88"/>
      <c r="C629" s="89"/>
      <c r="D629" s="89"/>
      <c r="E629" s="90"/>
    </row>
    <row r="630" ht="24.9" customHeight="1" spans="1:5">
      <c r="A630" s="87"/>
      <c r="B630" s="88"/>
      <c r="C630" s="89"/>
      <c r="D630" s="89"/>
      <c r="E630" s="90"/>
    </row>
    <row r="631" ht="24.9" customHeight="1" spans="1:5">
      <c r="A631" s="87"/>
      <c r="B631" s="88"/>
      <c r="C631" s="89"/>
      <c r="D631" s="89"/>
      <c r="E631" s="90"/>
    </row>
    <row r="632" ht="24.9" customHeight="1" spans="1:5">
      <c r="A632" s="87"/>
      <c r="B632" s="88"/>
      <c r="C632" s="89"/>
      <c r="D632" s="89"/>
      <c r="E632" s="90"/>
    </row>
    <row r="633" ht="24.9" customHeight="1" spans="1:5">
      <c r="A633" s="87"/>
      <c r="B633" s="88"/>
      <c r="C633" s="89"/>
      <c r="D633" s="89"/>
      <c r="E633" s="90"/>
    </row>
    <row r="634" ht="24.9" customHeight="1" spans="1:5">
      <c r="A634" s="87"/>
      <c r="B634" s="88"/>
      <c r="C634" s="89"/>
      <c r="D634" s="89"/>
      <c r="E634" s="90"/>
    </row>
    <row r="635" ht="24.9" customHeight="1" spans="1:5">
      <c r="A635" s="99"/>
      <c r="B635" s="100"/>
      <c r="C635" s="101"/>
      <c r="D635" s="101"/>
      <c r="E635" s="102"/>
    </row>
    <row r="636" ht="24.9" customHeight="1" spans="1:5">
      <c r="A636" s="87"/>
      <c r="B636" s="103" t="s">
        <v>694</v>
      </c>
      <c r="C636" s="104" t="s">
        <v>749</v>
      </c>
      <c r="D636" s="105" t="s">
        <v>695</v>
      </c>
      <c r="E636" s="106"/>
    </row>
    <row r="637" ht="24.9" customHeight="1" spans="1:5">
      <c r="A637" s="82">
        <v>46</v>
      </c>
      <c r="B637" s="83"/>
      <c r="C637" s="84"/>
      <c r="D637" s="84"/>
      <c r="E637" s="85"/>
    </row>
    <row r="638" ht="24.9" customHeight="1" spans="1:5">
      <c r="A638" s="87"/>
      <c r="B638" s="88"/>
      <c r="C638" s="89"/>
      <c r="D638" s="89"/>
      <c r="E638" s="90"/>
    </row>
    <row r="639" ht="24.9" customHeight="1" spans="1:5">
      <c r="A639" s="87"/>
      <c r="B639" s="88"/>
      <c r="C639" s="89"/>
      <c r="D639" s="89"/>
      <c r="E639" s="90"/>
    </row>
    <row r="640" ht="24.9" customHeight="1" spans="1:5">
      <c r="A640" s="87"/>
      <c r="B640" s="88"/>
      <c r="C640" s="89"/>
      <c r="D640" s="89"/>
      <c r="E640" s="90"/>
    </row>
    <row r="641" ht="24.9" customHeight="1" spans="1:5">
      <c r="A641" s="87"/>
      <c r="B641" s="88"/>
      <c r="C641" s="89"/>
      <c r="D641" s="89"/>
      <c r="E641" s="90"/>
    </row>
    <row r="642" ht="24.9" customHeight="1" spans="1:5">
      <c r="A642" s="87"/>
      <c r="B642" s="88"/>
      <c r="C642" s="89"/>
      <c r="D642" s="89"/>
      <c r="E642" s="90"/>
    </row>
    <row r="643" ht="24.9" customHeight="1" spans="1:5">
      <c r="A643" s="87"/>
      <c r="B643" s="88"/>
      <c r="C643" s="89"/>
      <c r="D643" s="89"/>
      <c r="E643" s="90"/>
    </row>
    <row r="644" ht="24.9" customHeight="1" spans="1:5">
      <c r="A644" s="87"/>
      <c r="B644" s="88"/>
      <c r="C644" s="89"/>
      <c r="D644" s="89"/>
      <c r="E644" s="90"/>
    </row>
    <row r="645" ht="24.9" customHeight="1" spans="1:5">
      <c r="A645" s="87"/>
      <c r="B645" s="88"/>
      <c r="C645" s="89"/>
      <c r="D645" s="89"/>
      <c r="E645" s="90"/>
    </row>
    <row r="646" ht="24.9" customHeight="1" spans="1:5">
      <c r="A646" s="87"/>
      <c r="B646" s="88"/>
      <c r="C646" s="89"/>
      <c r="D646" s="89"/>
      <c r="E646" s="90"/>
    </row>
    <row r="647" ht="24.9" customHeight="1" spans="1:5">
      <c r="A647" s="87"/>
      <c r="B647" s="88"/>
      <c r="C647" s="89"/>
      <c r="D647" s="89"/>
      <c r="E647" s="90"/>
    </row>
    <row r="648" ht="24.9" customHeight="1" spans="1:5">
      <c r="A648" s="87"/>
      <c r="B648" s="88"/>
      <c r="C648" s="89"/>
      <c r="D648" s="89"/>
      <c r="E648" s="90"/>
    </row>
    <row r="649" ht="24.9" customHeight="1" spans="1:5">
      <c r="A649" s="99"/>
      <c r="B649" s="100"/>
      <c r="C649" s="101"/>
      <c r="D649" s="101"/>
      <c r="E649" s="102"/>
    </row>
    <row r="650" ht="24.9" customHeight="1" spans="1:5">
      <c r="A650" s="87"/>
      <c r="B650" s="103" t="s">
        <v>694</v>
      </c>
      <c r="C650" s="104" t="s">
        <v>749</v>
      </c>
      <c r="D650" s="105" t="s">
        <v>695</v>
      </c>
      <c r="E650" s="106"/>
    </row>
    <row r="651" ht="24.9" customHeight="1" spans="1:5">
      <c r="A651" s="82">
        <v>47</v>
      </c>
      <c r="B651" s="83"/>
      <c r="C651" s="84"/>
      <c r="D651" s="84"/>
      <c r="E651" s="85"/>
    </row>
    <row r="652" ht="24.9" customHeight="1" spans="1:5">
      <c r="A652" s="87"/>
      <c r="B652" s="88"/>
      <c r="C652" s="89"/>
      <c r="D652" s="89"/>
      <c r="E652" s="90"/>
    </row>
    <row r="653" ht="24.9" customHeight="1" spans="1:5">
      <c r="A653" s="87"/>
      <c r="B653" s="88"/>
      <c r="C653" s="89"/>
      <c r="D653" s="89"/>
      <c r="E653" s="90"/>
    </row>
    <row r="654" ht="24.9" customHeight="1" spans="1:5">
      <c r="A654" s="87"/>
      <c r="B654" s="88"/>
      <c r="C654" s="89"/>
      <c r="D654" s="89"/>
      <c r="E654" s="90"/>
    </row>
    <row r="655" ht="24.9" customHeight="1" spans="1:5">
      <c r="A655" s="87"/>
      <c r="B655" s="88"/>
      <c r="C655" s="89"/>
      <c r="D655" s="89"/>
      <c r="E655" s="90"/>
    </row>
    <row r="656" ht="24.9" customHeight="1" spans="1:5">
      <c r="A656" s="87"/>
      <c r="B656" s="88"/>
      <c r="C656" s="89"/>
      <c r="D656" s="89"/>
      <c r="E656" s="90"/>
    </row>
    <row r="657" ht="24.9" customHeight="1" spans="1:5">
      <c r="A657" s="87"/>
      <c r="B657" s="88"/>
      <c r="C657" s="89"/>
      <c r="D657" s="89"/>
      <c r="E657" s="90"/>
    </row>
    <row r="658" ht="24.9" customHeight="1" spans="1:5">
      <c r="A658" s="87"/>
      <c r="B658" s="88"/>
      <c r="C658" s="89"/>
      <c r="D658" s="89"/>
      <c r="E658" s="90"/>
    </row>
    <row r="659" ht="24.9" customHeight="1" spans="1:5">
      <c r="A659" s="87"/>
      <c r="B659" s="88"/>
      <c r="C659" s="89"/>
      <c r="D659" s="89"/>
      <c r="E659" s="90"/>
    </row>
    <row r="660" ht="24.9" customHeight="1" spans="1:5">
      <c r="A660" s="87"/>
      <c r="B660" s="88"/>
      <c r="C660" s="89"/>
      <c r="D660" s="89"/>
      <c r="E660" s="90"/>
    </row>
    <row r="661" ht="24.9" customHeight="1" spans="1:5">
      <c r="A661" s="87"/>
      <c r="B661" s="88"/>
      <c r="C661" s="89"/>
      <c r="D661" s="89"/>
      <c r="E661" s="90"/>
    </row>
    <row r="662" ht="24.9" customHeight="1" spans="1:5">
      <c r="A662" s="87"/>
      <c r="B662" s="88"/>
      <c r="C662" s="89"/>
      <c r="D662" s="89"/>
      <c r="E662" s="90"/>
    </row>
    <row r="663" ht="24.9" customHeight="1" spans="1:5">
      <c r="A663" s="99"/>
      <c r="B663" s="100"/>
      <c r="C663" s="101"/>
      <c r="D663" s="101"/>
      <c r="E663" s="102"/>
    </row>
    <row r="664" ht="24.9" customHeight="1" spans="1:5">
      <c r="A664" s="87"/>
      <c r="B664" s="103" t="s">
        <v>694</v>
      </c>
      <c r="C664" s="104" t="s">
        <v>749</v>
      </c>
      <c r="D664" s="105" t="s">
        <v>695</v>
      </c>
      <c r="E664" s="106"/>
    </row>
    <row r="665" ht="24.9" customHeight="1" spans="1:5">
      <c r="A665" s="82">
        <v>48</v>
      </c>
      <c r="B665" s="83"/>
      <c r="C665" s="84"/>
      <c r="D665" s="84"/>
      <c r="E665" s="85"/>
    </row>
    <row r="666" ht="24.9" customHeight="1" spans="1:5">
      <c r="A666" s="87"/>
      <c r="B666" s="88"/>
      <c r="C666" s="89"/>
      <c r="D666" s="89"/>
      <c r="E666" s="90"/>
    </row>
    <row r="667" ht="24.9" customHeight="1" spans="1:5">
      <c r="A667" s="87"/>
      <c r="B667" s="88"/>
      <c r="C667" s="89"/>
      <c r="D667" s="89"/>
      <c r="E667" s="90"/>
    </row>
    <row r="668" ht="24.9" customHeight="1" spans="1:5">
      <c r="A668" s="87"/>
      <c r="B668" s="88"/>
      <c r="C668" s="89"/>
      <c r="D668" s="89"/>
      <c r="E668" s="90"/>
    </row>
    <row r="669" ht="24.9" customHeight="1" spans="1:5">
      <c r="A669" s="87"/>
      <c r="B669" s="88"/>
      <c r="C669" s="89"/>
      <c r="D669" s="89"/>
      <c r="E669" s="90"/>
    </row>
    <row r="670" ht="24.9" customHeight="1" spans="1:5">
      <c r="A670" s="87"/>
      <c r="B670" s="88"/>
      <c r="C670" s="89"/>
      <c r="D670" s="89"/>
      <c r="E670" s="90"/>
    </row>
    <row r="671" ht="24.9" customHeight="1" spans="1:5">
      <c r="A671" s="87"/>
      <c r="B671" s="88"/>
      <c r="C671" s="89"/>
      <c r="D671" s="89"/>
      <c r="E671" s="90"/>
    </row>
    <row r="672" ht="24.9" customHeight="1" spans="1:5">
      <c r="A672" s="87"/>
      <c r="B672" s="88"/>
      <c r="C672" s="89"/>
      <c r="D672" s="89"/>
      <c r="E672" s="90"/>
    </row>
    <row r="673" ht="24.9" customHeight="1" spans="1:5">
      <c r="A673" s="87"/>
      <c r="B673" s="88"/>
      <c r="C673" s="89"/>
      <c r="D673" s="89"/>
      <c r="E673" s="90"/>
    </row>
    <row r="674" ht="24.9" customHeight="1" spans="1:5">
      <c r="A674" s="87"/>
      <c r="B674" s="88"/>
      <c r="C674" s="89"/>
      <c r="D674" s="89"/>
      <c r="E674" s="90"/>
    </row>
    <row r="675" ht="24.9" customHeight="1" spans="1:5">
      <c r="A675" s="87"/>
      <c r="B675" s="88"/>
      <c r="C675" s="89"/>
      <c r="D675" s="89"/>
      <c r="E675" s="90"/>
    </row>
    <row r="676" ht="24.9" customHeight="1" spans="1:5">
      <c r="A676" s="87"/>
      <c r="B676" s="88"/>
      <c r="C676" s="89"/>
      <c r="D676" s="89"/>
      <c r="E676" s="90"/>
    </row>
    <row r="677" ht="24.9" customHeight="1" spans="1:5">
      <c r="A677" s="99"/>
      <c r="B677" s="100"/>
      <c r="C677" s="101"/>
      <c r="D677" s="101"/>
      <c r="E677" s="102"/>
    </row>
    <row r="678" ht="24.9" customHeight="1" spans="1:5">
      <c r="A678" s="87"/>
      <c r="B678" s="103" t="s">
        <v>694</v>
      </c>
      <c r="C678" s="104" t="s">
        <v>749</v>
      </c>
      <c r="D678" s="105" t="s">
        <v>695</v>
      </c>
      <c r="E678" s="106"/>
    </row>
    <row r="679" ht="24.9" customHeight="1" spans="1:5">
      <c r="A679" s="82">
        <v>49</v>
      </c>
      <c r="B679" s="83"/>
      <c r="C679" s="84"/>
      <c r="D679" s="84"/>
      <c r="E679" s="85"/>
    </row>
    <row r="680" ht="24.9" customHeight="1" spans="1:5">
      <c r="A680" s="87"/>
      <c r="B680" s="88"/>
      <c r="C680" s="89"/>
      <c r="D680" s="89"/>
      <c r="E680" s="90"/>
    </row>
    <row r="681" ht="24.9" customHeight="1" spans="1:5">
      <c r="A681" s="87"/>
      <c r="B681" s="88"/>
      <c r="C681" s="89"/>
      <c r="D681" s="89"/>
      <c r="E681" s="90"/>
    </row>
    <row r="682" ht="24.9" customHeight="1" spans="1:5">
      <c r="A682" s="87"/>
      <c r="B682" s="88"/>
      <c r="C682" s="89"/>
      <c r="D682" s="89"/>
      <c r="E682" s="90"/>
    </row>
    <row r="683" ht="24.9" customHeight="1" spans="1:5">
      <c r="A683" s="87"/>
      <c r="B683" s="88"/>
      <c r="C683" s="89"/>
      <c r="D683" s="89"/>
      <c r="E683" s="90"/>
    </row>
    <row r="684" ht="24.9" customHeight="1" spans="1:5">
      <c r="A684" s="87"/>
      <c r="B684" s="88"/>
      <c r="C684" s="89"/>
      <c r="D684" s="89"/>
      <c r="E684" s="90"/>
    </row>
    <row r="685" ht="24.9" customHeight="1" spans="1:5">
      <c r="A685" s="87"/>
      <c r="B685" s="88"/>
      <c r="C685" s="89"/>
      <c r="D685" s="89"/>
      <c r="E685" s="90"/>
    </row>
    <row r="686" ht="24.9" customHeight="1" spans="1:5">
      <c r="A686" s="87"/>
      <c r="B686" s="88"/>
      <c r="C686" s="89"/>
      <c r="D686" s="89"/>
      <c r="E686" s="90"/>
    </row>
    <row r="687" ht="24.9" customHeight="1" spans="1:5">
      <c r="A687" s="87"/>
      <c r="B687" s="88"/>
      <c r="C687" s="89"/>
      <c r="D687" s="89"/>
      <c r="E687" s="90"/>
    </row>
    <row r="688" ht="24.9" customHeight="1" spans="1:5">
      <c r="A688" s="87"/>
      <c r="B688" s="88"/>
      <c r="C688" s="89"/>
      <c r="D688" s="89"/>
      <c r="E688" s="90"/>
    </row>
    <row r="689" ht="24.9" customHeight="1" spans="1:5">
      <c r="A689" s="87"/>
      <c r="B689" s="88"/>
      <c r="C689" s="89"/>
      <c r="D689" s="89"/>
      <c r="E689" s="90"/>
    </row>
    <row r="690" ht="24.9" customHeight="1" spans="1:5">
      <c r="A690" s="87"/>
      <c r="B690" s="88"/>
      <c r="C690" s="89"/>
      <c r="D690" s="89"/>
      <c r="E690" s="90"/>
    </row>
    <row r="691" ht="24.9" customHeight="1" spans="1:5">
      <c r="A691" s="99"/>
      <c r="B691" s="100"/>
      <c r="C691" s="101"/>
      <c r="D691" s="101"/>
      <c r="E691" s="102"/>
    </row>
    <row r="692" ht="24.9" customHeight="1" spans="1:5">
      <c r="A692" s="87"/>
      <c r="B692" s="103" t="s">
        <v>694</v>
      </c>
      <c r="C692" s="104" t="s">
        <v>749</v>
      </c>
      <c r="D692" s="105" t="s">
        <v>695</v>
      </c>
      <c r="E692" s="106"/>
    </row>
    <row r="693" ht="24.9" customHeight="1" spans="1:5">
      <c r="A693" s="82">
        <v>50</v>
      </c>
      <c r="B693" s="83"/>
      <c r="C693" s="84"/>
      <c r="D693" s="84"/>
      <c r="E693" s="85"/>
    </row>
    <row r="694" ht="24.9" customHeight="1" spans="1:5">
      <c r="A694" s="87"/>
      <c r="B694" s="88"/>
      <c r="C694" s="89"/>
      <c r="D694" s="89"/>
      <c r="E694" s="90"/>
    </row>
    <row r="695" ht="24.9" customHeight="1" spans="1:5">
      <c r="A695" s="87"/>
      <c r="B695" s="88"/>
      <c r="C695" s="89"/>
      <c r="D695" s="89"/>
      <c r="E695" s="90"/>
    </row>
    <row r="696" ht="24.9" customHeight="1" spans="1:5">
      <c r="A696" s="87"/>
      <c r="B696" s="88"/>
      <c r="C696" s="89"/>
      <c r="D696" s="89"/>
      <c r="E696" s="90"/>
    </row>
    <row r="697" ht="24.9" customHeight="1" spans="1:5">
      <c r="A697" s="87"/>
      <c r="B697" s="88"/>
      <c r="C697" s="89"/>
      <c r="D697" s="89"/>
      <c r="E697" s="90"/>
    </row>
    <row r="698" ht="24.9" customHeight="1" spans="1:5">
      <c r="A698" s="87"/>
      <c r="B698" s="88"/>
      <c r="C698" s="89"/>
      <c r="D698" s="89"/>
      <c r="E698" s="90"/>
    </row>
    <row r="699" ht="24.9" customHeight="1" spans="1:5">
      <c r="A699" s="87"/>
      <c r="B699" s="88"/>
      <c r="C699" s="89"/>
      <c r="D699" s="89"/>
      <c r="E699" s="90"/>
    </row>
    <row r="700" ht="24.9" customHeight="1" spans="1:5">
      <c r="A700" s="87"/>
      <c r="B700" s="88"/>
      <c r="C700" s="89"/>
      <c r="D700" s="89"/>
      <c r="E700" s="90"/>
    </row>
    <row r="701" ht="24.9" customHeight="1" spans="1:5">
      <c r="A701" s="87"/>
      <c r="B701" s="88"/>
      <c r="C701" s="89"/>
      <c r="D701" s="89"/>
      <c r="E701" s="90"/>
    </row>
    <row r="702" ht="24.9" customHeight="1" spans="1:5">
      <c r="A702" s="87"/>
      <c r="B702" s="88"/>
      <c r="C702" s="89"/>
      <c r="D702" s="89"/>
      <c r="E702" s="90"/>
    </row>
    <row r="703" ht="24.9" customHeight="1" spans="1:5">
      <c r="A703" s="87"/>
      <c r="B703" s="88"/>
      <c r="C703" s="89"/>
      <c r="D703" s="89"/>
      <c r="E703" s="90"/>
    </row>
    <row r="704" ht="24.9" customHeight="1" spans="1:5">
      <c r="A704" s="87"/>
      <c r="B704" s="88"/>
      <c r="C704" s="89"/>
      <c r="D704" s="89"/>
      <c r="E704" s="90"/>
    </row>
    <row r="705" ht="24.9" customHeight="1" spans="1:5">
      <c r="A705" s="99"/>
      <c r="B705" s="100"/>
      <c r="C705" s="101"/>
      <c r="D705" s="101"/>
      <c r="E705" s="102"/>
    </row>
    <row r="706" ht="24.9" customHeight="1" spans="1:5">
      <c r="A706" s="87"/>
      <c r="B706" s="103" t="s">
        <v>694</v>
      </c>
      <c r="C706" s="104" t="s">
        <v>749</v>
      </c>
      <c r="D706" s="105" t="s">
        <v>695</v>
      </c>
      <c r="E706" s="106"/>
    </row>
    <row r="707" ht="24.9" customHeight="1" spans="1:5">
      <c r="A707" s="82">
        <v>51</v>
      </c>
      <c r="B707" s="83"/>
      <c r="C707" s="84"/>
      <c r="D707" s="84"/>
      <c r="E707" s="85"/>
    </row>
    <row r="708" ht="24.9" customHeight="1" spans="1:5">
      <c r="A708" s="87"/>
      <c r="B708" s="88"/>
      <c r="C708" s="89"/>
      <c r="D708" s="89"/>
      <c r="E708" s="90"/>
    </row>
    <row r="709" ht="24.9" customHeight="1" spans="1:5">
      <c r="A709" s="87"/>
      <c r="B709" s="88"/>
      <c r="C709" s="89"/>
      <c r="D709" s="89"/>
      <c r="E709" s="90"/>
    </row>
    <row r="710" ht="24.9" customHeight="1" spans="1:5">
      <c r="A710" s="87"/>
      <c r="B710" s="88"/>
      <c r="C710" s="89"/>
      <c r="D710" s="89"/>
      <c r="E710" s="90"/>
    </row>
    <row r="711" ht="24.9" customHeight="1" spans="1:5">
      <c r="A711" s="87"/>
      <c r="B711" s="88"/>
      <c r="C711" s="89"/>
      <c r="D711" s="89"/>
      <c r="E711" s="90"/>
    </row>
    <row r="712" ht="24.9" customHeight="1" spans="1:5">
      <c r="A712" s="87"/>
      <c r="B712" s="88"/>
      <c r="C712" s="89"/>
      <c r="D712" s="89"/>
      <c r="E712" s="90"/>
    </row>
    <row r="713" ht="24.9" customHeight="1" spans="1:5">
      <c r="A713" s="87"/>
      <c r="B713" s="88"/>
      <c r="C713" s="89"/>
      <c r="D713" s="89"/>
      <c r="E713" s="90"/>
    </row>
    <row r="714" ht="24.9" customHeight="1" spans="1:5">
      <c r="A714" s="87"/>
      <c r="B714" s="88"/>
      <c r="C714" s="89"/>
      <c r="D714" s="89"/>
      <c r="E714" s="90"/>
    </row>
    <row r="715" ht="24.9" customHeight="1" spans="1:5">
      <c r="A715" s="87"/>
      <c r="B715" s="88"/>
      <c r="C715" s="89"/>
      <c r="D715" s="89"/>
      <c r="E715" s="90"/>
    </row>
    <row r="716" ht="24.9" customHeight="1" spans="1:5">
      <c r="A716" s="87"/>
      <c r="B716" s="88"/>
      <c r="C716" s="89"/>
      <c r="D716" s="89"/>
      <c r="E716" s="90"/>
    </row>
    <row r="717" ht="24.9" customHeight="1" spans="1:5">
      <c r="A717" s="87"/>
      <c r="B717" s="88"/>
      <c r="C717" s="89"/>
      <c r="D717" s="89"/>
      <c r="E717" s="90"/>
    </row>
    <row r="718" ht="24.9" customHeight="1" spans="1:5">
      <c r="A718" s="87"/>
      <c r="B718" s="88"/>
      <c r="C718" s="89"/>
      <c r="D718" s="89"/>
      <c r="E718" s="90"/>
    </row>
    <row r="719" ht="24.9" customHeight="1" spans="1:5">
      <c r="A719" s="99"/>
      <c r="B719" s="100"/>
      <c r="C719" s="101"/>
      <c r="D719" s="101"/>
      <c r="E719" s="102"/>
    </row>
    <row r="720" ht="24.9" customHeight="1" spans="1:5">
      <c r="A720" s="87"/>
      <c r="B720" s="103" t="s">
        <v>694</v>
      </c>
      <c r="C720" s="104" t="s">
        <v>749</v>
      </c>
      <c r="D720" s="105" t="s">
        <v>695</v>
      </c>
      <c r="E720" s="106"/>
    </row>
    <row r="721" ht="24.9" customHeight="1" spans="1:5">
      <c r="A721" s="82">
        <v>52</v>
      </c>
      <c r="B721" s="83"/>
      <c r="C721" s="84"/>
      <c r="D721" s="84"/>
      <c r="E721" s="85"/>
    </row>
    <row r="722" ht="24.9" customHeight="1" spans="1:5">
      <c r="A722" s="87"/>
      <c r="B722" s="88"/>
      <c r="C722" s="89"/>
      <c r="D722" s="89"/>
      <c r="E722" s="90"/>
    </row>
    <row r="723" ht="24.9" customHeight="1" spans="1:5">
      <c r="A723" s="87"/>
      <c r="B723" s="88"/>
      <c r="C723" s="89"/>
      <c r="D723" s="89"/>
      <c r="E723" s="90"/>
    </row>
    <row r="724" ht="24.9" customHeight="1" spans="1:5">
      <c r="A724" s="87"/>
      <c r="B724" s="88"/>
      <c r="C724" s="89"/>
      <c r="D724" s="89"/>
      <c r="E724" s="90"/>
    </row>
    <row r="725" ht="24.9" customHeight="1" spans="1:5">
      <c r="A725" s="87"/>
      <c r="B725" s="88"/>
      <c r="C725" s="89"/>
      <c r="D725" s="89"/>
      <c r="E725" s="90"/>
    </row>
    <row r="726" ht="24.9" customHeight="1" spans="1:5">
      <c r="A726" s="87"/>
      <c r="B726" s="88"/>
      <c r="C726" s="89"/>
      <c r="D726" s="89"/>
      <c r="E726" s="90"/>
    </row>
    <row r="727" ht="24.9" customHeight="1" spans="1:5">
      <c r="A727" s="87"/>
      <c r="B727" s="88"/>
      <c r="C727" s="89"/>
      <c r="D727" s="89"/>
      <c r="E727" s="90"/>
    </row>
    <row r="728" ht="24.9" customHeight="1" spans="1:5">
      <c r="A728" s="87"/>
      <c r="B728" s="88"/>
      <c r="C728" s="89"/>
      <c r="D728" s="89"/>
      <c r="E728" s="90"/>
    </row>
    <row r="729" ht="24.9" customHeight="1" spans="1:5">
      <c r="A729" s="87"/>
      <c r="B729" s="88"/>
      <c r="C729" s="89"/>
      <c r="D729" s="89"/>
      <c r="E729" s="90"/>
    </row>
    <row r="730" ht="24.9" customHeight="1" spans="1:5">
      <c r="A730" s="87"/>
      <c r="B730" s="88"/>
      <c r="C730" s="89"/>
      <c r="D730" s="89"/>
      <c r="E730" s="90"/>
    </row>
    <row r="731" ht="24.9" customHeight="1" spans="1:5">
      <c r="A731" s="87"/>
      <c r="B731" s="88"/>
      <c r="C731" s="89"/>
      <c r="D731" s="89"/>
      <c r="E731" s="90"/>
    </row>
    <row r="732" ht="24.9" customHeight="1" spans="1:5">
      <c r="A732" s="87"/>
      <c r="B732" s="88"/>
      <c r="C732" s="89"/>
      <c r="D732" s="89"/>
      <c r="E732" s="90"/>
    </row>
    <row r="733" ht="24.9" customHeight="1" spans="1:5">
      <c r="A733" s="99"/>
      <c r="B733" s="100"/>
      <c r="C733" s="101"/>
      <c r="D733" s="101"/>
      <c r="E733" s="102"/>
    </row>
    <row r="734" ht="24.9" customHeight="1" spans="1:5">
      <c r="A734" s="87"/>
      <c r="B734" s="103" t="s">
        <v>694</v>
      </c>
      <c r="C734" s="104" t="s">
        <v>749</v>
      </c>
      <c r="D734" s="105" t="s">
        <v>695</v>
      </c>
      <c r="E734" s="106"/>
    </row>
    <row r="735" ht="24.9" customHeight="1" spans="1:5">
      <c r="A735" s="82">
        <v>53</v>
      </c>
      <c r="B735" s="83"/>
      <c r="C735" s="84"/>
      <c r="D735" s="84"/>
      <c r="E735" s="85"/>
    </row>
    <row r="736" ht="24.9" customHeight="1" spans="1:5">
      <c r="A736" s="87"/>
      <c r="B736" s="88"/>
      <c r="C736" s="89"/>
      <c r="D736" s="89"/>
      <c r="E736" s="90"/>
    </row>
    <row r="737" ht="24.9" customHeight="1" spans="1:5">
      <c r="A737" s="87"/>
      <c r="B737" s="88"/>
      <c r="C737" s="89"/>
      <c r="D737" s="89"/>
      <c r="E737" s="90"/>
    </row>
    <row r="738" ht="24.9" customHeight="1" spans="1:5">
      <c r="A738" s="87"/>
      <c r="B738" s="88"/>
      <c r="C738" s="89"/>
      <c r="D738" s="89"/>
      <c r="E738" s="90"/>
    </row>
    <row r="739" ht="24.9" customHeight="1" spans="1:5">
      <c r="A739" s="87"/>
      <c r="B739" s="88"/>
      <c r="C739" s="89"/>
      <c r="D739" s="89"/>
      <c r="E739" s="90"/>
    </row>
    <row r="740" ht="24.9" customHeight="1" spans="1:5">
      <c r="A740" s="87"/>
      <c r="B740" s="88"/>
      <c r="C740" s="89"/>
      <c r="D740" s="89"/>
      <c r="E740" s="90"/>
    </row>
    <row r="741" ht="24.9" customHeight="1" spans="1:5">
      <c r="A741" s="87"/>
      <c r="B741" s="88"/>
      <c r="C741" s="89"/>
      <c r="D741" s="89"/>
      <c r="E741" s="90"/>
    </row>
    <row r="742" ht="24.9" customHeight="1" spans="1:5">
      <c r="A742" s="87"/>
      <c r="B742" s="88"/>
      <c r="C742" s="89"/>
      <c r="D742" s="89"/>
      <c r="E742" s="90"/>
    </row>
    <row r="743" ht="24.9" customHeight="1" spans="1:5">
      <c r="A743" s="87"/>
      <c r="B743" s="88"/>
      <c r="C743" s="89"/>
      <c r="D743" s="89"/>
      <c r="E743" s="90"/>
    </row>
    <row r="744" ht="24.9" customHeight="1" spans="1:5">
      <c r="A744" s="87"/>
      <c r="B744" s="88"/>
      <c r="C744" s="89"/>
      <c r="D744" s="89"/>
      <c r="E744" s="90"/>
    </row>
    <row r="745" ht="24.9" customHeight="1" spans="1:5">
      <c r="A745" s="87"/>
      <c r="B745" s="88"/>
      <c r="C745" s="89"/>
      <c r="D745" s="89"/>
      <c r="E745" s="90"/>
    </row>
    <row r="746" ht="24.9" customHeight="1" spans="1:5">
      <c r="A746" s="87"/>
      <c r="B746" s="88"/>
      <c r="C746" s="89"/>
      <c r="D746" s="89"/>
      <c r="E746" s="90"/>
    </row>
    <row r="747" ht="24.9" customHeight="1" spans="1:5">
      <c r="A747" s="99"/>
      <c r="B747" s="100"/>
      <c r="C747" s="101"/>
      <c r="D747" s="101"/>
      <c r="E747" s="102"/>
    </row>
    <row r="748" ht="24.9" customHeight="1" spans="1:5">
      <c r="A748" s="87"/>
      <c r="B748" s="103" t="s">
        <v>694</v>
      </c>
      <c r="C748" s="104" t="s">
        <v>749</v>
      </c>
      <c r="D748" s="105" t="s">
        <v>695</v>
      </c>
      <c r="E748" s="106"/>
    </row>
    <row r="749" ht="24.9" customHeight="1" spans="1:5">
      <c r="A749" s="82">
        <v>54</v>
      </c>
      <c r="B749" s="83"/>
      <c r="C749" s="84"/>
      <c r="D749" s="84"/>
      <c r="E749" s="85"/>
    </row>
    <row r="750" ht="24.9" customHeight="1" spans="1:5">
      <c r="A750" s="87"/>
      <c r="B750" s="88"/>
      <c r="C750" s="89"/>
      <c r="D750" s="89"/>
      <c r="E750" s="90"/>
    </row>
    <row r="751" ht="24.9" customHeight="1" spans="1:5">
      <c r="A751" s="87"/>
      <c r="B751" s="88"/>
      <c r="C751" s="89"/>
      <c r="D751" s="89"/>
      <c r="E751" s="90"/>
    </row>
    <row r="752" ht="24.9" customHeight="1" spans="1:5">
      <c r="A752" s="87"/>
      <c r="B752" s="88"/>
      <c r="C752" s="89"/>
      <c r="D752" s="89"/>
      <c r="E752" s="90"/>
    </row>
    <row r="753" ht="24.9" customHeight="1" spans="1:5">
      <c r="A753" s="87"/>
      <c r="B753" s="88"/>
      <c r="C753" s="89"/>
      <c r="D753" s="89"/>
      <c r="E753" s="90"/>
    </row>
    <row r="754" ht="24.9" customHeight="1" spans="1:5">
      <c r="A754" s="87"/>
      <c r="B754" s="88"/>
      <c r="C754" s="89"/>
      <c r="D754" s="89"/>
      <c r="E754" s="90"/>
    </row>
    <row r="755" ht="24.9" customHeight="1" spans="1:5">
      <c r="A755" s="87"/>
      <c r="B755" s="88"/>
      <c r="C755" s="89"/>
      <c r="D755" s="89"/>
      <c r="E755" s="90"/>
    </row>
    <row r="756" ht="24.9" customHeight="1" spans="1:5">
      <c r="A756" s="87"/>
      <c r="B756" s="88"/>
      <c r="C756" s="89"/>
      <c r="D756" s="89"/>
      <c r="E756" s="90"/>
    </row>
    <row r="757" ht="24.9" customHeight="1" spans="1:5">
      <c r="A757" s="87"/>
      <c r="B757" s="88"/>
      <c r="C757" s="89"/>
      <c r="D757" s="89"/>
      <c r="E757" s="90"/>
    </row>
    <row r="758" ht="24.9" customHeight="1" spans="1:5">
      <c r="A758" s="87"/>
      <c r="B758" s="88"/>
      <c r="C758" s="89"/>
      <c r="D758" s="89"/>
      <c r="E758" s="90"/>
    </row>
    <row r="759" ht="24.9" customHeight="1" spans="1:5">
      <c r="A759" s="87"/>
      <c r="B759" s="88"/>
      <c r="C759" s="89"/>
      <c r="D759" s="89"/>
      <c r="E759" s="90"/>
    </row>
    <row r="760" ht="24.9" customHeight="1" spans="1:5">
      <c r="A760" s="87"/>
      <c r="B760" s="88"/>
      <c r="C760" s="89"/>
      <c r="D760" s="89"/>
      <c r="E760" s="90"/>
    </row>
    <row r="761" ht="24.9" customHeight="1" spans="1:5">
      <c r="A761" s="99"/>
      <c r="B761" s="100"/>
      <c r="C761" s="101"/>
      <c r="D761" s="101"/>
      <c r="E761" s="102"/>
    </row>
    <row r="762" ht="24.9" customHeight="1" spans="1:5">
      <c r="A762" s="87"/>
      <c r="B762" s="103" t="s">
        <v>694</v>
      </c>
      <c r="C762" s="104" t="s">
        <v>749</v>
      </c>
      <c r="D762" s="105" t="s">
        <v>695</v>
      </c>
      <c r="E762" s="106"/>
    </row>
    <row r="763" ht="24.9" customHeight="1" spans="1:5">
      <c r="A763" s="82">
        <v>55</v>
      </c>
      <c r="B763" s="83"/>
      <c r="C763" s="84"/>
      <c r="D763" s="84"/>
      <c r="E763" s="85"/>
    </row>
    <row r="764" ht="24.9" customHeight="1" spans="1:5">
      <c r="A764" s="87"/>
      <c r="B764" s="88"/>
      <c r="C764" s="89"/>
      <c r="D764" s="89"/>
      <c r="E764" s="90"/>
    </row>
    <row r="765" ht="24.9" customHeight="1" spans="1:5">
      <c r="A765" s="87"/>
      <c r="B765" s="88"/>
      <c r="C765" s="89"/>
      <c r="D765" s="89"/>
      <c r="E765" s="90"/>
    </row>
    <row r="766" ht="24.9" customHeight="1" spans="1:5">
      <c r="A766" s="87"/>
      <c r="B766" s="88"/>
      <c r="C766" s="89"/>
      <c r="D766" s="89"/>
      <c r="E766" s="90"/>
    </row>
    <row r="767" ht="24.9" customHeight="1" spans="1:5">
      <c r="A767" s="87"/>
      <c r="B767" s="88"/>
      <c r="C767" s="89"/>
      <c r="D767" s="89"/>
      <c r="E767" s="90"/>
    </row>
    <row r="768" ht="24.9" customHeight="1" spans="1:5">
      <c r="A768" s="87"/>
      <c r="B768" s="88"/>
      <c r="C768" s="89"/>
      <c r="D768" s="89"/>
      <c r="E768" s="90"/>
    </row>
    <row r="769" ht="24.9" customHeight="1" spans="1:5">
      <c r="A769" s="87"/>
      <c r="B769" s="88"/>
      <c r="C769" s="89"/>
      <c r="D769" s="89"/>
      <c r="E769" s="90"/>
    </row>
    <row r="770" ht="24.9" customHeight="1" spans="1:5">
      <c r="A770" s="87"/>
      <c r="B770" s="88"/>
      <c r="C770" s="89"/>
      <c r="D770" s="89"/>
      <c r="E770" s="90"/>
    </row>
    <row r="771" ht="24.9" customHeight="1" spans="1:5">
      <c r="A771" s="87"/>
      <c r="B771" s="88"/>
      <c r="C771" s="89"/>
      <c r="D771" s="89"/>
      <c r="E771" s="90"/>
    </row>
    <row r="772" ht="24.9" customHeight="1" spans="1:5">
      <c r="A772" s="87"/>
      <c r="B772" s="88"/>
      <c r="C772" s="89"/>
      <c r="D772" s="89"/>
      <c r="E772" s="90"/>
    </row>
    <row r="773" ht="24.9" customHeight="1" spans="1:5">
      <c r="A773" s="87"/>
      <c r="B773" s="88"/>
      <c r="C773" s="89"/>
      <c r="D773" s="89"/>
      <c r="E773" s="90"/>
    </row>
    <row r="774" ht="24.9" customHeight="1" spans="1:5">
      <c r="A774" s="87"/>
      <c r="B774" s="88"/>
      <c r="C774" s="89"/>
      <c r="D774" s="89"/>
      <c r="E774" s="90"/>
    </row>
    <row r="775" ht="24.9" customHeight="1" spans="1:5">
      <c r="A775" s="99"/>
      <c r="B775" s="100"/>
      <c r="C775" s="101"/>
      <c r="D775" s="101"/>
      <c r="E775" s="102"/>
    </row>
    <row r="776" ht="24.9" customHeight="1" spans="1:5">
      <c r="A776" s="87"/>
      <c r="B776" s="103" t="s">
        <v>694</v>
      </c>
      <c r="C776" s="104" t="s">
        <v>749</v>
      </c>
      <c r="D776" s="105" t="s">
        <v>695</v>
      </c>
      <c r="E776" s="106"/>
    </row>
    <row r="777" ht="24.9" customHeight="1" spans="1:5">
      <c r="A777" s="82">
        <v>56</v>
      </c>
      <c r="B777" s="83"/>
      <c r="C777" s="84"/>
      <c r="D777" s="84"/>
      <c r="E777" s="85"/>
    </row>
    <row r="778" ht="24.9" customHeight="1" spans="1:5">
      <c r="A778" s="87"/>
      <c r="B778" s="88"/>
      <c r="C778" s="89"/>
      <c r="D778" s="89"/>
      <c r="E778" s="90"/>
    </row>
    <row r="779" ht="24.9" customHeight="1" spans="1:5">
      <c r="A779" s="87"/>
      <c r="B779" s="88"/>
      <c r="C779" s="89"/>
      <c r="D779" s="89"/>
      <c r="E779" s="90"/>
    </row>
    <row r="780" ht="24.9" customHeight="1" spans="1:5">
      <c r="A780" s="87"/>
      <c r="B780" s="88"/>
      <c r="C780" s="89"/>
      <c r="D780" s="89"/>
      <c r="E780" s="90"/>
    </row>
    <row r="781" ht="24.9" customHeight="1" spans="1:5">
      <c r="A781" s="87"/>
      <c r="B781" s="88"/>
      <c r="C781" s="89"/>
      <c r="D781" s="89"/>
      <c r="E781" s="90"/>
    </row>
    <row r="782" ht="24.9" customHeight="1" spans="1:5">
      <c r="A782" s="87"/>
      <c r="B782" s="88"/>
      <c r="C782" s="89"/>
      <c r="D782" s="89"/>
      <c r="E782" s="90"/>
    </row>
    <row r="783" ht="24.9" customHeight="1" spans="1:5">
      <c r="A783" s="87"/>
      <c r="B783" s="88"/>
      <c r="C783" s="89"/>
      <c r="D783" s="89"/>
      <c r="E783" s="90"/>
    </row>
    <row r="784" ht="24.9" customHeight="1" spans="1:5">
      <c r="A784" s="87"/>
      <c r="B784" s="88"/>
      <c r="C784" s="89"/>
      <c r="D784" s="89"/>
      <c r="E784" s="90"/>
    </row>
    <row r="785" ht="24.9" customHeight="1" spans="1:5">
      <c r="A785" s="87"/>
      <c r="B785" s="88"/>
      <c r="C785" s="89"/>
      <c r="D785" s="89"/>
      <c r="E785" s="90"/>
    </row>
    <row r="786" ht="24.9" customHeight="1" spans="1:5">
      <c r="A786" s="87"/>
      <c r="B786" s="88"/>
      <c r="C786" s="89"/>
      <c r="D786" s="89"/>
      <c r="E786" s="90"/>
    </row>
    <row r="787" ht="24.9" customHeight="1" spans="1:5">
      <c r="A787" s="87"/>
      <c r="B787" s="88"/>
      <c r="C787" s="89"/>
      <c r="D787" s="89"/>
      <c r="E787" s="90"/>
    </row>
    <row r="788" ht="24.9" customHeight="1" spans="1:5">
      <c r="A788" s="87"/>
      <c r="B788" s="88"/>
      <c r="C788" s="89"/>
      <c r="D788" s="89"/>
      <c r="E788" s="90"/>
    </row>
    <row r="789" ht="24.9" customHeight="1" spans="1:5">
      <c r="A789" s="99"/>
      <c r="B789" s="100"/>
      <c r="C789" s="101"/>
      <c r="D789" s="101"/>
      <c r="E789" s="102"/>
    </row>
    <row r="790" ht="24.9" customHeight="1" spans="1:5">
      <c r="A790" s="87"/>
      <c r="B790" s="103" t="s">
        <v>694</v>
      </c>
      <c r="C790" s="104" t="s">
        <v>749</v>
      </c>
      <c r="D790" s="105" t="s">
        <v>695</v>
      </c>
      <c r="E790" s="106"/>
    </row>
    <row r="791" ht="24.9" customHeight="1" spans="1:5">
      <c r="A791" s="82">
        <v>57</v>
      </c>
      <c r="B791" s="83"/>
      <c r="C791" s="84"/>
      <c r="D791" s="84"/>
      <c r="E791" s="85"/>
    </row>
    <row r="792" ht="24.9" customHeight="1" spans="1:5">
      <c r="A792" s="87"/>
      <c r="B792" s="88"/>
      <c r="C792" s="89"/>
      <c r="D792" s="89"/>
      <c r="E792" s="90"/>
    </row>
    <row r="793" ht="24.9" customHeight="1" spans="1:5">
      <c r="A793" s="87"/>
      <c r="B793" s="88"/>
      <c r="C793" s="89"/>
      <c r="D793" s="89"/>
      <c r="E793" s="90"/>
    </row>
    <row r="794" ht="24.9" customHeight="1" spans="1:5">
      <c r="A794" s="87"/>
      <c r="B794" s="88"/>
      <c r="C794" s="89"/>
      <c r="D794" s="89"/>
      <c r="E794" s="90"/>
    </row>
    <row r="795" ht="24.9" customHeight="1" spans="1:5">
      <c r="A795" s="87"/>
      <c r="B795" s="88"/>
      <c r="C795" s="89"/>
      <c r="D795" s="89"/>
      <c r="E795" s="90"/>
    </row>
    <row r="796" ht="24.9" customHeight="1" spans="1:5">
      <c r="A796" s="87"/>
      <c r="B796" s="88"/>
      <c r="C796" s="89"/>
      <c r="D796" s="89"/>
      <c r="E796" s="90"/>
    </row>
    <row r="797" ht="24.9" customHeight="1" spans="1:5">
      <c r="A797" s="87"/>
      <c r="B797" s="88"/>
      <c r="C797" s="89"/>
      <c r="D797" s="89"/>
      <c r="E797" s="90"/>
    </row>
    <row r="798" ht="24.9" customHeight="1" spans="1:5">
      <c r="A798" s="87"/>
      <c r="B798" s="88"/>
      <c r="C798" s="89"/>
      <c r="D798" s="89"/>
      <c r="E798" s="90"/>
    </row>
    <row r="799" ht="24.9" customHeight="1" spans="1:5">
      <c r="A799" s="87"/>
      <c r="B799" s="88"/>
      <c r="C799" s="89"/>
      <c r="D799" s="89"/>
      <c r="E799" s="90"/>
    </row>
    <row r="800" ht="24.9" customHeight="1" spans="1:5">
      <c r="A800" s="87"/>
      <c r="B800" s="88"/>
      <c r="C800" s="89"/>
      <c r="D800" s="89"/>
      <c r="E800" s="90"/>
    </row>
    <row r="801" ht="24.9" customHeight="1" spans="1:5">
      <c r="A801" s="87"/>
      <c r="B801" s="88"/>
      <c r="C801" s="89"/>
      <c r="D801" s="89"/>
      <c r="E801" s="90"/>
    </row>
    <row r="802" ht="24.9" customHeight="1" spans="1:5">
      <c r="A802" s="87"/>
      <c r="B802" s="88"/>
      <c r="C802" s="89"/>
      <c r="D802" s="89"/>
      <c r="E802" s="90"/>
    </row>
    <row r="803" ht="24.9" customHeight="1" spans="1:5">
      <c r="A803" s="99"/>
      <c r="B803" s="100"/>
      <c r="C803" s="101"/>
      <c r="D803" s="101"/>
      <c r="E803" s="102"/>
    </row>
    <row r="804" ht="24.9" customHeight="1" spans="1:5">
      <c r="A804" s="87"/>
      <c r="B804" s="103" t="s">
        <v>694</v>
      </c>
      <c r="C804" s="104" t="s">
        <v>749</v>
      </c>
      <c r="D804" s="105" t="s">
        <v>695</v>
      </c>
      <c r="E804" s="106"/>
    </row>
    <row r="805" ht="24.9" customHeight="1" spans="1:5">
      <c r="A805" s="82">
        <v>58</v>
      </c>
      <c r="B805" s="83"/>
      <c r="C805" s="84"/>
      <c r="D805" s="84"/>
      <c r="E805" s="85"/>
    </row>
    <row r="806" ht="24.9" customHeight="1" spans="1:5">
      <c r="A806" s="87"/>
      <c r="B806" s="88"/>
      <c r="C806" s="89"/>
      <c r="D806" s="89"/>
      <c r="E806" s="90"/>
    </row>
    <row r="807" ht="24.9" customHeight="1" spans="1:5">
      <c r="A807" s="87"/>
      <c r="B807" s="88"/>
      <c r="C807" s="89"/>
      <c r="D807" s="89"/>
      <c r="E807" s="90"/>
    </row>
    <row r="808" ht="24.9" customHeight="1" spans="1:5">
      <c r="A808" s="87"/>
      <c r="B808" s="88"/>
      <c r="C808" s="89"/>
      <c r="D808" s="89"/>
      <c r="E808" s="90"/>
    </row>
    <row r="809" ht="24.9" customHeight="1" spans="1:5">
      <c r="A809" s="87"/>
      <c r="B809" s="88"/>
      <c r="C809" s="89"/>
      <c r="D809" s="89"/>
      <c r="E809" s="90"/>
    </row>
    <row r="810" ht="24.9" customHeight="1" spans="1:5">
      <c r="A810" s="87"/>
      <c r="B810" s="88"/>
      <c r="C810" s="89"/>
      <c r="D810" s="89"/>
      <c r="E810" s="90"/>
    </row>
    <row r="811" ht="24.9" customHeight="1" spans="1:5">
      <c r="A811" s="87"/>
      <c r="B811" s="88"/>
      <c r="C811" s="89"/>
      <c r="D811" s="89"/>
      <c r="E811" s="90"/>
    </row>
    <row r="812" ht="24.9" customHeight="1" spans="1:5">
      <c r="A812" s="87"/>
      <c r="B812" s="88"/>
      <c r="C812" s="89"/>
      <c r="D812" s="89"/>
      <c r="E812" s="90"/>
    </row>
    <row r="813" ht="24.9" customHeight="1" spans="1:5">
      <c r="A813" s="87"/>
      <c r="B813" s="88"/>
      <c r="C813" s="89"/>
      <c r="D813" s="89"/>
      <c r="E813" s="90"/>
    </row>
    <row r="814" ht="24.9" customHeight="1" spans="1:5">
      <c r="A814" s="87"/>
      <c r="B814" s="88"/>
      <c r="C814" s="89"/>
      <c r="D814" s="89"/>
      <c r="E814" s="90"/>
    </row>
    <row r="815" ht="24.9" customHeight="1" spans="1:5">
      <c r="A815" s="87"/>
      <c r="B815" s="88"/>
      <c r="C815" s="89"/>
      <c r="D815" s="89"/>
      <c r="E815" s="90"/>
    </row>
    <row r="816" ht="24.9" customHeight="1" spans="1:5">
      <c r="A816" s="87"/>
      <c r="B816" s="88"/>
      <c r="C816" s="89"/>
      <c r="D816" s="89"/>
      <c r="E816" s="90"/>
    </row>
    <row r="817" ht="24.9" customHeight="1" spans="1:5">
      <c r="A817" s="99"/>
      <c r="B817" s="100"/>
      <c r="C817" s="101"/>
      <c r="D817" s="101"/>
      <c r="E817" s="102"/>
    </row>
    <row r="818" ht="24.9" customHeight="1" spans="1:5">
      <c r="A818" s="87"/>
      <c r="B818" s="103" t="s">
        <v>694</v>
      </c>
      <c r="C818" s="104" t="s">
        <v>749</v>
      </c>
      <c r="D818" s="105" t="s">
        <v>695</v>
      </c>
      <c r="E818" s="106"/>
    </row>
    <row r="819" ht="24.9" customHeight="1" spans="1:5">
      <c r="A819" s="82">
        <v>59</v>
      </c>
      <c r="B819" s="83"/>
      <c r="C819" s="84"/>
      <c r="D819" s="84"/>
      <c r="E819" s="85"/>
    </row>
    <row r="820" ht="24.9" customHeight="1" spans="1:5">
      <c r="A820" s="87"/>
      <c r="B820" s="88"/>
      <c r="C820" s="89"/>
      <c r="D820" s="89"/>
      <c r="E820" s="90"/>
    </row>
    <row r="821" ht="24.9" customHeight="1" spans="1:5">
      <c r="A821" s="87"/>
      <c r="B821" s="88"/>
      <c r="C821" s="89"/>
      <c r="D821" s="89"/>
      <c r="E821" s="90"/>
    </row>
    <row r="822" ht="24.9" customHeight="1" spans="1:5">
      <c r="A822" s="87"/>
      <c r="B822" s="88"/>
      <c r="C822" s="89"/>
      <c r="D822" s="89"/>
      <c r="E822" s="90"/>
    </row>
    <row r="823" ht="24.9" customHeight="1" spans="1:5">
      <c r="A823" s="87"/>
      <c r="B823" s="88"/>
      <c r="C823" s="89"/>
      <c r="D823" s="89"/>
      <c r="E823" s="90"/>
    </row>
    <row r="824" ht="24.9" customHeight="1" spans="1:5">
      <c r="A824" s="87"/>
      <c r="B824" s="88"/>
      <c r="C824" s="89"/>
      <c r="D824" s="89"/>
      <c r="E824" s="90"/>
    </row>
    <row r="825" ht="24.9" customHeight="1" spans="1:5">
      <c r="A825" s="87"/>
      <c r="B825" s="88"/>
      <c r="C825" s="89"/>
      <c r="D825" s="89"/>
      <c r="E825" s="90"/>
    </row>
    <row r="826" ht="24.9" customHeight="1" spans="1:5">
      <c r="A826" s="87"/>
      <c r="B826" s="88"/>
      <c r="C826" s="89"/>
      <c r="D826" s="89"/>
      <c r="E826" s="90"/>
    </row>
    <row r="827" ht="24.9" customHeight="1" spans="1:5">
      <c r="A827" s="87"/>
      <c r="B827" s="88"/>
      <c r="C827" s="89"/>
      <c r="D827" s="89"/>
      <c r="E827" s="90"/>
    </row>
    <row r="828" ht="24.9" customHeight="1" spans="1:5">
      <c r="A828" s="87"/>
      <c r="B828" s="88"/>
      <c r="C828" s="89"/>
      <c r="D828" s="89"/>
      <c r="E828" s="90"/>
    </row>
    <row r="829" ht="24.9" customHeight="1" spans="1:5">
      <c r="A829" s="87"/>
      <c r="B829" s="88"/>
      <c r="C829" s="89"/>
      <c r="D829" s="89"/>
      <c r="E829" s="90"/>
    </row>
    <row r="830" ht="24.9" customHeight="1" spans="1:5">
      <c r="A830" s="87"/>
      <c r="B830" s="88"/>
      <c r="C830" s="89"/>
      <c r="D830" s="89"/>
      <c r="E830" s="90"/>
    </row>
    <row r="831" ht="24.9" customHeight="1" spans="1:5">
      <c r="A831" s="99"/>
      <c r="B831" s="100"/>
      <c r="C831" s="101"/>
      <c r="D831" s="101"/>
      <c r="E831" s="102"/>
    </row>
    <row r="832" ht="24.9" customHeight="1" spans="1:5">
      <c r="A832" s="87"/>
      <c r="B832" s="103" t="s">
        <v>694</v>
      </c>
      <c r="C832" s="104" t="s">
        <v>749</v>
      </c>
      <c r="D832" s="105" t="s">
        <v>695</v>
      </c>
      <c r="E832" s="106"/>
    </row>
    <row r="833" ht="24.9" customHeight="1" spans="1:5">
      <c r="A833" s="82">
        <v>60</v>
      </c>
      <c r="B833" s="83"/>
      <c r="C833" s="84"/>
      <c r="D833" s="84"/>
      <c r="E833" s="85"/>
    </row>
    <row r="834" ht="24.9" customHeight="1" spans="1:5">
      <c r="A834" s="87"/>
      <c r="B834" s="88"/>
      <c r="C834" s="89"/>
      <c r="D834" s="89"/>
      <c r="E834" s="90"/>
    </row>
    <row r="835" ht="24.9" customHeight="1" spans="1:5">
      <c r="A835" s="87"/>
      <c r="B835" s="88"/>
      <c r="C835" s="89"/>
      <c r="D835" s="89"/>
      <c r="E835" s="90"/>
    </row>
    <row r="836" ht="24.9" customHeight="1" spans="1:5">
      <c r="A836" s="87"/>
      <c r="B836" s="88"/>
      <c r="C836" s="89"/>
      <c r="D836" s="89"/>
      <c r="E836" s="90"/>
    </row>
    <row r="837" ht="24.9" customHeight="1" spans="1:5">
      <c r="A837" s="87"/>
      <c r="B837" s="88"/>
      <c r="C837" s="89"/>
      <c r="D837" s="89"/>
      <c r="E837" s="90"/>
    </row>
    <row r="838" ht="24.9" customHeight="1" spans="1:5">
      <c r="A838" s="87"/>
      <c r="B838" s="88"/>
      <c r="C838" s="89"/>
      <c r="D838" s="89"/>
      <c r="E838" s="90"/>
    </row>
    <row r="839" ht="24.9" customHeight="1" spans="1:5">
      <c r="A839" s="87"/>
      <c r="B839" s="88"/>
      <c r="C839" s="89"/>
      <c r="D839" s="89"/>
      <c r="E839" s="90"/>
    </row>
    <row r="840" ht="24.9" customHeight="1" spans="1:5">
      <c r="A840" s="87"/>
      <c r="B840" s="88"/>
      <c r="C840" s="89"/>
      <c r="D840" s="89"/>
      <c r="E840" s="90"/>
    </row>
    <row r="841" ht="24.9" customHeight="1" spans="1:5">
      <c r="A841" s="87"/>
      <c r="B841" s="88"/>
      <c r="C841" s="89"/>
      <c r="D841" s="89"/>
      <c r="E841" s="90"/>
    </row>
    <row r="842" ht="24.9" customHeight="1" spans="1:5">
      <c r="A842" s="87"/>
      <c r="B842" s="88"/>
      <c r="C842" s="89"/>
      <c r="D842" s="89"/>
      <c r="E842" s="90"/>
    </row>
    <row r="843" ht="24.9" customHeight="1" spans="1:5">
      <c r="A843" s="87"/>
      <c r="B843" s="88"/>
      <c r="C843" s="89"/>
      <c r="D843" s="89"/>
      <c r="E843" s="90"/>
    </row>
    <row r="844" ht="24.9" customHeight="1" spans="1:5">
      <c r="A844" s="87"/>
      <c r="B844" s="88"/>
      <c r="C844" s="89"/>
      <c r="D844" s="89"/>
      <c r="E844" s="90"/>
    </row>
    <row r="845" ht="24.9" customHeight="1" spans="1:5">
      <c r="A845" s="99"/>
      <c r="B845" s="100"/>
      <c r="C845" s="101"/>
      <c r="D845" s="101"/>
      <c r="E845" s="102"/>
    </row>
    <row r="846" ht="24.9" customHeight="1" spans="1:5">
      <c r="A846" s="87"/>
      <c r="B846" s="103" t="s">
        <v>694</v>
      </c>
      <c r="C846" s="104" t="s">
        <v>749</v>
      </c>
      <c r="D846" s="105" t="s">
        <v>695</v>
      </c>
      <c r="E846" s="106"/>
    </row>
    <row r="847" ht="24.9" customHeight="1"/>
    <row r="848" ht="24.9" customHeight="1"/>
    <row r="849" ht="24.9" customHeight="1"/>
    <row r="850" ht="24.9" customHeight="1"/>
    <row r="851" ht="24.9" customHeight="1"/>
    <row r="852" ht="24.9" customHeight="1"/>
    <row r="853" ht="24.9" customHeight="1"/>
    <row r="854" ht="24.9" customHeight="1"/>
    <row r="855" ht="24.9" customHeight="1"/>
    <row r="856" ht="24.9" customHeight="1"/>
    <row r="857" ht="24.9" customHeight="1"/>
    <row r="858" ht="24.9" customHeight="1"/>
    <row r="859" ht="24.9" customHeight="1"/>
    <row r="860" ht="24.9" customHeight="1"/>
    <row r="861" ht="24.9" customHeight="1"/>
    <row r="862" ht="24.9" customHeight="1"/>
    <row r="863" ht="24.9" customHeight="1"/>
    <row r="864" ht="24.9" customHeight="1"/>
    <row r="865" ht="24.9" customHeight="1"/>
    <row r="866" ht="24.9" customHeight="1"/>
    <row r="867" ht="24.9" customHeight="1"/>
    <row r="868" ht="24.9" customHeight="1"/>
    <row r="869" ht="24.9" customHeight="1"/>
    <row r="870" ht="24.9" customHeight="1"/>
    <row r="871" ht="24.9" customHeight="1"/>
    <row r="872" ht="24.9" customHeight="1"/>
    <row r="873" ht="24.9" customHeight="1"/>
    <row r="874" ht="24.9" customHeight="1"/>
    <row r="875" ht="24.9" customHeight="1"/>
    <row r="876" ht="24.9" customHeight="1"/>
    <row r="877" ht="24.9" customHeight="1"/>
    <row r="878" ht="24.9" customHeight="1"/>
    <row r="879" ht="24.9" customHeight="1"/>
    <row r="880" ht="24.9" customHeight="1"/>
    <row r="881" ht="24.9" customHeight="1"/>
    <row r="882" ht="24.9" customHeight="1"/>
    <row r="883" ht="24.9" customHeight="1"/>
    <row r="884" ht="24.9" customHeight="1"/>
    <row r="885" ht="24.9" customHeight="1"/>
    <row r="886" ht="24.9" customHeight="1"/>
    <row r="887" ht="24.9" customHeight="1"/>
    <row r="888" ht="24.9" customHeight="1"/>
    <row r="889" ht="24.9" customHeight="1"/>
    <row r="890" ht="24.9" customHeight="1"/>
    <row r="891" ht="24.9" customHeight="1"/>
    <row r="892" ht="24.9" customHeight="1"/>
    <row r="893" ht="24.9" customHeight="1"/>
    <row r="894" ht="24.9" customHeight="1"/>
    <row r="895" ht="24.9" customHeight="1"/>
    <row r="896" ht="24.9" customHeight="1"/>
    <row r="897" ht="24.9" customHeight="1"/>
    <row r="898" ht="24.9" customHeight="1"/>
    <row r="899" ht="24.9" customHeight="1"/>
    <row r="900" ht="24.9" customHeight="1"/>
    <row r="901" ht="24.9" customHeight="1"/>
    <row r="902" ht="24.9" customHeight="1"/>
    <row r="903" ht="24.9" customHeight="1"/>
    <row r="904" ht="24.9" customHeight="1"/>
    <row r="905" ht="24.9" customHeight="1"/>
    <row r="906" ht="24.9" customHeight="1"/>
    <row r="907" ht="24.9" customHeight="1"/>
    <row r="908" ht="24.9" customHeight="1"/>
    <row r="909" ht="24.9" customHeight="1"/>
    <row r="910" ht="24.9" customHeight="1"/>
    <row r="911" ht="24.9" customHeight="1"/>
    <row r="912" ht="24.9" customHeight="1"/>
    <row r="913" ht="24.9" customHeight="1"/>
    <row r="914" ht="24.9" customHeight="1"/>
    <row r="915" ht="24.9" customHeight="1"/>
    <row r="916" ht="24.9" customHeight="1"/>
    <row r="917" ht="24.9" customHeight="1"/>
    <row r="918" ht="24.9" customHeight="1"/>
    <row r="919" ht="24.9" customHeight="1"/>
    <row r="920" ht="24.9" customHeight="1"/>
    <row r="921" ht="24.9" customHeight="1"/>
    <row r="922" ht="24.9" customHeight="1"/>
    <row r="923" ht="24.9" customHeight="1"/>
    <row r="924" ht="24.9" customHeight="1"/>
    <row r="925" ht="24.9" customHeight="1"/>
    <row r="926" ht="24.9" customHeight="1"/>
    <row r="927" ht="24.9" customHeight="1"/>
    <row r="928" ht="24.9" customHeight="1"/>
    <row r="929" ht="24.9" customHeight="1"/>
    <row r="930" ht="24.9" customHeight="1"/>
    <row r="931" ht="24.9" customHeight="1"/>
    <row r="932" ht="24.9" customHeight="1"/>
    <row r="933" ht="24.9" customHeight="1"/>
    <row r="934" ht="24.9" customHeight="1"/>
    <row r="935" ht="24.9" customHeight="1"/>
    <row r="936" ht="24.9" customHeight="1"/>
    <row r="937" ht="24.9" customHeight="1"/>
    <row r="938" ht="24.9" customHeight="1"/>
    <row r="939" ht="24.9" customHeight="1"/>
    <row r="940" ht="24.9" customHeight="1"/>
    <row r="941" ht="24.9" customHeight="1"/>
    <row r="942" ht="24.9" customHeight="1"/>
    <row r="943" ht="24.9" customHeight="1"/>
    <row r="944" ht="24.9" customHeight="1"/>
    <row r="945" ht="24.9" customHeight="1"/>
    <row r="946" ht="24.9" customHeight="1"/>
    <row r="947" ht="24.9" customHeight="1"/>
    <row r="948" ht="24.9" customHeight="1"/>
    <row r="949" ht="24.9" customHeight="1"/>
    <row r="950" ht="24.9" customHeight="1"/>
    <row r="951" ht="24.9" customHeight="1"/>
    <row r="952" ht="24.9" customHeight="1"/>
    <row r="953" ht="24.9" customHeight="1"/>
    <row r="954" ht="24.9" customHeight="1"/>
    <row r="955" ht="24.9" customHeight="1"/>
    <row r="956" ht="24.9" customHeight="1"/>
    <row r="957" ht="24.9" customHeight="1"/>
    <row r="958" ht="24.9" customHeight="1"/>
    <row r="959" ht="24.9" customHeight="1"/>
    <row r="960" ht="24.9" customHeight="1"/>
    <row r="961" ht="24.9" customHeight="1"/>
    <row r="962" ht="24.9" customHeight="1"/>
    <row r="963" ht="24.9" customHeight="1"/>
    <row r="964" ht="24.9" customHeight="1"/>
    <row r="965" ht="24.9" customHeight="1"/>
    <row r="966" ht="24.9" customHeight="1"/>
    <row r="967" ht="24.9" customHeight="1"/>
    <row r="968" ht="24.9" customHeight="1"/>
    <row r="969" ht="24.9" customHeight="1"/>
    <row r="970" ht="24.9" customHeight="1"/>
    <row r="971" ht="24.9" customHeight="1"/>
    <row r="972" ht="24.9" customHeight="1"/>
    <row r="973" ht="24.9" customHeight="1"/>
    <row r="974" ht="24.9" customHeight="1"/>
    <row r="975" ht="24.9" customHeight="1"/>
    <row r="976" ht="24.9" customHeight="1"/>
    <row r="977" ht="24.9" customHeight="1"/>
    <row r="978" ht="24.9" customHeight="1"/>
    <row r="979" ht="24.9" customHeight="1"/>
    <row r="980" ht="24.9" customHeight="1"/>
    <row r="981" ht="24.9" customHeight="1"/>
    <row r="982" ht="24.9" customHeight="1"/>
    <row r="983" ht="24.9" customHeight="1"/>
    <row r="984" ht="24.9" customHeight="1"/>
    <row r="985" ht="24.9" customHeight="1"/>
    <row r="986" ht="24.9" customHeight="1"/>
    <row r="987" ht="24.9" customHeight="1"/>
    <row r="988" ht="24.9" customHeight="1"/>
    <row r="989" ht="24.9" customHeight="1"/>
    <row r="990" ht="24.9" customHeight="1"/>
    <row r="991" ht="24.9" customHeight="1"/>
    <row r="992" ht="24.9" customHeight="1"/>
    <row r="993" ht="24.9" customHeight="1"/>
    <row r="994" ht="24.9" customHeight="1"/>
    <row r="995" ht="24.9" customHeight="1"/>
    <row r="996" ht="24.9" customHeight="1"/>
    <row r="997" ht="24.9" customHeight="1"/>
    <row r="998" ht="24.9" customHeight="1"/>
    <row r="999" ht="24.9" customHeight="1"/>
    <row r="1000" ht="24.9" customHeight="1"/>
    <row r="1001" ht="24.9" customHeight="1"/>
    <row r="1002" ht="24.9" customHeight="1"/>
    <row r="1003" ht="24.9" customHeight="1"/>
    <row r="1004" ht="24.9" customHeight="1"/>
    <row r="1005" ht="24.9" customHeight="1"/>
    <row r="1006" ht="24.9" customHeight="1"/>
    <row r="1007" ht="24.9" customHeight="1"/>
    <row r="1008" ht="24.9" customHeight="1"/>
    <row r="1009" ht="24.9" customHeight="1"/>
    <row r="1010" ht="24.9" customHeight="1"/>
    <row r="1011" ht="24.9" customHeight="1"/>
    <row r="1012" ht="24.9" customHeight="1"/>
    <row r="1013" ht="24.9" customHeight="1"/>
    <row r="1014" ht="24.9" customHeight="1"/>
    <row r="1015" ht="24.9" customHeight="1"/>
    <row r="1016" ht="24.9" customHeight="1"/>
    <row r="1017" ht="24.9" customHeight="1"/>
    <row r="1018" ht="24.9" customHeight="1"/>
    <row r="1019" ht="24.9" customHeight="1"/>
    <row r="1020" ht="24.9" customHeight="1"/>
    <row r="1021" ht="24.9" customHeight="1"/>
    <row r="1022" ht="24.9" customHeight="1"/>
    <row r="1023" ht="24.9" customHeight="1"/>
    <row r="1024" ht="24.9" customHeight="1"/>
    <row r="1025" ht="24.9" customHeight="1"/>
    <row r="1026" ht="24.9" customHeight="1"/>
    <row r="1027" ht="24.9" customHeight="1"/>
    <row r="1028" ht="24.9" customHeight="1"/>
    <row r="1029" ht="24.9" customHeight="1"/>
    <row r="1030" ht="24.9" customHeight="1"/>
    <row r="1031" ht="24.9" customHeight="1"/>
    <row r="1032" ht="24.9" customHeight="1"/>
    <row r="1033" ht="24.9" customHeight="1"/>
    <row r="1034" ht="24.9" customHeight="1"/>
    <row r="1035" ht="24.9" customHeight="1"/>
    <row r="1036" ht="24.9" customHeight="1"/>
    <row r="1037" ht="24.9" customHeight="1"/>
    <row r="1038" ht="24.9" customHeight="1"/>
    <row r="1039" ht="24.9" customHeight="1"/>
    <row r="1040" ht="24.9" customHeight="1"/>
    <row r="1041" ht="24.9" customHeight="1"/>
    <row r="1042" ht="24.9" customHeight="1"/>
    <row r="1043" ht="24.9" customHeight="1"/>
    <row r="1044" ht="24.9" customHeight="1"/>
    <row r="1045" ht="24.9" customHeight="1"/>
    <row r="1046" ht="24.9" customHeight="1"/>
    <row r="1047" ht="24.9" customHeight="1"/>
    <row r="1048" ht="24.9" customHeight="1"/>
    <row r="1049" ht="24.9" customHeight="1"/>
    <row r="1050" ht="24.9" customHeight="1"/>
    <row r="1051" ht="24.9" customHeight="1"/>
    <row r="1052" ht="24.9" customHeight="1"/>
    <row r="1053" ht="24.9" customHeight="1"/>
    <row r="1054" ht="24.9" customHeight="1"/>
    <row r="1055" ht="24.9" customHeight="1"/>
    <row r="1056" ht="24.9" customHeight="1"/>
    <row r="1057" ht="24.9" customHeight="1"/>
    <row r="1058" ht="24.9" customHeight="1"/>
    <row r="1059" ht="24.9" customHeight="1"/>
    <row r="1060" ht="24.9" customHeight="1"/>
    <row r="1061" ht="24.9" customHeight="1"/>
    <row r="1062" ht="24.9" customHeight="1"/>
    <row r="1063" ht="24.9" customHeight="1"/>
    <row r="1064" ht="24.9" customHeight="1"/>
    <row r="1065" ht="24.9" customHeight="1"/>
    <row r="1066" ht="24.9" customHeight="1"/>
    <row r="1067" ht="24.9" customHeight="1"/>
    <row r="1068" ht="24.9" customHeight="1"/>
    <row r="1069" ht="24.9" customHeight="1"/>
    <row r="1070" ht="24.9" customHeight="1"/>
    <row r="1071" ht="24.9" customHeight="1"/>
    <row r="1072" ht="24.9" customHeight="1"/>
    <row r="1073" ht="24.9" customHeight="1"/>
    <row r="1074" ht="24.9" customHeight="1"/>
    <row r="1075" ht="24.9" customHeight="1"/>
    <row r="1076" ht="24.9" customHeight="1"/>
    <row r="1077" ht="24.9" customHeight="1"/>
    <row r="1078" ht="24.9" customHeight="1"/>
    <row r="1079" ht="24.9" customHeight="1"/>
    <row r="1080" ht="24.9" customHeight="1"/>
    <row r="1081" ht="24.9" customHeight="1"/>
    <row r="1082" ht="24.9" customHeight="1"/>
    <row r="1083" ht="24.9" customHeight="1"/>
    <row r="1084" ht="24.9" customHeight="1"/>
    <row r="1085" ht="24.9" customHeight="1"/>
    <row r="1086" ht="24.9" customHeight="1"/>
    <row r="1087" ht="24.9" customHeight="1"/>
    <row r="1088" ht="24.9" customHeight="1"/>
    <row r="1089" ht="24.9" customHeight="1"/>
    <row r="1090" ht="24.9" customHeight="1"/>
    <row r="1091" ht="24.9" customHeight="1"/>
    <row r="1092" ht="24.9" customHeight="1"/>
    <row r="1093" ht="24.9" customHeight="1"/>
    <row r="1094" ht="24.9" customHeight="1"/>
    <row r="1095" ht="24.9" customHeight="1"/>
    <row r="1096" ht="24.9" customHeight="1"/>
    <row r="1097" ht="24.9" customHeight="1"/>
    <row r="1098" ht="24.9" customHeight="1"/>
    <row r="1099" ht="24.9" customHeight="1"/>
    <row r="1100" ht="24.9" customHeight="1"/>
    <row r="1101" ht="24.9" customHeight="1"/>
    <row r="1102" ht="24.9" customHeight="1"/>
    <row r="1103" ht="24.9" customHeight="1"/>
    <row r="1104" ht="24.9" customHeight="1"/>
    <row r="1105" ht="24.9" customHeight="1"/>
    <row r="1106" ht="24.9" customHeight="1"/>
    <row r="1107" ht="24.9" customHeight="1"/>
    <row r="1108" ht="24.9" customHeight="1"/>
    <row r="1109" ht="24.9" customHeight="1"/>
    <row r="1110" ht="24.9" customHeight="1"/>
    <row r="1111" ht="24.9" customHeight="1"/>
  </sheetData>
  <protectedRanges>
    <protectedRange sqref="F15:F18" name="区域1_2"/>
    <protectedRange sqref="K2:K5" name="区域1_5"/>
  </protectedRanges>
  <mergeCells count="310">
    <mergeCell ref="A1:B1"/>
    <mergeCell ref="C1:E1"/>
    <mergeCell ref="G1:J1"/>
    <mergeCell ref="J10:K10"/>
    <mergeCell ref="G12:I12"/>
    <mergeCell ref="H13:K13"/>
    <mergeCell ref="A7:A19"/>
    <mergeCell ref="A21:A33"/>
    <mergeCell ref="A35:A47"/>
    <mergeCell ref="A49:A61"/>
    <mergeCell ref="A63:A75"/>
    <mergeCell ref="A77:A89"/>
    <mergeCell ref="A91:A103"/>
    <mergeCell ref="A105:A117"/>
    <mergeCell ref="A119:A131"/>
    <mergeCell ref="A133:A145"/>
    <mergeCell ref="A147:A159"/>
    <mergeCell ref="A161:A173"/>
    <mergeCell ref="A175:A187"/>
    <mergeCell ref="A189:A201"/>
    <mergeCell ref="A203:A215"/>
    <mergeCell ref="A217:A229"/>
    <mergeCell ref="A231:A243"/>
    <mergeCell ref="A245:A257"/>
    <mergeCell ref="A259:A271"/>
    <mergeCell ref="A273:A285"/>
    <mergeCell ref="A287:A299"/>
    <mergeCell ref="A301:A313"/>
    <mergeCell ref="A315:A327"/>
    <mergeCell ref="A329:A341"/>
    <mergeCell ref="A343:A355"/>
    <mergeCell ref="A357:A369"/>
    <mergeCell ref="A371:A383"/>
    <mergeCell ref="A385:A397"/>
    <mergeCell ref="A399:A411"/>
    <mergeCell ref="A413:A425"/>
    <mergeCell ref="A427:A439"/>
    <mergeCell ref="A441:A453"/>
    <mergeCell ref="A455:A467"/>
    <mergeCell ref="A469:A481"/>
    <mergeCell ref="A483:A495"/>
    <mergeCell ref="A497:A509"/>
    <mergeCell ref="A511:A523"/>
    <mergeCell ref="A525:A537"/>
    <mergeCell ref="A539:A551"/>
    <mergeCell ref="A553:A565"/>
    <mergeCell ref="A567:A579"/>
    <mergeCell ref="A581:A593"/>
    <mergeCell ref="A595:A607"/>
    <mergeCell ref="A609:A621"/>
    <mergeCell ref="A623:A635"/>
    <mergeCell ref="A637:A649"/>
    <mergeCell ref="A651:A663"/>
    <mergeCell ref="A665:A677"/>
    <mergeCell ref="A679:A691"/>
    <mergeCell ref="A693:A705"/>
    <mergeCell ref="A707:A719"/>
    <mergeCell ref="A721:A733"/>
    <mergeCell ref="A735:A747"/>
    <mergeCell ref="A749:A761"/>
    <mergeCell ref="A763:A775"/>
    <mergeCell ref="A777:A789"/>
    <mergeCell ref="A791:A803"/>
    <mergeCell ref="A805:A817"/>
    <mergeCell ref="A819:A831"/>
    <mergeCell ref="A833:A845"/>
    <mergeCell ref="B7:B19"/>
    <mergeCell ref="B21:B33"/>
    <mergeCell ref="B35:B47"/>
    <mergeCell ref="B49:B61"/>
    <mergeCell ref="B63:B75"/>
    <mergeCell ref="B77:B89"/>
    <mergeCell ref="B91:B103"/>
    <mergeCell ref="B105:B117"/>
    <mergeCell ref="B119:B131"/>
    <mergeCell ref="B133:B145"/>
    <mergeCell ref="B147:B159"/>
    <mergeCell ref="B161:B173"/>
    <mergeCell ref="B175:B187"/>
    <mergeCell ref="B189:B201"/>
    <mergeCell ref="B203:B215"/>
    <mergeCell ref="B217:B229"/>
    <mergeCell ref="B231:B243"/>
    <mergeCell ref="B245:B257"/>
    <mergeCell ref="B259:B271"/>
    <mergeCell ref="B273:B285"/>
    <mergeCell ref="B287:B299"/>
    <mergeCell ref="B301:B313"/>
    <mergeCell ref="B315:B327"/>
    <mergeCell ref="B329:B341"/>
    <mergeCell ref="B343:B355"/>
    <mergeCell ref="B357:B369"/>
    <mergeCell ref="B371:B383"/>
    <mergeCell ref="B385:B397"/>
    <mergeCell ref="B399:B411"/>
    <mergeCell ref="B413:B425"/>
    <mergeCell ref="B427:B439"/>
    <mergeCell ref="B441:B453"/>
    <mergeCell ref="B455:B467"/>
    <mergeCell ref="B469:B481"/>
    <mergeCell ref="B483:B495"/>
    <mergeCell ref="B497:B509"/>
    <mergeCell ref="B511:B523"/>
    <mergeCell ref="B525:B537"/>
    <mergeCell ref="B539:B551"/>
    <mergeCell ref="B553:B565"/>
    <mergeCell ref="B567:B579"/>
    <mergeCell ref="B581:B593"/>
    <mergeCell ref="B595:B607"/>
    <mergeCell ref="B609:B621"/>
    <mergeCell ref="B623:B635"/>
    <mergeCell ref="B637:B649"/>
    <mergeCell ref="B651:B663"/>
    <mergeCell ref="B665:B677"/>
    <mergeCell ref="B679:B691"/>
    <mergeCell ref="B693:B705"/>
    <mergeCell ref="B707:B719"/>
    <mergeCell ref="B721:B733"/>
    <mergeCell ref="B735:B747"/>
    <mergeCell ref="B749:B761"/>
    <mergeCell ref="B763:B775"/>
    <mergeCell ref="B777:B789"/>
    <mergeCell ref="B791:B803"/>
    <mergeCell ref="B805:B817"/>
    <mergeCell ref="B819:B831"/>
    <mergeCell ref="B833:B845"/>
    <mergeCell ref="C7:C19"/>
    <mergeCell ref="C21:C33"/>
    <mergeCell ref="C35:C47"/>
    <mergeCell ref="C49:C61"/>
    <mergeCell ref="C63:C75"/>
    <mergeCell ref="C77:C89"/>
    <mergeCell ref="C91:C103"/>
    <mergeCell ref="C105:C117"/>
    <mergeCell ref="C119:C131"/>
    <mergeCell ref="C133:C145"/>
    <mergeCell ref="C147:C159"/>
    <mergeCell ref="C161:C173"/>
    <mergeCell ref="C175:C187"/>
    <mergeCell ref="C189:C201"/>
    <mergeCell ref="C203:C215"/>
    <mergeCell ref="C217:C229"/>
    <mergeCell ref="C231:C243"/>
    <mergeCell ref="C245:C257"/>
    <mergeCell ref="C259:C271"/>
    <mergeCell ref="C273:C285"/>
    <mergeCell ref="C287:C299"/>
    <mergeCell ref="C301:C313"/>
    <mergeCell ref="C315:C327"/>
    <mergeCell ref="C329:C341"/>
    <mergeCell ref="C343:C355"/>
    <mergeCell ref="C357:C369"/>
    <mergeCell ref="C371:C383"/>
    <mergeCell ref="C385:C397"/>
    <mergeCell ref="C399:C411"/>
    <mergeCell ref="C413:C425"/>
    <mergeCell ref="C427:C439"/>
    <mergeCell ref="C441:C453"/>
    <mergeCell ref="C455:C467"/>
    <mergeCell ref="C469:C481"/>
    <mergeCell ref="C483:C495"/>
    <mergeCell ref="C497:C509"/>
    <mergeCell ref="C511:C523"/>
    <mergeCell ref="C525:C537"/>
    <mergeCell ref="C539:C551"/>
    <mergeCell ref="C553:C565"/>
    <mergeCell ref="C567:C579"/>
    <mergeCell ref="C581:C593"/>
    <mergeCell ref="C595:C607"/>
    <mergeCell ref="C609:C621"/>
    <mergeCell ref="C623:C635"/>
    <mergeCell ref="C637:C649"/>
    <mergeCell ref="C651:C663"/>
    <mergeCell ref="C665:C677"/>
    <mergeCell ref="C679:C691"/>
    <mergeCell ref="C693:C705"/>
    <mergeCell ref="C707:C719"/>
    <mergeCell ref="C721:C733"/>
    <mergeCell ref="C735:C747"/>
    <mergeCell ref="C749:C761"/>
    <mergeCell ref="C763:C775"/>
    <mergeCell ref="C777:C789"/>
    <mergeCell ref="C791:C803"/>
    <mergeCell ref="C805:C817"/>
    <mergeCell ref="C819:C831"/>
    <mergeCell ref="C833:C845"/>
    <mergeCell ref="D7:D19"/>
    <mergeCell ref="D21:D33"/>
    <mergeCell ref="D35:D47"/>
    <mergeCell ref="D49:D61"/>
    <mergeCell ref="D63:D75"/>
    <mergeCell ref="D77:D89"/>
    <mergeCell ref="D91:D103"/>
    <mergeCell ref="D105:D117"/>
    <mergeCell ref="D119:D131"/>
    <mergeCell ref="D133:D145"/>
    <mergeCell ref="D147:D159"/>
    <mergeCell ref="D161:D173"/>
    <mergeCell ref="D175:D187"/>
    <mergeCell ref="D189:D201"/>
    <mergeCell ref="D203:D215"/>
    <mergeCell ref="D217:D229"/>
    <mergeCell ref="D231:D243"/>
    <mergeCell ref="D245:D257"/>
    <mergeCell ref="D259:D271"/>
    <mergeCell ref="D273:D285"/>
    <mergeCell ref="D287:D299"/>
    <mergeCell ref="D301:D313"/>
    <mergeCell ref="D315:D327"/>
    <mergeCell ref="D329:D341"/>
    <mergeCell ref="D343:D355"/>
    <mergeCell ref="D357:D369"/>
    <mergeCell ref="D371:D383"/>
    <mergeCell ref="D385:D397"/>
    <mergeCell ref="D399:D411"/>
    <mergeCell ref="D413:D425"/>
    <mergeCell ref="D427:D439"/>
    <mergeCell ref="D441:D453"/>
    <mergeCell ref="D455:D467"/>
    <mergeCell ref="D469:D481"/>
    <mergeCell ref="D483:D495"/>
    <mergeCell ref="D497:D509"/>
    <mergeCell ref="D511:D523"/>
    <mergeCell ref="D525:D537"/>
    <mergeCell ref="D539:D551"/>
    <mergeCell ref="D553:D565"/>
    <mergeCell ref="D567:D579"/>
    <mergeCell ref="D581:D593"/>
    <mergeCell ref="D595:D607"/>
    <mergeCell ref="D609:D621"/>
    <mergeCell ref="D623:D635"/>
    <mergeCell ref="D637:D649"/>
    <mergeCell ref="D651:D663"/>
    <mergeCell ref="D665:D677"/>
    <mergeCell ref="D679:D691"/>
    <mergeCell ref="D693:D705"/>
    <mergeCell ref="D707:D719"/>
    <mergeCell ref="D721:D733"/>
    <mergeCell ref="D735:D747"/>
    <mergeCell ref="D749:D761"/>
    <mergeCell ref="D763:D775"/>
    <mergeCell ref="D777:D789"/>
    <mergeCell ref="D791:D803"/>
    <mergeCell ref="D805:D817"/>
    <mergeCell ref="D819:D831"/>
    <mergeCell ref="D833:D845"/>
    <mergeCell ref="E7:E19"/>
    <mergeCell ref="E21:E33"/>
    <mergeCell ref="E35:E47"/>
    <mergeCell ref="E49:E61"/>
    <mergeCell ref="E63:E75"/>
    <mergeCell ref="E77:E89"/>
    <mergeCell ref="E91:E103"/>
    <mergeCell ref="E105:E117"/>
    <mergeCell ref="E119:E131"/>
    <mergeCell ref="E133:E145"/>
    <mergeCell ref="E147:E159"/>
    <mergeCell ref="E161:E173"/>
    <mergeCell ref="E175:E187"/>
    <mergeCell ref="E189:E201"/>
    <mergeCell ref="E203:E215"/>
    <mergeCell ref="E217:E229"/>
    <mergeCell ref="E231:E243"/>
    <mergeCell ref="E245:E257"/>
    <mergeCell ref="E259:E271"/>
    <mergeCell ref="E273:E285"/>
    <mergeCell ref="E287:E299"/>
    <mergeCell ref="E301:E313"/>
    <mergeCell ref="E315:E327"/>
    <mergeCell ref="E329:E341"/>
    <mergeCell ref="E343:E355"/>
    <mergeCell ref="E357:E369"/>
    <mergeCell ref="E371:E383"/>
    <mergeCell ref="E385:E397"/>
    <mergeCell ref="E399:E411"/>
    <mergeCell ref="E413:E425"/>
    <mergeCell ref="E427:E439"/>
    <mergeCell ref="E441:E453"/>
    <mergeCell ref="E455:E467"/>
    <mergeCell ref="E469:E481"/>
    <mergeCell ref="E483:E495"/>
    <mergeCell ref="E497:E509"/>
    <mergeCell ref="E511:E523"/>
    <mergeCell ref="E525:E537"/>
    <mergeCell ref="E539:E551"/>
    <mergeCell ref="E553:E565"/>
    <mergeCell ref="E567:E579"/>
    <mergeCell ref="E581:E593"/>
    <mergeCell ref="E595:E607"/>
    <mergeCell ref="E609:E621"/>
    <mergeCell ref="E623:E635"/>
    <mergeCell ref="E637:E649"/>
    <mergeCell ref="E651:E663"/>
    <mergeCell ref="E665:E677"/>
    <mergeCell ref="E679:E691"/>
    <mergeCell ref="E693:E705"/>
    <mergeCell ref="E707:E719"/>
    <mergeCell ref="E721:E733"/>
    <mergeCell ref="E735:E747"/>
    <mergeCell ref="E749:E761"/>
    <mergeCell ref="E763:E775"/>
    <mergeCell ref="E777:E789"/>
    <mergeCell ref="E791:E803"/>
    <mergeCell ref="E805:E817"/>
    <mergeCell ref="E819:E831"/>
    <mergeCell ref="E833:E845"/>
    <mergeCell ref="F15:F18"/>
    <mergeCell ref="G14:G24"/>
    <mergeCell ref="G10:I11"/>
    <mergeCell ref="H14:K24"/>
  </mergeCells>
  <conditionalFormatting sqref="J12">
    <cfRule type="cellIs" dxfId="4" priority="260" operator="equal">
      <formula>"OK"</formula>
    </cfRule>
    <cfRule type="cellIs" dxfId="1" priority="259" operator="equal">
      <formula>"OK"</formula>
    </cfRule>
    <cfRule type="cellIs" dxfId="0" priority="258" operator="equal">
      <formula>"NG"</formula>
    </cfRule>
    <cfRule type="cellIs" dxfId="2" priority="257" operator="equal">
      <formula>"/"</formula>
    </cfRule>
  </conditionalFormatting>
  <conditionalFormatting sqref="K12">
    <cfRule type="cellIs" dxfId="4" priority="244" operator="equal">
      <formula>"OK"</formula>
    </cfRule>
    <cfRule type="cellIs" dxfId="1" priority="243" operator="equal">
      <formula>"OK"</formula>
    </cfRule>
    <cfRule type="cellIs" dxfId="0" priority="242" operator="equal">
      <formula>"NG"</formula>
    </cfRule>
    <cfRule type="cellIs" dxfId="2" priority="241" operator="equal">
      <formula>"/"</formula>
    </cfRule>
  </conditionalFormatting>
  <conditionalFormatting sqref="E20">
    <cfRule type="cellIs" dxfId="1" priority="500" operator="equal">
      <formula>"合格"</formula>
    </cfRule>
    <cfRule type="cellIs" dxfId="0" priority="499" operator="equal">
      <formula>"未更改"</formula>
    </cfRule>
    <cfRule type="cellIs" dxfId="16" priority="498" operator="equal">
      <formula>"未更改到位"</formula>
    </cfRule>
    <cfRule type="cellIs" dxfId="2" priority="497" operator="equal">
      <formula>"待确定"</formula>
    </cfRule>
  </conditionalFormatting>
  <conditionalFormatting sqref="E34">
    <cfRule type="cellIs" dxfId="1" priority="236" operator="equal">
      <formula>"合格"</formula>
    </cfRule>
    <cfRule type="cellIs" dxfId="0" priority="235" operator="equal">
      <formula>"未更改"</formula>
    </cfRule>
    <cfRule type="cellIs" dxfId="16" priority="234" operator="equal">
      <formula>"未更改到位"</formula>
    </cfRule>
    <cfRule type="cellIs" dxfId="2" priority="233" operator="equal">
      <formula>"待确定"</formula>
    </cfRule>
  </conditionalFormatting>
  <conditionalFormatting sqref="E48">
    <cfRule type="cellIs" dxfId="1" priority="232" operator="equal">
      <formula>"合格"</formula>
    </cfRule>
    <cfRule type="cellIs" dxfId="0" priority="231" operator="equal">
      <formula>"未更改"</formula>
    </cfRule>
    <cfRule type="cellIs" dxfId="16" priority="230" operator="equal">
      <formula>"未更改到位"</formula>
    </cfRule>
    <cfRule type="cellIs" dxfId="2" priority="229" operator="equal">
      <formula>"待确定"</formula>
    </cfRule>
  </conditionalFormatting>
  <conditionalFormatting sqref="E62">
    <cfRule type="cellIs" dxfId="1" priority="228" operator="equal">
      <formula>"合格"</formula>
    </cfRule>
    <cfRule type="cellIs" dxfId="0" priority="227" operator="equal">
      <formula>"未更改"</formula>
    </cfRule>
    <cfRule type="cellIs" dxfId="16" priority="226" operator="equal">
      <formula>"未更改到位"</formula>
    </cfRule>
    <cfRule type="cellIs" dxfId="2" priority="225" operator="equal">
      <formula>"待确定"</formula>
    </cfRule>
  </conditionalFormatting>
  <conditionalFormatting sqref="E76">
    <cfRule type="cellIs" dxfId="1" priority="224" operator="equal">
      <formula>"合格"</formula>
    </cfRule>
    <cfRule type="cellIs" dxfId="0" priority="223" operator="equal">
      <formula>"未更改"</formula>
    </cfRule>
    <cfRule type="cellIs" dxfId="16" priority="222" operator="equal">
      <formula>"未更改到位"</formula>
    </cfRule>
    <cfRule type="cellIs" dxfId="2" priority="221" operator="equal">
      <formula>"待确定"</formula>
    </cfRule>
  </conditionalFormatting>
  <conditionalFormatting sqref="E90">
    <cfRule type="cellIs" dxfId="1" priority="220" operator="equal">
      <formula>"合格"</formula>
    </cfRule>
    <cfRule type="cellIs" dxfId="0" priority="219" operator="equal">
      <formula>"未更改"</formula>
    </cfRule>
    <cfRule type="cellIs" dxfId="16" priority="218" operator="equal">
      <formula>"未更改到位"</formula>
    </cfRule>
    <cfRule type="cellIs" dxfId="2" priority="217" operator="equal">
      <formula>"待确定"</formula>
    </cfRule>
  </conditionalFormatting>
  <conditionalFormatting sqref="E104">
    <cfRule type="cellIs" dxfId="1" priority="216" operator="equal">
      <formula>"合格"</formula>
    </cfRule>
    <cfRule type="cellIs" dxfId="0" priority="215" operator="equal">
      <formula>"未更改"</formula>
    </cfRule>
    <cfRule type="cellIs" dxfId="16" priority="214" operator="equal">
      <formula>"未更改到位"</formula>
    </cfRule>
    <cfRule type="cellIs" dxfId="2" priority="213" operator="equal">
      <formula>"待确定"</formula>
    </cfRule>
  </conditionalFormatting>
  <conditionalFormatting sqref="E118">
    <cfRule type="cellIs" dxfId="1" priority="212" operator="equal">
      <formula>"合格"</formula>
    </cfRule>
    <cfRule type="cellIs" dxfId="0" priority="211" operator="equal">
      <formula>"未更改"</formula>
    </cfRule>
    <cfRule type="cellIs" dxfId="16" priority="210" operator="equal">
      <formula>"未更改到位"</formula>
    </cfRule>
    <cfRule type="cellIs" dxfId="2" priority="209" operator="equal">
      <formula>"待确定"</formula>
    </cfRule>
  </conditionalFormatting>
  <conditionalFormatting sqref="E132">
    <cfRule type="cellIs" dxfId="1" priority="208" operator="equal">
      <formula>"合格"</formula>
    </cfRule>
    <cfRule type="cellIs" dxfId="0" priority="207" operator="equal">
      <formula>"未更改"</formula>
    </cfRule>
    <cfRule type="cellIs" dxfId="16" priority="206" operator="equal">
      <formula>"未更改到位"</formula>
    </cfRule>
    <cfRule type="cellIs" dxfId="2" priority="205" operator="equal">
      <formula>"待确定"</formula>
    </cfRule>
  </conditionalFormatting>
  <conditionalFormatting sqref="E146">
    <cfRule type="cellIs" dxfId="1" priority="204" operator="equal">
      <formula>"合格"</formula>
    </cfRule>
    <cfRule type="cellIs" dxfId="0" priority="203" operator="equal">
      <formula>"未更改"</formula>
    </cfRule>
    <cfRule type="cellIs" dxfId="16" priority="202" operator="equal">
      <formula>"未更改到位"</formula>
    </cfRule>
    <cfRule type="cellIs" dxfId="2" priority="201" operator="equal">
      <formula>"待确定"</formula>
    </cfRule>
  </conditionalFormatting>
  <conditionalFormatting sqref="E160">
    <cfRule type="cellIs" dxfId="1" priority="200" operator="equal">
      <formula>"合格"</formula>
    </cfRule>
    <cfRule type="cellIs" dxfId="0" priority="199" operator="equal">
      <formula>"未更改"</formula>
    </cfRule>
    <cfRule type="cellIs" dxfId="16" priority="198" operator="equal">
      <formula>"未更改到位"</formula>
    </cfRule>
    <cfRule type="cellIs" dxfId="2" priority="197" operator="equal">
      <formula>"待确定"</formula>
    </cfRule>
  </conditionalFormatting>
  <conditionalFormatting sqref="E174">
    <cfRule type="cellIs" dxfId="1" priority="196" operator="equal">
      <formula>"合格"</formula>
    </cfRule>
    <cfRule type="cellIs" dxfId="0" priority="195" operator="equal">
      <formula>"未更改"</formula>
    </cfRule>
    <cfRule type="cellIs" dxfId="16" priority="194" operator="equal">
      <formula>"未更改到位"</formula>
    </cfRule>
    <cfRule type="cellIs" dxfId="2" priority="193" operator="equal">
      <formula>"待确定"</formula>
    </cfRule>
  </conditionalFormatting>
  <conditionalFormatting sqref="E188">
    <cfRule type="cellIs" dxfId="1" priority="192" operator="equal">
      <formula>"合格"</formula>
    </cfRule>
    <cfRule type="cellIs" dxfId="0" priority="191" operator="equal">
      <formula>"未更改"</formula>
    </cfRule>
    <cfRule type="cellIs" dxfId="16" priority="190" operator="equal">
      <formula>"未更改到位"</formula>
    </cfRule>
    <cfRule type="cellIs" dxfId="2" priority="189" operator="equal">
      <formula>"待确定"</formula>
    </cfRule>
  </conditionalFormatting>
  <conditionalFormatting sqref="E202">
    <cfRule type="cellIs" dxfId="1" priority="188" operator="equal">
      <formula>"合格"</formula>
    </cfRule>
    <cfRule type="cellIs" dxfId="0" priority="187" operator="equal">
      <formula>"未更改"</formula>
    </cfRule>
    <cfRule type="cellIs" dxfId="16" priority="186" operator="equal">
      <formula>"未更改到位"</formula>
    </cfRule>
    <cfRule type="cellIs" dxfId="2" priority="185" operator="equal">
      <formula>"待确定"</formula>
    </cfRule>
  </conditionalFormatting>
  <conditionalFormatting sqref="E216">
    <cfRule type="cellIs" dxfId="1" priority="184" operator="equal">
      <formula>"合格"</formula>
    </cfRule>
    <cfRule type="cellIs" dxfId="0" priority="183" operator="equal">
      <formula>"未更改"</formula>
    </cfRule>
    <cfRule type="cellIs" dxfId="16" priority="182" operator="equal">
      <formula>"未更改到位"</formula>
    </cfRule>
    <cfRule type="cellIs" dxfId="2" priority="181" operator="equal">
      <formula>"待确定"</formula>
    </cfRule>
  </conditionalFormatting>
  <conditionalFormatting sqref="E230">
    <cfRule type="cellIs" dxfId="1" priority="180" operator="equal">
      <formula>"合格"</formula>
    </cfRule>
    <cfRule type="cellIs" dxfId="0" priority="179" operator="equal">
      <formula>"未更改"</formula>
    </cfRule>
    <cfRule type="cellIs" dxfId="16" priority="178" operator="equal">
      <formula>"未更改到位"</formula>
    </cfRule>
    <cfRule type="cellIs" dxfId="2" priority="177" operator="equal">
      <formula>"待确定"</formula>
    </cfRule>
  </conditionalFormatting>
  <conditionalFormatting sqref="E244">
    <cfRule type="cellIs" dxfId="1" priority="176" operator="equal">
      <formula>"合格"</formula>
    </cfRule>
    <cfRule type="cellIs" dxfId="0" priority="175" operator="equal">
      <formula>"未更改"</formula>
    </cfRule>
    <cfRule type="cellIs" dxfId="16" priority="174" operator="equal">
      <formula>"未更改到位"</formula>
    </cfRule>
    <cfRule type="cellIs" dxfId="2" priority="173" operator="equal">
      <formula>"待确定"</formula>
    </cfRule>
  </conditionalFormatting>
  <conditionalFormatting sqref="E258">
    <cfRule type="cellIs" dxfId="1" priority="172" operator="equal">
      <formula>"合格"</formula>
    </cfRule>
    <cfRule type="cellIs" dxfId="0" priority="171" operator="equal">
      <formula>"未更改"</formula>
    </cfRule>
    <cfRule type="cellIs" dxfId="16" priority="170" operator="equal">
      <formula>"未更改到位"</formula>
    </cfRule>
    <cfRule type="cellIs" dxfId="2" priority="169" operator="equal">
      <formula>"待确定"</formula>
    </cfRule>
  </conditionalFormatting>
  <conditionalFormatting sqref="E272">
    <cfRule type="cellIs" dxfId="1" priority="168" operator="equal">
      <formula>"合格"</formula>
    </cfRule>
    <cfRule type="cellIs" dxfId="0" priority="167" operator="equal">
      <formula>"未更改"</formula>
    </cfRule>
    <cfRule type="cellIs" dxfId="16" priority="166" operator="equal">
      <formula>"未更改到位"</formula>
    </cfRule>
    <cfRule type="cellIs" dxfId="2" priority="165" operator="equal">
      <formula>"待确定"</formula>
    </cfRule>
  </conditionalFormatting>
  <conditionalFormatting sqref="E286">
    <cfRule type="cellIs" dxfId="1" priority="164" operator="equal">
      <formula>"合格"</formula>
    </cfRule>
    <cfRule type="cellIs" dxfId="0" priority="163" operator="equal">
      <formula>"未更改"</formula>
    </cfRule>
    <cfRule type="cellIs" dxfId="16" priority="162" operator="equal">
      <formula>"未更改到位"</formula>
    </cfRule>
    <cfRule type="cellIs" dxfId="2" priority="161" operator="equal">
      <formula>"待确定"</formula>
    </cfRule>
  </conditionalFormatting>
  <conditionalFormatting sqref="E300">
    <cfRule type="cellIs" dxfId="1" priority="160" operator="equal">
      <formula>"合格"</formula>
    </cfRule>
    <cfRule type="cellIs" dxfId="0" priority="159" operator="equal">
      <formula>"未更改"</formula>
    </cfRule>
    <cfRule type="cellIs" dxfId="16" priority="158" operator="equal">
      <formula>"未更改到位"</formula>
    </cfRule>
    <cfRule type="cellIs" dxfId="2" priority="157" operator="equal">
      <formula>"待确定"</formula>
    </cfRule>
  </conditionalFormatting>
  <conditionalFormatting sqref="E314">
    <cfRule type="cellIs" dxfId="1" priority="156" operator="equal">
      <formula>"合格"</formula>
    </cfRule>
    <cfRule type="cellIs" dxfId="0" priority="155" operator="equal">
      <formula>"未更改"</formula>
    </cfRule>
    <cfRule type="cellIs" dxfId="16" priority="154" operator="equal">
      <formula>"未更改到位"</formula>
    </cfRule>
    <cfRule type="cellIs" dxfId="2" priority="153" operator="equal">
      <formula>"待确定"</formula>
    </cfRule>
  </conditionalFormatting>
  <conditionalFormatting sqref="E328">
    <cfRule type="cellIs" dxfId="1" priority="152" operator="equal">
      <formula>"合格"</formula>
    </cfRule>
    <cfRule type="cellIs" dxfId="0" priority="151" operator="equal">
      <formula>"未更改"</formula>
    </cfRule>
    <cfRule type="cellIs" dxfId="16" priority="150" operator="equal">
      <formula>"未更改到位"</formula>
    </cfRule>
    <cfRule type="cellIs" dxfId="2" priority="149" operator="equal">
      <formula>"待确定"</formula>
    </cfRule>
  </conditionalFormatting>
  <conditionalFormatting sqref="E342">
    <cfRule type="cellIs" dxfId="1" priority="148" operator="equal">
      <formula>"合格"</formula>
    </cfRule>
    <cfRule type="cellIs" dxfId="0" priority="147" operator="equal">
      <formula>"未更改"</formula>
    </cfRule>
    <cfRule type="cellIs" dxfId="16" priority="146" operator="equal">
      <formula>"未更改到位"</formula>
    </cfRule>
    <cfRule type="cellIs" dxfId="2" priority="145" operator="equal">
      <formula>"待确定"</formula>
    </cfRule>
  </conditionalFormatting>
  <conditionalFormatting sqref="E356">
    <cfRule type="cellIs" dxfId="1" priority="144" operator="equal">
      <formula>"合格"</formula>
    </cfRule>
    <cfRule type="cellIs" dxfId="0" priority="143" operator="equal">
      <formula>"未更改"</formula>
    </cfRule>
    <cfRule type="cellIs" dxfId="16" priority="142" operator="equal">
      <formula>"未更改到位"</formula>
    </cfRule>
    <cfRule type="cellIs" dxfId="2" priority="141" operator="equal">
      <formula>"待确定"</formula>
    </cfRule>
  </conditionalFormatting>
  <conditionalFormatting sqref="E370">
    <cfRule type="cellIs" dxfId="1" priority="140" operator="equal">
      <formula>"合格"</formula>
    </cfRule>
    <cfRule type="cellIs" dxfId="0" priority="139" operator="equal">
      <formula>"未更改"</formula>
    </cfRule>
    <cfRule type="cellIs" dxfId="16" priority="138" operator="equal">
      <formula>"未更改到位"</formula>
    </cfRule>
    <cfRule type="cellIs" dxfId="2" priority="137" operator="equal">
      <formula>"待确定"</formula>
    </cfRule>
  </conditionalFormatting>
  <conditionalFormatting sqref="E384">
    <cfRule type="cellIs" dxfId="1" priority="136" operator="equal">
      <formula>"合格"</formula>
    </cfRule>
    <cfRule type="cellIs" dxfId="0" priority="135" operator="equal">
      <formula>"未更改"</formula>
    </cfRule>
    <cfRule type="cellIs" dxfId="16" priority="134" operator="equal">
      <formula>"未更改到位"</formula>
    </cfRule>
    <cfRule type="cellIs" dxfId="2" priority="133" operator="equal">
      <formula>"待确定"</formula>
    </cfRule>
  </conditionalFormatting>
  <conditionalFormatting sqref="E398">
    <cfRule type="cellIs" dxfId="1" priority="132" operator="equal">
      <formula>"合格"</formula>
    </cfRule>
    <cfRule type="cellIs" dxfId="0" priority="131" operator="equal">
      <formula>"未更改"</formula>
    </cfRule>
    <cfRule type="cellIs" dxfId="16" priority="130" operator="equal">
      <formula>"未更改到位"</formula>
    </cfRule>
    <cfRule type="cellIs" dxfId="2" priority="129" operator="equal">
      <formula>"待确定"</formula>
    </cfRule>
  </conditionalFormatting>
  <conditionalFormatting sqref="E412">
    <cfRule type="cellIs" dxfId="1" priority="128" operator="equal">
      <formula>"合格"</formula>
    </cfRule>
    <cfRule type="cellIs" dxfId="0" priority="127" operator="equal">
      <formula>"未更改"</formula>
    </cfRule>
    <cfRule type="cellIs" dxfId="16" priority="126" operator="equal">
      <formula>"未更改到位"</formula>
    </cfRule>
    <cfRule type="cellIs" dxfId="2" priority="125" operator="equal">
      <formula>"待确定"</formula>
    </cfRule>
  </conditionalFormatting>
  <conditionalFormatting sqref="E426">
    <cfRule type="cellIs" dxfId="1" priority="124" operator="equal">
      <formula>"合格"</formula>
    </cfRule>
    <cfRule type="cellIs" dxfId="0" priority="123" operator="equal">
      <formula>"未更改"</formula>
    </cfRule>
    <cfRule type="cellIs" dxfId="16" priority="122" operator="equal">
      <formula>"未更改到位"</formula>
    </cfRule>
    <cfRule type="cellIs" dxfId="2" priority="121" operator="equal">
      <formula>"待确定"</formula>
    </cfRule>
  </conditionalFormatting>
  <conditionalFormatting sqref="E440">
    <cfRule type="cellIs" dxfId="1" priority="120" operator="equal">
      <formula>"合格"</formula>
    </cfRule>
    <cfRule type="cellIs" dxfId="0" priority="119" operator="equal">
      <formula>"未更改"</formula>
    </cfRule>
    <cfRule type="cellIs" dxfId="16" priority="118" operator="equal">
      <formula>"未更改到位"</formula>
    </cfRule>
    <cfRule type="cellIs" dxfId="2" priority="117" operator="equal">
      <formula>"待确定"</formula>
    </cfRule>
  </conditionalFormatting>
  <conditionalFormatting sqref="E454">
    <cfRule type="cellIs" dxfId="1" priority="116" operator="equal">
      <formula>"合格"</formula>
    </cfRule>
    <cfRule type="cellIs" dxfId="0" priority="115" operator="equal">
      <formula>"未更改"</formula>
    </cfRule>
    <cfRule type="cellIs" dxfId="16" priority="114" operator="equal">
      <formula>"未更改到位"</formula>
    </cfRule>
    <cfRule type="cellIs" dxfId="2" priority="113" operator="equal">
      <formula>"待确定"</formula>
    </cfRule>
  </conditionalFormatting>
  <conditionalFormatting sqref="E468">
    <cfRule type="cellIs" dxfId="1" priority="112" operator="equal">
      <formula>"合格"</formula>
    </cfRule>
    <cfRule type="cellIs" dxfId="0" priority="111" operator="equal">
      <formula>"未更改"</formula>
    </cfRule>
    <cfRule type="cellIs" dxfId="16" priority="110" operator="equal">
      <formula>"未更改到位"</formula>
    </cfRule>
    <cfRule type="cellIs" dxfId="2" priority="109" operator="equal">
      <formula>"待确定"</formula>
    </cfRule>
  </conditionalFormatting>
  <conditionalFormatting sqref="E482">
    <cfRule type="cellIs" dxfId="1" priority="108" operator="equal">
      <formula>"合格"</formula>
    </cfRule>
    <cfRule type="cellIs" dxfId="0" priority="107" operator="equal">
      <formula>"未更改"</formula>
    </cfRule>
    <cfRule type="cellIs" dxfId="16" priority="106" operator="equal">
      <formula>"未更改到位"</formula>
    </cfRule>
    <cfRule type="cellIs" dxfId="2" priority="105" operator="equal">
      <formula>"待确定"</formula>
    </cfRule>
  </conditionalFormatting>
  <conditionalFormatting sqref="E496">
    <cfRule type="cellIs" dxfId="1" priority="104" operator="equal">
      <formula>"合格"</formula>
    </cfRule>
    <cfRule type="cellIs" dxfId="0" priority="103" operator="equal">
      <formula>"未更改"</formula>
    </cfRule>
    <cfRule type="cellIs" dxfId="16" priority="102" operator="equal">
      <formula>"未更改到位"</formula>
    </cfRule>
    <cfRule type="cellIs" dxfId="2" priority="101" operator="equal">
      <formula>"待确定"</formula>
    </cfRule>
  </conditionalFormatting>
  <conditionalFormatting sqref="E510">
    <cfRule type="cellIs" dxfId="1" priority="100" operator="equal">
      <formula>"合格"</formula>
    </cfRule>
    <cfRule type="cellIs" dxfId="0" priority="99" operator="equal">
      <formula>"未更改"</formula>
    </cfRule>
    <cfRule type="cellIs" dxfId="16" priority="98" operator="equal">
      <formula>"未更改到位"</formula>
    </cfRule>
    <cfRule type="cellIs" dxfId="2" priority="97" operator="equal">
      <formula>"待确定"</formula>
    </cfRule>
  </conditionalFormatting>
  <conditionalFormatting sqref="E524">
    <cfRule type="cellIs" dxfId="1" priority="96" operator="equal">
      <formula>"合格"</formula>
    </cfRule>
    <cfRule type="cellIs" dxfId="0" priority="95" operator="equal">
      <formula>"未更改"</formula>
    </cfRule>
    <cfRule type="cellIs" dxfId="16" priority="94" operator="equal">
      <formula>"未更改到位"</formula>
    </cfRule>
    <cfRule type="cellIs" dxfId="2" priority="93" operator="equal">
      <formula>"待确定"</formula>
    </cfRule>
  </conditionalFormatting>
  <conditionalFormatting sqref="E538">
    <cfRule type="cellIs" dxfId="1" priority="92" operator="equal">
      <formula>"合格"</formula>
    </cfRule>
    <cfRule type="cellIs" dxfId="0" priority="91" operator="equal">
      <formula>"未更改"</formula>
    </cfRule>
    <cfRule type="cellIs" dxfId="16" priority="90" operator="equal">
      <formula>"未更改到位"</formula>
    </cfRule>
    <cfRule type="cellIs" dxfId="2" priority="89" operator="equal">
      <formula>"待确定"</formula>
    </cfRule>
  </conditionalFormatting>
  <conditionalFormatting sqref="E552">
    <cfRule type="cellIs" dxfId="1" priority="88" operator="equal">
      <formula>"合格"</formula>
    </cfRule>
    <cfRule type="cellIs" dxfId="0" priority="87" operator="equal">
      <formula>"未更改"</formula>
    </cfRule>
    <cfRule type="cellIs" dxfId="16" priority="86" operator="equal">
      <formula>"未更改到位"</formula>
    </cfRule>
    <cfRule type="cellIs" dxfId="2" priority="85" operator="equal">
      <formula>"待确定"</formula>
    </cfRule>
  </conditionalFormatting>
  <conditionalFormatting sqref="E566">
    <cfRule type="cellIs" dxfId="1" priority="84" operator="equal">
      <formula>"合格"</formula>
    </cfRule>
    <cfRule type="cellIs" dxfId="0" priority="83" operator="equal">
      <formula>"未更改"</formula>
    </cfRule>
    <cfRule type="cellIs" dxfId="16" priority="82" operator="equal">
      <formula>"未更改到位"</formula>
    </cfRule>
    <cfRule type="cellIs" dxfId="2" priority="81" operator="equal">
      <formula>"待确定"</formula>
    </cfRule>
  </conditionalFormatting>
  <conditionalFormatting sqref="E580">
    <cfRule type="cellIs" dxfId="1" priority="80" operator="equal">
      <formula>"合格"</formula>
    </cfRule>
    <cfRule type="cellIs" dxfId="0" priority="79" operator="equal">
      <formula>"未更改"</formula>
    </cfRule>
    <cfRule type="cellIs" dxfId="16" priority="78" operator="equal">
      <formula>"未更改到位"</formula>
    </cfRule>
    <cfRule type="cellIs" dxfId="2" priority="77" operator="equal">
      <formula>"待确定"</formula>
    </cfRule>
  </conditionalFormatting>
  <conditionalFormatting sqref="E594">
    <cfRule type="cellIs" dxfId="1" priority="76" operator="equal">
      <formula>"合格"</formula>
    </cfRule>
    <cfRule type="cellIs" dxfId="0" priority="75" operator="equal">
      <formula>"未更改"</formula>
    </cfRule>
    <cfRule type="cellIs" dxfId="16" priority="74" operator="equal">
      <formula>"未更改到位"</formula>
    </cfRule>
    <cfRule type="cellIs" dxfId="2" priority="73" operator="equal">
      <formula>"待确定"</formula>
    </cfRule>
  </conditionalFormatting>
  <conditionalFormatting sqref="E608">
    <cfRule type="cellIs" dxfId="1" priority="72" operator="equal">
      <formula>"合格"</formula>
    </cfRule>
    <cfRule type="cellIs" dxfId="0" priority="71" operator="equal">
      <formula>"未更改"</formula>
    </cfRule>
    <cfRule type="cellIs" dxfId="16" priority="70" operator="equal">
      <formula>"未更改到位"</formula>
    </cfRule>
    <cfRule type="cellIs" dxfId="2" priority="69" operator="equal">
      <formula>"待确定"</formula>
    </cfRule>
  </conditionalFormatting>
  <conditionalFormatting sqref="E622">
    <cfRule type="cellIs" dxfId="1" priority="68" operator="equal">
      <formula>"合格"</formula>
    </cfRule>
    <cfRule type="cellIs" dxfId="0" priority="67" operator="equal">
      <formula>"未更改"</formula>
    </cfRule>
    <cfRule type="cellIs" dxfId="16" priority="66" operator="equal">
      <formula>"未更改到位"</formula>
    </cfRule>
    <cfRule type="cellIs" dxfId="2" priority="65" operator="equal">
      <formula>"待确定"</formula>
    </cfRule>
  </conditionalFormatting>
  <conditionalFormatting sqref="E636">
    <cfRule type="cellIs" dxfId="1" priority="64" operator="equal">
      <formula>"合格"</formula>
    </cfRule>
    <cfRule type="cellIs" dxfId="0" priority="63" operator="equal">
      <formula>"未更改"</formula>
    </cfRule>
    <cfRule type="cellIs" dxfId="16" priority="62" operator="equal">
      <formula>"未更改到位"</formula>
    </cfRule>
    <cfRule type="cellIs" dxfId="2" priority="61" operator="equal">
      <formula>"待确定"</formula>
    </cfRule>
  </conditionalFormatting>
  <conditionalFormatting sqref="E650">
    <cfRule type="cellIs" dxfId="1" priority="60" operator="equal">
      <formula>"合格"</formula>
    </cfRule>
    <cfRule type="cellIs" dxfId="0" priority="59" operator="equal">
      <formula>"未更改"</formula>
    </cfRule>
    <cfRule type="cellIs" dxfId="16" priority="58" operator="equal">
      <formula>"未更改到位"</formula>
    </cfRule>
    <cfRule type="cellIs" dxfId="2" priority="57" operator="equal">
      <formula>"待确定"</formula>
    </cfRule>
  </conditionalFormatting>
  <conditionalFormatting sqref="E664">
    <cfRule type="cellIs" dxfId="1" priority="56" operator="equal">
      <formula>"合格"</formula>
    </cfRule>
    <cfRule type="cellIs" dxfId="0" priority="55" operator="equal">
      <formula>"未更改"</formula>
    </cfRule>
    <cfRule type="cellIs" dxfId="16" priority="54" operator="equal">
      <formula>"未更改到位"</formula>
    </cfRule>
    <cfRule type="cellIs" dxfId="2" priority="53" operator="equal">
      <formula>"待确定"</formula>
    </cfRule>
  </conditionalFormatting>
  <conditionalFormatting sqref="E678">
    <cfRule type="cellIs" dxfId="1" priority="52" operator="equal">
      <formula>"合格"</formula>
    </cfRule>
    <cfRule type="cellIs" dxfId="0" priority="51" operator="equal">
      <formula>"未更改"</formula>
    </cfRule>
    <cfRule type="cellIs" dxfId="16" priority="50" operator="equal">
      <formula>"未更改到位"</formula>
    </cfRule>
    <cfRule type="cellIs" dxfId="2" priority="49" operator="equal">
      <formula>"待确定"</formula>
    </cfRule>
  </conditionalFormatting>
  <conditionalFormatting sqref="E692">
    <cfRule type="cellIs" dxfId="1" priority="48" operator="equal">
      <formula>"合格"</formula>
    </cfRule>
    <cfRule type="cellIs" dxfId="0" priority="47" operator="equal">
      <formula>"未更改"</formula>
    </cfRule>
    <cfRule type="cellIs" dxfId="16" priority="46" operator="equal">
      <formula>"未更改到位"</formula>
    </cfRule>
    <cfRule type="cellIs" dxfId="2" priority="45" operator="equal">
      <formula>"待确定"</formula>
    </cfRule>
  </conditionalFormatting>
  <conditionalFormatting sqref="E706">
    <cfRule type="cellIs" dxfId="1" priority="44" operator="equal">
      <formula>"合格"</formula>
    </cfRule>
    <cfRule type="cellIs" dxfId="0" priority="43" operator="equal">
      <formula>"未更改"</formula>
    </cfRule>
    <cfRule type="cellIs" dxfId="16" priority="42" operator="equal">
      <formula>"未更改到位"</formula>
    </cfRule>
    <cfRule type="cellIs" dxfId="2" priority="41" operator="equal">
      <formula>"待确定"</formula>
    </cfRule>
  </conditionalFormatting>
  <conditionalFormatting sqref="E720">
    <cfRule type="cellIs" dxfId="1" priority="40" operator="equal">
      <formula>"合格"</formula>
    </cfRule>
    <cfRule type="cellIs" dxfId="0" priority="39" operator="equal">
      <formula>"未更改"</formula>
    </cfRule>
    <cfRule type="cellIs" dxfId="16" priority="38" operator="equal">
      <formula>"未更改到位"</formula>
    </cfRule>
    <cfRule type="cellIs" dxfId="2" priority="37" operator="equal">
      <formula>"待确定"</formula>
    </cfRule>
  </conditionalFormatting>
  <conditionalFormatting sqref="E734">
    <cfRule type="cellIs" dxfId="1" priority="36" operator="equal">
      <formula>"合格"</formula>
    </cfRule>
    <cfRule type="cellIs" dxfId="0" priority="35" operator="equal">
      <formula>"未更改"</formula>
    </cfRule>
    <cfRule type="cellIs" dxfId="16" priority="34" operator="equal">
      <formula>"未更改到位"</formula>
    </cfRule>
    <cfRule type="cellIs" dxfId="2" priority="33" operator="equal">
      <formula>"待确定"</formula>
    </cfRule>
  </conditionalFormatting>
  <conditionalFormatting sqref="E748">
    <cfRule type="cellIs" dxfId="1" priority="32" operator="equal">
      <formula>"合格"</formula>
    </cfRule>
    <cfRule type="cellIs" dxfId="0" priority="31" operator="equal">
      <formula>"未更改"</formula>
    </cfRule>
    <cfRule type="cellIs" dxfId="16" priority="30" operator="equal">
      <formula>"未更改到位"</formula>
    </cfRule>
    <cfRule type="cellIs" dxfId="2" priority="29" operator="equal">
      <formula>"待确定"</formula>
    </cfRule>
  </conditionalFormatting>
  <conditionalFormatting sqref="E762">
    <cfRule type="cellIs" dxfId="1" priority="28" operator="equal">
      <formula>"合格"</formula>
    </cfRule>
    <cfRule type="cellIs" dxfId="0" priority="27" operator="equal">
      <formula>"未更改"</formula>
    </cfRule>
    <cfRule type="cellIs" dxfId="16" priority="26" operator="equal">
      <formula>"未更改到位"</formula>
    </cfRule>
    <cfRule type="cellIs" dxfId="2" priority="25" operator="equal">
      <formula>"待确定"</formula>
    </cfRule>
  </conditionalFormatting>
  <conditionalFormatting sqref="E776">
    <cfRule type="cellIs" dxfId="1" priority="24" operator="equal">
      <formula>"合格"</formula>
    </cfRule>
    <cfRule type="cellIs" dxfId="0" priority="23" operator="equal">
      <formula>"未更改"</formula>
    </cfRule>
    <cfRule type="cellIs" dxfId="16" priority="22" operator="equal">
      <formula>"未更改到位"</formula>
    </cfRule>
    <cfRule type="cellIs" dxfId="2" priority="21" operator="equal">
      <formula>"待确定"</formula>
    </cfRule>
  </conditionalFormatting>
  <conditionalFormatting sqref="E790">
    <cfRule type="cellIs" dxfId="1" priority="20" operator="equal">
      <formula>"合格"</formula>
    </cfRule>
    <cfRule type="cellIs" dxfId="0" priority="19" operator="equal">
      <formula>"未更改"</formula>
    </cfRule>
    <cfRule type="cellIs" dxfId="16" priority="18" operator="equal">
      <formula>"未更改到位"</formula>
    </cfRule>
    <cfRule type="cellIs" dxfId="2" priority="17" operator="equal">
      <formula>"待确定"</formula>
    </cfRule>
  </conditionalFormatting>
  <conditionalFormatting sqref="E804">
    <cfRule type="cellIs" dxfId="1" priority="16" operator="equal">
      <formula>"合格"</formula>
    </cfRule>
    <cfRule type="cellIs" dxfId="0" priority="15" operator="equal">
      <formula>"未更改"</formula>
    </cfRule>
    <cfRule type="cellIs" dxfId="16" priority="14" operator="equal">
      <formula>"未更改到位"</formula>
    </cfRule>
    <cfRule type="cellIs" dxfId="2" priority="13" operator="equal">
      <formula>"待确定"</formula>
    </cfRule>
  </conditionalFormatting>
  <conditionalFormatting sqref="E818">
    <cfRule type="cellIs" dxfId="1" priority="12" operator="equal">
      <formula>"合格"</formula>
    </cfRule>
    <cfRule type="cellIs" dxfId="0" priority="11" operator="equal">
      <formula>"未更改"</formula>
    </cfRule>
    <cfRule type="cellIs" dxfId="16" priority="10" operator="equal">
      <formula>"未更改到位"</formula>
    </cfRule>
    <cfRule type="cellIs" dxfId="2" priority="9" operator="equal">
      <formula>"待确定"</formula>
    </cfRule>
  </conditionalFormatting>
  <conditionalFormatting sqref="E832">
    <cfRule type="cellIs" dxfId="1" priority="8" operator="equal">
      <formula>"合格"</formula>
    </cfRule>
    <cfRule type="cellIs" dxfId="0" priority="7" operator="equal">
      <formula>"未更改"</formula>
    </cfRule>
    <cfRule type="cellIs" dxfId="16" priority="6" operator="equal">
      <formula>"未更改到位"</formula>
    </cfRule>
    <cfRule type="cellIs" dxfId="2" priority="5" operator="equal">
      <formula>"待确定"</formula>
    </cfRule>
  </conditionalFormatting>
  <conditionalFormatting sqref="E846">
    <cfRule type="cellIs" dxfId="1" priority="4" operator="equal">
      <formula>"合格"</formula>
    </cfRule>
    <cfRule type="cellIs" dxfId="0" priority="3" operator="equal">
      <formula>"未更改"</formula>
    </cfRule>
    <cfRule type="cellIs" dxfId="16" priority="2" operator="equal">
      <formula>"未更改到位"</formula>
    </cfRule>
    <cfRule type="cellIs" dxfId="2" priority="1" operator="equal">
      <formula>"待确定"</formula>
    </cfRule>
  </conditionalFormatting>
  <dataValidations count="5">
    <dataValidation type="list" allowBlank="1" showInputMessage="1" showErrorMessage="1" sqref="G7 C20 C34 C48 C62 C76 C90 C104 C118 C132 C146 C160 C174 C188 C202 C216 C230 C244 C258 C272 C286 C300 C314 C328 C342 C356 C370 C384 C398 C412 C426 C440 C454 C468 C482 C496 C510 C524 C538 C552 C566 C580 C594 C608 C622 C636 C650 C664 C678 C692 C706 C720 C734 C748 C762 C776 C790 C804 C818 C832 C846">
      <formula1>"明细表错误（备料尺寸/明细缺少/规格错误）,2D图错误（少出/错误）,废料滑板设置不符合标准,结构不合理（加工/结构与工法不一致/与设计标准不符）,实物与标准件不符（更改标准件实体）,干涉/压力/电气路/设备参数不符等FMC阶段问题,其他"</formula1>
    </dataValidation>
    <dataValidation type="list" allowBlank="1" showInputMessage="1" showErrorMessage="1" sqref="G8 G2:G6">
      <formula1>"明细表错误（备料尺寸/明细缺少/规格错误）,2D图错误（少出/错误）,废料滑板设置不符合标准,结构不合理（加工/结构与工法不一致/与设计标准不符）,实物与标准件不符（更改标准件实体）,干涉,压力问题,设备参数不符,其他"</formula1>
    </dataValidation>
    <dataValidation type="list" allowBlank="1" showInputMessage="1" showErrorMessage="1" sqref="I11 I15">
      <formula1>"合格,未更改到位,未改"</formula1>
    </dataValidation>
    <dataValidation type="list" allowBlank="1" showInputMessage="1" showErrorMessage="1" sqref="J12:K12">
      <formula1>$O$11:$O$13</formula1>
    </dataValidation>
    <dataValidation type="list" allowBlank="1" showInputMessage="1" showErrorMessage="1" sqref="E20 E34 E48 E62 E76 E90 E104 E118 E132 E146 E160 E174 E188 E202 E216 E230 E244 E258 E272 E286 E300 E314 E328 E342 E356 E370 E384 E398 E412 E426 E440 E454 E468 E482 E496 E510 E524 E538 E552 E566 E580 E594 E608 E622 E636 E650 E664 E678 E692 E706 E720 E734 E748 E762 E776 E790 E804 E818 E832 E846 I3:I7">
      <formula1>"合格,未更改到位,未更改,待确定,无法更改"</formula1>
    </dataValidation>
  </dataValidations>
  <hyperlinks>
    <hyperlink ref="F15:F18" location="目录!A1" display="链接到目录"/>
  </hyperlinks>
  <pageMargins left="0.7" right="0.7" top="0.75" bottom="0.75" header="0.3" footer="0.3"/>
  <pageSetup paperSize="9" orientation="portrait" horizontalDpi="6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8"/>
  <sheetViews>
    <sheetView zoomScale="70" zoomScaleNormal="70" workbookViewId="0">
      <selection activeCell="C27" sqref="C27:D27"/>
    </sheetView>
  </sheetViews>
  <sheetFormatPr defaultColWidth="9" defaultRowHeight="14.4"/>
  <cols>
    <col min="1" max="1" width="14.1" style="1" customWidth="1"/>
    <col min="2" max="2" width="14.7" style="1" customWidth="1"/>
    <col min="3" max="4" width="15.6" style="1" customWidth="1"/>
    <col min="5" max="7" width="10.6" style="1" customWidth="1"/>
    <col min="8" max="8" width="24.2833333333333" style="1" customWidth="1"/>
    <col min="9" max="9" width="23.5666666666667" style="1" customWidth="1"/>
    <col min="10" max="14" width="6.6" style="1" customWidth="1"/>
    <col min="15" max="15" width="8.6" style="1" customWidth="1"/>
    <col min="16" max="16" width="3.1" style="1" customWidth="1"/>
    <col min="17" max="19" width="9" style="1"/>
    <col min="20" max="20" width="5.70833333333333" style="1" customWidth="1"/>
    <col min="21" max="16384" width="9" style="1"/>
  </cols>
  <sheetData>
    <row r="1" ht="39.9" customHeight="1" spans="1:15">
      <c r="A1" s="2" t="s">
        <v>761</v>
      </c>
      <c r="B1" s="3" t="s">
        <v>762</v>
      </c>
      <c r="C1" s="4" t="s">
        <v>763</v>
      </c>
      <c r="D1" s="5"/>
      <c r="E1" s="5"/>
      <c r="F1" s="5"/>
      <c r="G1" s="5"/>
      <c r="H1" s="5"/>
      <c r="I1" s="36"/>
      <c r="J1" s="37" t="s">
        <v>764</v>
      </c>
      <c r="K1" s="37"/>
      <c r="L1" s="37"/>
      <c r="M1" s="37"/>
      <c r="N1" s="37"/>
      <c r="O1" s="37"/>
    </row>
    <row r="2" ht="39.9" customHeight="1" spans="1:15">
      <c r="A2" s="6" t="str">
        <f>目录!H4</f>
        <v>N72-VE23</v>
      </c>
      <c r="B2" s="7" t="str">
        <f>目录!H6</f>
        <v>9900200350-9900205227</v>
      </c>
      <c r="C2" s="8"/>
      <c r="D2" s="9"/>
      <c r="E2" s="9"/>
      <c r="F2" s="9"/>
      <c r="G2" s="9"/>
      <c r="H2" s="9"/>
      <c r="I2" s="38"/>
      <c r="J2" s="37"/>
      <c r="K2" s="37"/>
      <c r="L2" s="37"/>
      <c r="M2" s="37"/>
      <c r="N2" s="37"/>
      <c r="O2" s="37"/>
    </row>
    <row r="3" ht="39.9" customHeight="1" spans="1:15">
      <c r="A3" s="10" t="s">
        <v>765</v>
      </c>
      <c r="B3" s="10"/>
      <c r="C3" s="11">
        <f>目录!L9</f>
        <v>0</v>
      </c>
      <c r="D3" s="11"/>
      <c r="E3" s="12" t="s">
        <v>766</v>
      </c>
      <c r="F3" s="13"/>
      <c r="G3" s="14"/>
      <c r="H3" s="12" t="s">
        <v>767</v>
      </c>
      <c r="I3" s="14"/>
      <c r="J3" s="37"/>
      <c r="K3" s="37"/>
      <c r="L3" s="37"/>
      <c r="M3" s="37"/>
      <c r="N3" s="37"/>
      <c r="O3" s="37"/>
    </row>
    <row r="4" ht="39.9" customHeight="1" spans="1:15">
      <c r="A4" s="10" t="s">
        <v>768</v>
      </c>
      <c r="B4" s="10"/>
      <c r="C4" s="15" t="str">
        <f>目录!H5</f>
        <v>右滑门外板</v>
      </c>
      <c r="D4" s="15"/>
      <c r="E4" s="16" t="s">
        <v>769</v>
      </c>
      <c r="F4" s="16" t="s">
        <v>770</v>
      </c>
      <c r="G4" s="16" t="s">
        <v>771</v>
      </c>
      <c r="H4" s="17" t="s">
        <v>772</v>
      </c>
      <c r="I4" s="17" t="str">
        <f>目录!H9</f>
        <v>上饶J39-1200F</v>
      </c>
      <c r="J4" s="16" t="s">
        <v>773</v>
      </c>
      <c r="K4" s="16"/>
      <c r="L4" s="16" t="s">
        <v>163</v>
      </c>
      <c r="M4" s="39"/>
      <c r="N4" s="16" t="s">
        <v>774</v>
      </c>
      <c r="O4" s="16"/>
    </row>
    <row r="5" ht="39.9" customHeight="1" spans="1:15">
      <c r="A5" s="10" t="s">
        <v>775</v>
      </c>
      <c r="B5" s="10"/>
      <c r="C5" s="18" t="str">
        <f>目录!H8</f>
        <v>N72-VE23-M002-CAD9900200350-9900205227-OP20</v>
      </c>
      <c r="D5" s="19"/>
      <c r="E5" s="20" t="str">
        <f>目录!H14</f>
        <v>2950*2530*1150/21.69T</v>
      </c>
      <c r="F5" s="21"/>
      <c r="G5" s="22"/>
      <c r="H5" s="17" t="s">
        <v>776</v>
      </c>
      <c r="I5" s="17"/>
      <c r="J5" s="40" t="str">
        <f>目录!H10</f>
        <v>祝腾威</v>
      </c>
      <c r="K5" s="40"/>
      <c r="L5" s="40" t="str">
        <f>目录!H11</f>
        <v>张X </v>
      </c>
      <c r="M5" s="40"/>
      <c r="N5" s="40" t="str">
        <f>目录!H12</f>
        <v>张X </v>
      </c>
      <c r="O5" s="40"/>
    </row>
    <row r="6" ht="13.5" customHeight="1" spans="1:15">
      <c r="A6" s="23" t="s">
        <v>777</v>
      </c>
      <c r="B6" s="24"/>
      <c r="C6" s="25"/>
      <c r="D6" s="25"/>
      <c r="E6" s="25"/>
      <c r="F6" s="25"/>
      <c r="G6" s="25"/>
      <c r="H6" s="25"/>
      <c r="I6" s="41"/>
      <c r="J6" s="42" t="s">
        <v>778</v>
      </c>
      <c r="K6" s="43"/>
      <c r="L6" s="43"/>
      <c r="M6" s="43"/>
      <c r="N6" s="43"/>
      <c r="O6" s="31"/>
    </row>
    <row r="7" ht="13.5" customHeight="1" spans="1:15">
      <c r="A7" s="23"/>
      <c r="B7" s="26"/>
      <c r="C7" s="27"/>
      <c r="D7" s="27"/>
      <c r="E7" s="27"/>
      <c r="F7" s="27"/>
      <c r="G7" s="27"/>
      <c r="H7" s="27"/>
      <c r="I7" s="44"/>
      <c r="J7" s="43"/>
      <c r="K7" s="43"/>
      <c r="L7" s="43"/>
      <c r="M7" s="43"/>
      <c r="N7" s="43"/>
      <c r="O7" s="31"/>
    </row>
    <row r="8" ht="13.5" customHeight="1" spans="1:15">
      <c r="A8" s="23"/>
      <c r="B8" s="26"/>
      <c r="C8" s="27"/>
      <c r="D8" s="27"/>
      <c r="E8" s="27"/>
      <c r="F8" s="27"/>
      <c r="G8" s="27"/>
      <c r="H8" s="27"/>
      <c r="I8" s="44"/>
      <c r="J8" s="43"/>
      <c r="K8" s="43"/>
      <c r="L8" s="43"/>
      <c r="M8" s="43"/>
      <c r="N8" s="43"/>
      <c r="O8" s="31"/>
    </row>
    <row r="9" ht="13.5" customHeight="1" spans="1:15">
      <c r="A9" s="23"/>
      <c r="B9" s="26"/>
      <c r="C9" s="27"/>
      <c r="D9" s="27"/>
      <c r="E9" s="27"/>
      <c r="F9" s="27"/>
      <c r="G9" s="27"/>
      <c r="H9" s="27"/>
      <c r="I9" s="44"/>
      <c r="J9" s="43"/>
      <c r="K9" s="43"/>
      <c r="L9" s="43"/>
      <c r="M9" s="43"/>
      <c r="N9" s="43"/>
      <c r="O9" s="31"/>
    </row>
    <row r="10" ht="13.5" customHeight="1" spans="1:15">
      <c r="A10" s="23"/>
      <c r="B10" s="26"/>
      <c r="C10" s="27"/>
      <c r="D10" s="27"/>
      <c r="E10" s="27"/>
      <c r="F10" s="27"/>
      <c r="G10" s="27"/>
      <c r="H10" s="27"/>
      <c r="I10" s="44"/>
      <c r="J10" s="43"/>
      <c r="K10" s="43"/>
      <c r="L10" s="43"/>
      <c r="M10" s="43"/>
      <c r="N10" s="43"/>
      <c r="O10" s="31"/>
    </row>
    <row r="11" ht="54" customHeight="1" spans="1:20">
      <c r="A11" s="23"/>
      <c r="B11" s="26"/>
      <c r="C11" s="27"/>
      <c r="D11" s="27"/>
      <c r="E11" s="27"/>
      <c r="F11" s="27"/>
      <c r="G11" s="27"/>
      <c r="H11" s="27"/>
      <c r="I11" s="44"/>
      <c r="J11" s="43"/>
      <c r="K11" s="43"/>
      <c r="L11" s="43"/>
      <c r="M11" s="43"/>
      <c r="N11" s="43"/>
      <c r="O11" s="31"/>
      <c r="T11" s="51" t="s">
        <v>248</v>
      </c>
    </row>
    <row r="12" ht="13.5" customHeight="1" spans="1:20">
      <c r="A12" s="23"/>
      <c r="B12" s="26"/>
      <c r="C12" s="27"/>
      <c r="D12" s="27"/>
      <c r="E12" s="27"/>
      <c r="F12" s="27"/>
      <c r="G12" s="27"/>
      <c r="H12" s="27"/>
      <c r="I12" s="44"/>
      <c r="J12" s="43"/>
      <c r="K12" s="43"/>
      <c r="L12" s="43"/>
      <c r="M12" s="43"/>
      <c r="N12" s="43"/>
      <c r="O12" s="31"/>
      <c r="T12" s="51"/>
    </row>
    <row r="13" ht="13.5" customHeight="1" spans="1:20">
      <c r="A13" s="23"/>
      <c r="B13" s="26"/>
      <c r="C13" s="27"/>
      <c r="D13" s="27"/>
      <c r="E13" s="27"/>
      <c r="F13" s="27"/>
      <c r="G13" s="27"/>
      <c r="H13" s="27"/>
      <c r="I13" s="44"/>
      <c r="J13" s="43"/>
      <c r="K13" s="43"/>
      <c r="L13" s="43"/>
      <c r="M13" s="43"/>
      <c r="N13" s="43"/>
      <c r="O13" s="31"/>
      <c r="T13" s="51"/>
    </row>
    <row r="14" ht="44.25" customHeight="1" spans="1:20">
      <c r="A14" s="23"/>
      <c r="B14" s="26"/>
      <c r="C14" s="27"/>
      <c r="D14" s="27"/>
      <c r="E14" s="27"/>
      <c r="F14" s="27"/>
      <c r="G14" s="27"/>
      <c r="H14" s="27"/>
      <c r="I14" s="44"/>
      <c r="J14" s="43"/>
      <c r="K14" s="43"/>
      <c r="L14" s="43"/>
      <c r="M14" s="43"/>
      <c r="N14" s="43"/>
      <c r="O14" s="31"/>
      <c r="T14" s="51"/>
    </row>
    <row r="15" ht="46.5" customHeight="1" spans="1:15">
      <c r="A15" s="23"/>
      <c r="B15" s="26"/>
      <c r="C15" s="27"/>
      <c r="D15" s="27"/>
      <c r="E15" s="27"/>
      <c r="F15" s="27"/>
      <c r="G15" s="27"/>
      <c r="H15" s="27"/>
      <c r="I15" s="44"/>
      <c r="J15" s="43"/>
      <c r="K15" s="43"/>
      <c r="L15" s="43"/>
      <c r="M15" s="43"/>
      <c r="N15" s="43"/>
      <c r="O15" s="31"/>
    </row>
    <row r="16" ht="13.5" customHeight="1" spans="1:15">
      <c r="A16" s="23"/>
      <c r="B16" s="26"/>
      <c r="C16" s="27"/>
      <c r="D16" s="27"/>
      <c r="E16" s="27"/>
      <c r="F16" s="27"/>
      <c r="G16" s="27"/>
      <c r="H16" s="27"/>
      <c r="I16" s="44"/>
      <c r="J16" s="45" t="s">
        <v>779</v>
      </c>
      <c r="K16" s="45"/>
      <c r="L16" s="45"/>
      <c r="M16" s="45"/>
      <c r="N16" s="45"/>
      <c r="O16" s="45"/>
    </row>
    <row r="17" ht="325.5" customHeight="1" spans="1:15">
      <c r="A17" s="23"/>
      <c r="B17" s="26"/>
      <c r="C17" s="27"/>
      <c r="D17" s="27"/>
      <c r="E17" s="27"/>
      <c r="F17" s="27"/>
      <c r="G17" s="27"/>
      <c r="H17" s="27"/>
      <c r="I17" s="44"/>
      <c r="J17" s="45"/>
      <c r="K17" s="45"/>
      <c r="L17" s="45"/>
      <c r="M17" s="45"/>
      <c r="N17" s="45"/>
      <c r="O17" s="45"/>
    </row>
    <row r="18" ht="13.5" customHeight="1" spans="1:15">
      <c r="A18" s="23"/>
      <c r="B18" s="26"/>
      <c r="C18" s="27"/>
      <c r="D18" s="27"/>
      <c r="E18" s="27"/>
      <c r="F18" s="27"/>
      <c r="G18" s="27"/>
      <c r="H18" s="27"/>
      <c r="I18" s="44"/>
      <c r="J18" s="45"/>
      <c r="K18" s="45"/>
      <c r="L18" s="45"/>
      <c r="M18" s="45"/>
      <c r="N18" s="45"/>
      <c r="O18" s="45"/>
    </row>
    <row r="19" ht="50.1" customHeight="1" spans="1:15">
      <c r="A19" s="23"/>
      <c r="B19" s="26"/>
      <c r="C19" s="27"/>
      <c r="D19" s="27"/>
      <c r="E19" s="27"/>
      <c r="F19" s="27"/>
      <c r="G19" s="27"/>
      <c r="H19" s="27"/>
      <c r="I19" s="44"/>
      <c r="J19" s="46"/>
      <c r="K19" s="46"/>
      <c r="L19" s="46"/>
      <c r="M19" s="47"/>
      <c r="N19" s="47"/>
      <c r="O19" s="47"/>
    </row>
    <row r="20" ht="50.1" customHeight="1" spans="1:15">
      <c r="A20" s="23"/>
      <c r="B20" s="26"/>
      <c r="C20" s="27"/>
      <c r="D20" s="27"/>
      <c r="E20" s="27"/>
      <c r="F20" s="27"/>
      <c r="G20" s="27"/>
      <c r="H20" s="27"/>
      <c r="I20" s="44"/>
      <c r="J20" s="46"/>
      <c r="K20" s="46"/>
      <c r="L20" s="46"/>
      <c r="M20" s="47"/>
      <c r="N20" s="47"/>
      <c r="O20" s="47"/>
    </row>
    <row r="21" ht="50.1" customHeight="1" spans="1:15">
      <c r="A21" s="23"/>
      <c r="B21" s="26"/>
      <c r="C21" s="27"/>
      <c r="D21" s="27"/>
      <c r="E21" s="27"/>
      <c r="F21" s="27"/>
      <c r="G21" s="27"/>
      <c r="H21" s="27"/>
      <c r="I21" s="44"/>
      <c r="J21" s="48" t="s">
        <v>780</v>
      </c>
      <c r="K21" s="48"/>
      <c r="L21" s="48"/>
      <c r="M21" s="35"/>
      <c r="N21" s="35"/>
      <c r="O21" s="35"/>
    </row>
    <row r="22" ht="50.1" customHeight="1" spans="1:15">
      <c r="A22" s="23"/>
      <c r="B22" s="26"/>
      <c r="C22" s="27"/>
      <c r="D22" s="27"/>
      <c r="E22" s="27"/>
      <c r="F22" s="27"/>
      <c r="G22" s="27"/>
      <c r="H22" s="27"/>
      <c r="I22" s="44"/>
      <c r="J22" s="48"/>
      <c r="K22" s="48"/>
      <c r="L22" s="48"/>
      <c r="M22" s="35"/>
      <c r="N22" s="35"/>
      <c r="O22" s="35"/>
    </row>
    <row r="23" ht="50.1" customHeight="1" spans="1:15">
      <c r="A23" s="23"/>
      <c r="B23" s="26"/>
      <c r="C23" s="27"/>
      <c r="D23" s="27"/>
      <c r="E23" s="27"/>
      <c r="F23" s="27"/>
      <c r="G23" s="27"/>
      <c r="H23" s="27"/>
      <c r="I23" s="44"/>
      <c r="J23" s="49" t="s">
        <v>781</v>
      </c>
      <c r="K23" s="39"/>
      <c r="L23" s="39"/>
      <c r="M23" s="39">
        <v>230</v>
      </c>
      <c r="N23" s="39"/>
      <c r="O23" s="39"/>
    </row>
    <row r="24" ht="50.1" customHeight="1" spans="1:15">
      <c r="A24" s="23"/>
      <c r="B24" s="28"/>
      <c r="C24" s="29"/>
      <c r="D24" s="29"/>
      <c r="E24" s="29"/>
      <c r="F24" s="29"/>
      <c r="G24" s="29"/>
      <c r="H24" s="29"/>
      <c r="I24" s="44"/>
      <c r="J24" s="50"/>
      <c r="K24" s="50"/>
      <c r="L24" s="50"/>
      <c r="M24" s="50"/>
      <c r="N24" s="50"/>
      <c r="O24" s="50"/>
    </row>
    <row r="25" ht="63" customHeight="1" spans="1:15">
      <c r="A25" s="10" t="s">
        <v>775</v>
      </c>
      <c r="B25" s="10"/>
      <c r="C25" s="30"/>
      <c r="D25" s="30"/>
      <c r="E25" s="31"/>
      <c r="F25" s="31"/>
      <c r="G25" s="31"/>
      <c r="H25" s="32"/>
      <c r="I25" s="35"/>
      <c r="J25" s="35"/>
      <c r="K25" s="35"/>
      <c r="L25" s="35"/>
      <c r="M25" s="35"/>
      <c r="N25" s="35"/>
      <c r="O25" s="35"/>
    </row>
    <row r="26" ht="61.5" customHeight="1" spans="1:15">
      <c r="A26" s="10" t="s">
        <v>775</v>
      </c>
      <c r="B26" s="10"/>
      <c r="C26" s="30"/>
      <c r="D26" s="30"/>
      <c r="E26" s="33"/>
      <c r="F26" s="33"/>
      <c r="G26" s="33"/>
      <c r="H26" s="32"/>
      <c r="I26" s="35"/>
      <c r="J26" s="35"/>
      <c r="K26" s="35"/>
      <c r="L26" s="35"/>
      <c r="M26" s="35"/>
      <c r="N26" s="35"/>
      <c r="O26" s="35"/>
    </row>
    <row r="27" ht="61.5" customHeight="1" spans="1:15">
      <c r="A27" s="10" t="s">
        <v>775</v>
      </c>
      <c r="B27" s="10"/>
      <c r="C27" s="30"/>
      <c r="D27" s="30"/>
      <c r="E27" s="33"/>
      <c r="F27" s="33"/>
      <c r="G27" s="33"/>
      <c r="H27" s="32"/>
      <c r="I27" s="35"/>
      <c r="J27" s="35"/>
      <c r="K27" s="35"/>
      <c r="L27" s="35"/>
      <c r="M27" s="35"/>
      <c r="N27" s="35"/>
      <c r="O27" s="35"/>
    </row>
    <row r="28" ht="61.5" customHeight="1" spans="1:15">
      <c r="A28" s="34" t="s">
        <v>782</v>
      </c>
      <c r="B28" s="34"/>
      <c r="C28" s="35"/>
      <c r="D28" s="35"/>
      <c r="E28" s="35"/>
      <c r="F28" s="35"/>
      <c r="G28" s="35"/>
      <c r="H28" s="35"/>
      <c r="I28" s="35"/>
      <c r="J28" s="35"/>
      <c r="K28" s="35"/>
      <c r="L28" s="35"/>
      <c r="M28" s="35"/>
      <c r="N28" s="35"/>
      <c r="O28" s="35"/>
    </row>
  </sheetData>
  <protectedRanges>
    <protectedRange sqref="T11:T14" name="区域1_2"/>
  </protectedRanges>
  <mergeCells count="39">
    <mergeCell ref="A3:B3"/>
    <mergeCell ref="C3:D3"/>
    <mergeCell ref="E3:G3"/>
    <mergeCell ref="H3:I3"/>
    <mergeCell ref="A4:B4"/>
    <mergeCell ref="C4:D4"/>
    <mergeCell ref="J4:K4"/>
    <mergeCell ref="L4:M4"/>
    <mergeCell ref="N4:O4"/>
    <mergeCell ref="A5:B5"/>
    <mergeCell ref="C5:D5"/>
    <mergeCell ref="E5:G5"/>
    <mergeCell ref="J5:K5"/>
    <mergeCell ref="L5:M5"/>
    <mergeCell ref="N5:O5"/>
    <mergeCell ref="A25:B25"/>
    <mergeCell ref="C25:D25"/>
    <mergeCell ref="I25:O25"/>
    <mergeCell ref="A26:B26"/>
    <mergeCell ref="C26:D26"/>
    <mergeCell ref="I26:O26"/>
    <mergeCell ref="A27:B27"/>
    <mergeCell ref="C27:D27"/>
    <mergeCell ref="I27:O27"/>
    <mergeCell ref="A28:B28"/>
    <mergeCell ref="C28:O28"/>
    <mergeCell ref="A6:A24"/>
    <mergeCell ref="T11:T14"/>
    <mergeCell ref="J23:L24"/>
    <mergeCell ref="M23:O24"/>
    <mergeCell ref="J1:O3"/>
    <mergeCell ref="J6:N15"/>
    <mergeCell ref="J16:O18"/>
    <mergeCell ref="J19:L20"/>
    <mergeCell ref="M19:O20"/>
    <mergeCell ref="J21:L22"/>
    <mergeCell ref="M21:O22"/>
    <mergeCell ref="B6:I24"/>
    <mergeCell ref="C1:I2"/>
  </mergeCells>
  <hyperlinks>
    <hyperlink ref="T11:T14" location="目录!A1" display="链接到目录"/>
  </hyperlinks>
  <pageMargins left="0.51" right="0.31" top="0.55" bottom="0.35" header="0.31" footer="0.31"/>
  <pageSetup paperSize="9" scale="50" orientation="portrait" verticalDpi="600"/>
  <headerFooter alignWithMargins="0"/>
  <ignoredErrors>
    <ignoredError sqref="C3" unlockedFormula="1"/>
  </ignoredError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AA52"/>
  <sheetViews>
    <sheetView zoomScale="70" zoomScaleNormal="70" topLeftCell="A11" workbookViewId="0">
      <selection activeCell="L11" sqref="L11"/>
    </sheetView>
  </sheetViews>
  <sheetFormatPr defaultColWidth="8.7" defaultRowHeight="15.6"/>
  <cols>
    <col min="1" max="1" width="6.75" customWidth="1"/>
    <col min="7" max="7" width="16.125" customWidth="1"/>
    <col min="8" max="8" width="12.75" customWidth="1"/>
    <col min="9" max="9" width="11.0666666666667" customWidth="1"/>
    <col min="10" max="10" width="11.5"/>
    <col min="11" max="11" width="11.4166666666667" customWidth="1"/>
    <col min="12" max="12" width="12.5" customWidth="1"/>
    <col min="13" max="13" width="11.6083333333333" customWidth="1"/>
    <col min="14" max="14" width="13.9333333333333" customWidth="1"/>
    <col min="15" max="15" width="12.675" customWidth="1"/>
    <col min="16" max="16" width="11.7833333333333" customWidth="1"/>
    <col min="17" max="17" width="10.525" customWidth="1"/>
    <col min="18" max="18" width="10" customWidth="1"/>
    <col min="19" max="19" width="11.4333333333333" customWidth="1"/>
    <col min="20" max="20" width="9.64166666666667" customWidth="1"/>
    <col min="21" max="22" width="8.125" customWidth="1"/>
    <col min="27" max="27" width="15.1416666666667" customWidth="1"/>
    <col min="28" max="28" width="13.375" customWidth="1"/>
    <col min="29" max="29" width="12.35" customWidth="1"/>
    <col min="30" max="30" width="13.675" customWidth="1"/>
    <col min="31" max="31" width="11.175" customWidth="1"/>
  </cols>
  <sheetData>
    <row r="1" ht="26" customHeight="1" spans="1:5">
      <c r="A1" s="898" t="s">
        <v>95</v>
      </c>
      <c r="B1" s="898"/>
      <c r="C1" s="898"/>
      <c r="D1" s="898"/>
      <c r="E1" s="899"/>
    </row>
    <row r="2" ht="28" customHeight="1" spans="1:5">
      <c r="A2" s="900"/>
      <c r="B2" s="900"/>
      <c r="C2" s="900"/>
      <c r="D2" s="900"/>
      <c r="E2" s="901"/>
    </row>
    <row r="3" ht="24.9" customHeight="1" spans="1:10">
      <c r="A3" s="902"/>
      <c r="B3" s="903"/>
      <c r="C3" s="903"/>
      <c r="D3" s="903"/>
      <c r="E3" s="904"/>
      <c r="G3" s="905" t="s">
        <v>96</v>
      </c>
      <c r="H3" s="905"/>
      <c r="I3" s="905"/>
      <c r="J3" s="905"/>
    </row>
    <row r="4" ht="25" customHeight="1" spans="1:10">
      <c r="A4" s="906">
        <v>1</v>
      </c>
      <c r="B4" s="907" t="s">
        <v>97</v>
      </c>
      <c r="C4" s="907"/>
      <c r="D4" s="907"/>
      <c r="E4" s="908"/>
      <c r="G4" s="909" t="s">
        <v>98</v>
      </c>
      <c r="H4" s="910" t="s">
        <v>99</v>
      </c>
      <c r="I4" s="934"/>
      <c r="J4" s="935"/>
    </row>
    <row r="5" ht="25" customHeight="1" spans="1:12">
      <c r="A5" s="906">
        <v>2</v>
      </c>
      <c r="B5" s="907" t="s">
        <v>100</v>
      </c>
      <c r="C5" s="907"/>
      <c r="D5" s="907"/>
      <c r="E5" s="908"/>
      <c r="G5" s="909" t="s">
        <v>101</v>
      </c>
      <c r="H5" s="910" t="s">
        <v>102</v>
      </c>
      <c r="I5" s="934"/>
      <c r="J5" s="935"/>
      <c r="K5" s="936" t="s">
        <v>103</v>
      </c>
      <c r="L5" s="937" t="s">
        <v>104</v>
      </c>
    </row>
    <row r="6" ht="25" customHeight="1" spans="1:12">
      <c r="A6" s="906">
        <v>3</v>
      </c>
      <c r="B6" s="907" t="s">
        <v>105</v>
      </c>
      <c r="C6" s="907"/>
      <c r="D6" s="907"/>
      <c r="E6" s="908"/>
      <c r="G6" s="909" t="s">
        <v>106</v>
      </c>
      <c r="H6" s="911" t="s">
        <v>107</v>
      </c>
      <c r="I6" s="934"/>
      <c r="J6" s="935"/>
      <c r="K6" s="936" t="s">
        <v>108</v>
      </c>
      <c r="L6" s="937" t="s">
        <v>109</v>
      </c>
    </row>
    <row r="7" ht="25" customHeight="1" spans="1:12">
      <c r="A7" s="906">
        <v>4</v>
      </c>
      <c r="B7" s="907" t="s">
        <v>110</v>
      </c>
      <c r="C7" s="907"/>
      <c r="D7" s="907"/>
      <c r="E7" s="908"/>
      <c r="G7" s="909" t="s">
        <v>111</v>
      </c>
      <c r="H7" s="910" t="s">
        <v>112</v>
      </c>
      <c r="I7" s="934"/>
      <c r="J7" s="935"/>
      <c r="K7" s="936" t="s">
        <v>113</v>
      </c>
      <c r="L7" s="937" t="s">
        <v>114</v>
      </c>
    </row>
    <row r="8" ht="25" customHeight="1" spans="1:10">
      <c r="A8" s="906">
        <v>5</v>
      </c>
      <c r="B8" s="907" t="s">
        <v>115</v>
      </c>
      <c r="C8" s="907"/>
      <c r="D8" s="907"/>
      <c r="E8" s="908"/>
      <c r="G8" s="909" t="s">
        <v>116</v>
      </c>
      <c r="H8" s="912" t="s">
        <v>117</v>
      </c>
      <c r="I8" s="938"/>
      <c r="J8" s="939"/>
    </row>
    <row r="9" ht="25" customHeight="1" spans="1:12">
      <c r="A9" s="906">
        <v>6</v>
      </c>
      <c r="B9" s="907" t="s">
        <v>118</v>
      </c>
      <c r="C9" s="907"/>
      <c r="D9" s="907"/>
      <c r="E9" s="908"/>
      <c r="G9" s="909" t="s">
        <v>119</v>
      </c>
      <c r="H9" s="912" t="s">
        <v>120</v>
      </c>
      <c r="I9" s="938"/>
      <c r="J9" s="939"/>
      <c r="K9" s="909" t="s">
        <v>121</v>
      </c>
      <c r="L9" s="940"/>
    </row>
    <row r="10" ht="25" customHeight="1" spans="1:18">
      <c r="A10" s="906">
        <v>7</v>
      </c>
      <c r="B10" s="913" t="s">
        <v>122</v>
      </c>
      <c r="C10" s="913"/>
      <c r="D10" s="913"/>
      <c r="E10" s="914"/>
      <c r="G10" s="909" t="s">
        <v>123</v>
      </c>
      <c r="H10" s="915" t="s">
        <v>124</v>
      </c>
      <c r="I10" s="909" t="s">
        <v>3</v>
      </c>
      <c r="J10" s="941">
        <v>45590</v>
      </c>
      <c r="O10" s="942"/>
      <c r="P10" s="943"/>
      <c r="Q10" s="942"/>
      <c r="R10" s="942"/>
    </row>
    <row r="11" ht="25" customHeight="1" spans="1:20">
      <c r="A11" s="906">
        <v>8</v>
      </c>
      <c r="B11" s="913" t="s">
        <v>125</v>
      </c>
      <c r="C11" s="913"/>
      <c r="D11" s="913"/>
      <c r="E11" s="914"/>
      <c r="G11" s="909" t="s">
        <v>126</v>
      </c>
      <c r="H11" s="915" t="s">
        <v>127</v>
      </c>
      <c r="I11" s="909" t="s">
        <v>3</v>
      </c>
      <c r="J11" s="941"/>
      <c r="O11" s="942"/>
      <c r="P11" s="943"/>
      <c r="Q11" s="942"/>
      <c r="R11" s="942"/>
      <c r="T11" s="962"/>
    </row>
    <row r="12" ht="25" customHeight="1" spans="1:20">
      <c r="A12" s="906">
        <v>9</v>
      </c>
      <c r="B12" s="907" t="s">
        <v>128</v>
      </c>
      <c r="C12" s="907"/>
      <c r="D12" s="907"/>
      <c r="E12" s="908"/>
      <c r="G12" s="909" t="s">
        <v>65</v>
      </c>
      <c r="H12" s="915" t="s">
        <v>127</v>
      </c>
      <c r="I12" s="909" t="s">
        <v>3</v>
      </c>
      <c r="J12" s="941"/>
      <c r="O12" s="942"/>
      <c r="P12" s="943"/>
      <c r="Q12" s="942"/>
      <c r="R12" s="942"/>
      <c r="T12" s="962"/>
    </row>
    <row r="13" ht="25" customHeight="1" spans="1:20">
      <c r="A13" s="906">
        <v>10</v>
      </c>
      <c r="B13" s="907" t="s">
        <v>129</v>
      </c>
      <c r="C13" s="907"/>
      <c r="D13" s="907"/>
      <c r="E13" s="908"/>
      <c r="G13" s="909" t="s">
        <v>130</v>
      </c>
      <c r="H13" s="910" t="s">
        <v>131</v>
      </c>
      <c r="I13" s="934"/>
      <c r="J13" s="935"/>
      <c r="O13" s="942"/>
      <c r="P13" s="943"/>
      <c r="Q13" s="942"/>
      <c r="R13" s="942"/>
      <c r="T13" s="962"/>
    </row>
    <row r="14" ht="25" customHeight="1" spans="1:20">
      <c r="A14" s="906">
        <v>11</v>
      </c>
      <c r="B14" s="907" t="s">
        <v>132</v>
      </c>
      <c r="C14" s="907"/>
      <c r="D14" s="907"/>
      <c r="E14" s="908"/>
      <c r="G14" s="916" t="s">
        <v>133</v>
      </c>
      <c r="H14" s="910" t="s">
        <v>134</v>
      </c>
      <c r="I14" s="944"/>
      <c r="J14" s="945"/>
      <c r="P14" s="946"/>
      <c r="T14" s="962"/>
    </row>
    <row r="15" ht="25" customHeight="1" spans="1:23">
      <c r="A15" s="906">
        <v>12</v>
      </c>
      <c r="B15" s="907" t="s">
        <v>135</v>
      </c>
      <c r="C15" s="907"/>
      <c r="D15" s="907"/>
      <c r="E15" s="908"/>
      <c r="G15" s="917" t="s">
        <v>136</v>
      </c>
      <c r="H15" s="918"/>
      <c r="I15" s="947" t="s">
        <v>3</v>
      </c>
      <c r="J15" s="948"/>
      <c r="K15" s="949" t="s">
        <v>137</v>
      </c>
      <c r="L15" s="950"/>
      <c r="M15" s="950"/>
      <c r="N15" s="950"/>
      <c r="O15" s="950"/>
      <c r="P15" s="950"/>
      <c r="Q15" s="950"/>
      <c r="R15" s="950"/>
      <c r="S15" s="950"/>
      <c r="T15" s="950"/>
      <c r="U15" s="950"/>
      <c r="V15" s="950"/>
      <c r="W15" s="963"/>
    </row>
    <row r="16" ht="34" customHeight="1" spans="1:23">
      <c r="A16" s="906">
        <v>13</v>
      </c>
      <c r="B16" s="913" t="s">
        <v>138</v>
      </c>
      <c r="C16" s="913"/>
      <c r="D16" s="913"/>
      <c r="E16" s="914"/>
      <c r="G16" s="919" t="s">
        <v>139</v>
      </c>
      <c r="H16" s="920" t="s">
        <v>140</v>
      </c>
      <c r="I16" s="951"/>
      <c r="J16" s="951"/>
      <c r="K16" s="952" t="s">
        <v>141</v>
      </c>
      <c r="L16" s="952" t="s">
        <v>118</v>
      </c>
      <c r="M16" s="952" t="s">
        <v>122</v>
      </c>
      <c r="N16" s="952" t="s">
        <v>125</v>
      </c>
      <c r="O16" s="952" t="s">
        <v>128</v>
      </c>
      <c r="P16" s="952" t="s">
        <v>129</v>
      </c>
      <c r="Q16" s="964" t="s">
        <v>132</v>
      </c>
      <c r="R16" s="964" t="s">
        <v>135</v>
      </c>
      <c r="S16" s="965" t="s">
        <v>138</v>
      </c>
      <c r="T16" s="965" t="s">
        <v>142</v>
      </c>
      <c r="U16" s="965" t="s">
        <v>143</v>
      </c>
      <c r="V16" s="965" t="s">
        <v>144</v>
      </c>
      <c r="W16" s="965" t="s">
        <v>145</v>
      </c>
    </row>
    <row r="17" ht="25" customHeight="1" spans="1:23">
      <c r="A17" s="906">
        <v>14</v>
      </c>
      <c r="B17" s="913" t="s">
        <v>142</v>
      </c>
      <c r="C17" s="913"/>
      <c r="D17" s="913"/>
      <c r="E17" s="914"/>
      <c r="G17" s="921"/>
      <c r="H17" s="920" t="s">
        <v>146</v>
      </c>
      <c r="I17" s="951"/>
      <c r="J17" s="951"/>
      <c r="K17" s="953"/>
      <c r="L17" s="953"/>
      <c r="M17" s="953"/>
      <c r="N17" s="953"/>
      <c r="O17" s="954" t="s">
        <v>147</v>
      </c>
      <c r="P17" s="953"/>
      <c r="Q17" s="954"/>
      <c r="R17" s="954"/>
      <c r="S17" s="954"/>
      <c r="T17" s="954"/>
      <c r="U17" s="954"/>
      <c r="V17" s="954"/>
      <c r="W17" s="954"/>
    </row>
    <row r="18" ht="25" customHeight="1" spans="1:23">
      <c r="A18" s="906">
        <v>15</v>
      </c>
      <c r="B18" s="907" t="s">
        <v>148</v>
      </c>
      <c r="C18" s="907"/>
      <c r="D18" s="907"/>
      <c r="E18" s="907"/>
      <c r="G18" s="921"/>
      <c r="H18" s="920" t="s">
        <v>149</v>
      </c>
      <c r="I18" s="951"/>
      <c r="J18" s="951"/>
      <c r="K18" s="953"/>
      <c r="L18" s="953"/>
      <c r="M18" s="953"/>
      <c r="N18" s="953"/>
      <c r="O18" s="954"/>
      <c r="P18" s="953"/>
      <c r="Q18" s="954"/>
      <c r="R18" s="954"/>
      <c r="S18" s="954"/>
      <c r="T18" s="954"/>
      <c r="U18" s="953"/>
      <c r="V18" s="954"/>
      <c r="W18" s="954"/>
    </row>
    <row r="19" ht="25" customHeight="1" spans="1:23">
      <c r="A19" s="906">
        <v>16</v>
      </c>
      <c r="B19" s="913" t="s">
        <v>143</v>
      </c>
      <c r="C19" s="913"/>
      <c r="D19" s="913"/>
      <c r="E19" s="914"/>
      <c r="G19" s="921"/>
      <c r="H19" s="920" t="s">
        <v>150</v>
      </c>
      <c r="I19" s="951"/>
      <c r="J19" s="951"/>
      <c r="K19" s="953"/>
      <c r="L19" s="953"/>
      <c r="M19" s="953"/>
      <c r="N19" s="953"/>
      <c r="O19" s="954"/>
      <c r="P19" s="953"/>
      <c r="Q19" s="954"/>
      <c r="R19" s="954"/>
      <c r="S19" s="954"/>
      <c r="T19" s="954"/>
      <c r="U19" s="953"/>
      <c r="V19" s="954"/>
      <c r="W19" s="954"/>
    </row>
    <row r="20" ht="25" customHeight="1" spans="1:23">
      <c r="A20" s="922">
        <v>17</v>
      </c>
      <c r="B20" s="913" t="s">
        <v>144</v>
      </c>
      <c r="C20" s="913"/>
      <c r="D20" s="913"/>
      <c r="E20" s="914"/>
      <c r="G20" s="921"/>
      <c r="H20" s="920" t="s">
        <v>151</v>
      </c>
      <c r="I20" s="951"/>
      <c r="J20" s="951"/>
      <c r="K20" s="953"/>
      <c r="L20" s="953"/>
      <c r="M20" s="953"/>
      <c r="N20" s="953"/>
      <c r="O20" s="954"/>
      <c r="P20" s="953"/>
      <c r="Q20" s="954"/>
      <c r="R20" s="954"/>
      <c r="S20" s="954"/>
      <c r="T20" s="954"/>
      <c r="U20" s="953"/>
      <c r="V20" s="954"/>
      <c r="W20" s="954"/>
    </row>
    <row r="21" ht="25" customHeight="1" spans="1:23">
      <c r="A21" s="906">
        <v>18</v>
      </c>
      <c r="B21" s="923" t="s">
        <v>145</v>
      </c>
      <c r="C21" s="923"/>
      <c r="D21" s="923"/>
      <c r="E21" s="924"/>
      <c r="G21" s="921"/>
      <c r="H21" s="925" t="s">
        <v>152</v>
      </c>
      <c r="I21" s="951"/>
      <c r="J21" s="951"/>
      <c r="K21" s="953"/>
      <c r="L21" s="953"/>
      <c r="M21" s="953"/>
      <c r="N21" s="953"/>
      <c r="O21" s="954"/>
      <c r="P21" s="953"/>
      <c r="Q21" s="954"/>
      <c r="R21" s="954"/>
      <c r="S21" s="954"/>
      <c r="T21" s="954"/>
      <c r="U21" s="953"/>
      <c r="V21" s="954"/>
      <c r="W21" s="954"/>
    </row>
    <row r="22" ht="25" customHeight="1" spans="7:23">
      <c r="G22" s="921"/>
      <c r="H22" s="920" t="s">
        <v>153</v>
      </c>
      <c r="I22" s="951"/>
      <c r="J22" s="951"/>
      <c r="K22" s="953"/>
      <c r="L22" s="953"/>
      <c r="M22" s="953"/>
      <c r="N22" s="953"/>
      <c r="O22" s="953"/>
      <c r="P22" s="953"/>
      <c r="Q22" s="953"/>
      <c r="R22" s="953"/>
      <c r="S22" s="953"/>
      <c r="T22" s="953"/>
      <c r="U22" s="953"/>
      <c r="V22" s="954"/>
      <c r="W22" s="954"/>
    </row>
    <row r="23" ht="25" customHeight="1" spans="7:23">
      <c r="G23" s="926"/>
      <c r="H23" s="920" t="s">
        <v>154</v>
      </c>
      <c r="I23" s="951"/>
      <c r="J23" s="951"/>
      <c r="K23" s="953"/>
      <c r="L23" s="953"/>
      <c r="M23" s="953"/>
      <c r="N23" s="953"/>
      <c r="O23" s="953"/>
      <c r="P23" s="953"/>
      <c r="Q23" s="953"/>
      <c r="R23" s="953"/>
      <c r="S23" s="953"/>
      <c r="T23" s="953"/>
      <c r="U23" s="953"/>
      <c r="V23" s="953"/>
      <c r="W23" s="953"/>
    </row>
    <row r="24" ht="40" customHeight="1"/>
    <row r="25" ht="31" customHeight="1" spans="7:17">
      <c r="G25" s="927" t="s">
        <v>155</v>
      </c>
      <c r="H25" s="927"/>
      <c r="I25" s="927"/>
      <c r="J25" s="927"/>
      <c r="K25" s="955"/>
      <c r="L25" s="927" t="s">
        <v>156</v>
      </c>
      <c r="M25" s="927"/>
      <c r="N25" s="927"/>
      <c r="O25" s="956" t="s">
        <v>157</v>
      </c>
      <c r="P25" s="956" t="s">
        <v>158</v>
      </c>
      <c r="Q25" s="929" t="s">
        <v>159</v>
      </c>
    </row>
    <row r="26" ht="31" customHeight="1" spans="7:17">
      <c r="G26" s="927" t="s">
        <v>160</v>
      </c>
      <c r="H26" s="927" t="s">
        <v>161</v>
      </c>
      <c r="I26" s="927" t="s">
        <v>162</v>
      </c>
      <c r="J26" s="927" t="s">
        <v>163</v>
      </c>
      <c r="K26" s="955"/>
      <c r="L26" s="927" t="s">
        <v>160</v>
      </c>
      <c r="M26" s="957" t="s">
        <v>164</v>
      </c>
      <c r="N26" s="957" t="s">
        <v>165</v>
      </c>
      <c r="O26" s="956"/>
      <c r="P26" s="956"/>
      <c r="Q26" s="929"/>
    </row>
    <row r="27" ht="31" customHeight="1" spans="7:17">
      <c r="G27" s="927" t="s">
        <v>81</v>
      </c>
      <c r="H27" s="927">
        <f>'25条图纸点检表'!L9</f>
        <v>0</v>
      </c>
      <c r="I27" s="927">
        <f>'25条图纸点检表'!M9</f>
        <v>0</v>
      </c>
      <c r="J27" s="927">
        <f>'25条图纸点检表'!N9</f>
        <v>0</v>
      </c>
      <c r="K27" s="955"/>
      <c r="L27" s="958" t="s">
        <v>166</v>
      </c>
      <c r="M27" s="958">
        <f>结构FMC审核记录表!J3</f>
        <v>0</v>
      </c>
      <c r="N27" s="927">
        <f>结构正式图审核记录表!J3</f>
        <v>0</v>
      </c>
      <c r="O27" s="959" t="str">
        <f>材质确认表!O2</f>
        <v>OK</v>
      </c>
      <c r="P27" s="959" t="str">
        <f>机床参数检查表!N2</f>
        <v>OK</v>
      </c>
      <c r="Q27" s="959" t="str">
        <f>设计重大风险排查表!L2</f>
        <v>NG</v>
      </c>
    </row>
    <row r="28" ht="31" customHeight="1" spans="7:17">
      <c r="G28" s="927" t="s">
        <v>75</v>
      </c>
      <c r="H28" s="927">
        <f>'25条图纸点检表'!L10</f>
        <v>0</v>
      </c>
      <c r="I28" s="927">
        <f>'25条图纸点检表'!M10</f>
        <v>0</v>
      </c>
      <c r="J28" s="927">
        <f>'25条图纸点检表'!N10</f>
        <v>0</v>
      </c>
      <c r="K28" s="955"/>
      <c r="L28" s="958" t="s">
        <v>167</v>
      </c>
      <c r="M28" s="958">
        <f>结构FMC审核记录表!J4</f>
        <v>0</v>
      </c>
      <c r="N28" s="927">
        <f>结构正式图审核记录表!J4</f>
        <v>0</v>
      </c>
      <c r="O28" s="959"/>
      <c r="P28" s="959"/>
      <c r="Q28" s="959"/>
    </row>
    <row r="29" ht="31" customHeight="1" spans="7:17">
      <c r="G29" s="927" t="s">
        <v>168</v>
      </c>
      <c r="H29" s="927">
        <f>'25条图纸点检表'!L11</f>
        <v>0</v>
      </c>
      <c r="I29" s="927">
        <f>'25条图纸点检表'!M11</f>
        <v>0</v>
      </c>
      <c r="J29" s="927">
        <f>'25条图纸点检表'!N11</f>
        <v>0</v>
      </c>
      <c r="K29" s="955"/>
      <c r="L29" s="958" t="s">
        <v>169</v>
      </c>
      <c r="M29" s="958">
        <f>结构FMC审核记录表!J5</f>
        <v>0</v>
      </c>
      <c r="N29" s="927">
        <f>结构正式图审核记录表!J5</f>
        <v>0</v>
      </c>
      <c r="O29" s="959"/>
      <c r="P29" s="959"/>
      <c r="Q29" s="959"/>
    </row>
    <row r="30" ht="31" customHeight="1" spans="7:17">
      <c r="G30" s="928" t="s">
        <v>170</v>
      </c>
      <c r="H30" s="927">
        <f>'25条图纸点检表'!L12</f>
        <v>0</v>
      </c>
      <c r="I30" s="927">
        <f>'25条图纸点检表'!M12</f>
        <v>0</v>
      </c>
      <c r="J30" s="927">
        <f>'25条图纸点检表'!N12</f>
        <v>0</v>
      </c>
      <c r="K30" s="955"/>
      <c r="L30" s="960" t="s">
        <v>171</v>
      </c>
      <c r="M30" s="958">
        <f>结构FMC审核记录表!J6</f>
        <v>0</v>
      </c>
      <c r="N30" s="927">
        <f>结构正式图审核记录表!J6</f>
        <v>0</v>
      </c>
      <c r="O30" s="959"/>
      <c r="P30" s="959"/>
      <c r="Q30" s="959"/>
    </row>
    <row r="31" ht="31" customHeight="1" spans="7:17">
      <c r="G31" s="928" t="s">
        <v>172</v>
      </c>
      <c r="H31" s="927">
        <f>'25条图纸点检表'!L13</f>
        <v>31</v>
      </c>
      <c r="I31" s="927">
        <f>'25条图纸点检表'!M13</f>
        <v>31</v>
      </c>
      <c r="J31" s="927">
        <f>'25条图纸点检表'!N13</f>
        <v>31</v>
      </c>
      <c r="K31" s="955"/>
      <c r="L31" s="960" t="s">
        <v>173</v>
      </c>
      <c r="M31" s="958">
        <f>结构FMC审核记录表!J7</f>
        <v>0</v>
      </c>
      <c r="N31" s="927">
        <f>结构正式图审核记录表!J7</f>
        <v>0</v>
      </c>
      <c r="O31" s="959"/>
      <c r="P31" s="959"/>
      <c r="Q31" s="959"/>
    </row>
    <row r="32" ht="31" customHeight="1"/>
    <row r="33" ht="41" customHeight="1" spans="7:27">
      <c r="G33" s="929" t="s">
        <v>174</v>
      </c>
      <c r="H33" s="930" t="s">
        <v>100</v>
      </c>
      <c r="I33" s="930"/>
      <c r="J33" s="930"/>
      <c r="K33" s="930"/>
      <c r="L33" s="930"/>
      <c r="M33" s="932"/>
      <c r="N33" s="961" t="s">
        <v>105</v>
      </c>
      <c r="O33" s="930"/>
      <c r="P33" s="930"/>
      <c r="Q33" s="930"/>
      <c r="R33" s="930"/>
      <c r="S33" s="932"/>
      <c r="T33" s="927" t="s">
        <v>110</v>
      </c>
      <c r="U33" s="927"/>
      <c r="V33" s="927"/>
      <c r="W33" s="927"/>
      <c r="X33" s="927"/>
      <c r="Y33" s="927"/>
      <c r="Z33" s="966"/>
      <c r="AA33" s="966"/>
    </row>
    <row r="34" ht="41" customHeight="1" spans="7:25">
      <c r="G34" s="929"/>
      <c r="H34" s="931" t="s">
        <v>161</v>
      </c>
      <c r="I34" s="929"/>
      <c r="J34" s="929"/>
      <c r="K34" s="929" t="s">
        <v>163</v>
      </c>
      <c r="L34" s="929"/>
      <c r="M34" s="929"/>
      <c r="N34" s="929" t="s">
        <v>161</v>
      </c>
      <c r="O34" s="929"/>
      <c r="P34" s="929"/>
      <c r="Q34" s="929" t="s">
        <v>163</v>
      </c>
      <c r="R34" s="929"/>
      <c r="S34" s="929"/>
      <c r="T34" s="929" t="s">
        <v>161</v>
      </c>
      <c r="U34" s="929"/>
      <c r="V34" s="929"/>
      <c r="W34" s="929" t="s">
        <v>163</v>
      </c>
      <c r="X34" s="929"/>
      <c r="Y34" s="929"/>
    </row>
    <row r="35" ht="41" customHeight="1" spans="7:25">
      <c r="G35" s="929"/>
      <c r="H35" s="932" t="s">
        <v>81</v>
      </c>
      <c r="I35" s="927" t="s">
        <v>75</v>
      </c>
      <c r="J35" s="927" t="s">
        <v>168</v>
      </c>
      <c r="K35" s="927" t="s">
        <v>81</v>
      </c>
      <c r="L35" s="927" t="s">
        <v>75</v>
      </c>
      <c r="M35" s="927" t="s">
        <v>168</v>
      </c>
      <c r="N35" s="927" t="s">
        <v>81</v>
      </c>
      <c r="O35" s="927" t="s">
        <v>75</v>
      </c>
      <c r="P35" s="927" t="s">
        <v>168</v>
      </c>
      <c r="Q35" s="927" t="s">
        <v>81</v>
      </c>
      <c r="R35" s="927" t="s">
        <v>75</v>
      </c>
      <c r="S35" s="927" t="s">
        <v>168</v>
      </c>
      <c r="T35" s="927" t="s">
        <v>81</v>
      </c>
      <c r="U35" s="927" t="s">
        <v>75</v>
      </c>
      <c r="V35" s="927" t="s">
        <v>168</v>
      </c>
      <c r="W35" s="927" t="s">
        <v>81</v>
      </c>
      <c r="X35" s="927" t="s">
        <v>75</v>
      </c>
      <c r="Y35" s="927" t="s">
        <v>168</v>
      </c>
    </row>
    <row r="36" ht="41" customHeight="1" spans="7:25">
      <c r="G36" s="933" t="s">
        <v>175</v>
      </c>
      <c r="H36" s="929">
        <f>落料!O18</f>
        <v>0</v>
      </c>
      <c r="I36" s="929">
        <f>落料!O19</f>
        <v>0</v>
      </c>
      <c r="J36" s="929">
        <f>落料!O20</f>
        <v>0</v>
      </c>
      <c r="K36" s="929">
        <f>落料!O11</f>
        <v>0</v>
      </c>
      <c r="L36" s="929">
        <f>落料!O12</f>
        <v>0</v>
      </c>
      <c r="M36" s="929">
        <f>落料!O13</f>
        <v>0</v>
      </c>
      <c r="N36" s="929">
        <f>拉延!O17</f>
        <v>0</v>
      </c>
      <c r="O36" s="929">
        <f>拉延!O18</f>
        <v>0</v>
      </c>
      <c r="P36" s="929">
        <f>拉延!O19</f>
        <v>0</v>
      </c>
      <c r="Q36" s="929">
        <f>拉延!O10</f>
        <v>0</v>
      </c>
      <c r="R36" s="929">
        <f>拉延!O11</f>
        <v>0</v>
      </c>
      <c r="S36" s="929">
        <f>拉延!O12</f>
        <v>0</v>
      </c>
      <c r="T36" s="929">
        <f>后工序!O17</f>
        <v>0</v>
      </c>
      <c r="U36" s="929">
        <f>后工序!O18</f>
        <v>0</v>
      </c>
      <c r="V36" s="929">
        <f>后工序!O19</f>
        <v>1</v>
      </c>
      <c r="W36" s="929">
        <f>后工序!O10</f>
        <v>0</v>
      </c>
      <c r="X36" s="929">
        <f>后工序!O11</f>
        <v>0</v>
      </c>
      <c r="Y36" s="929">
        <f>后工序!O12</f>
        <v>1</v>
      </c>
    </row>
    <row r="37" ht="41" customHeight="1" spans="7:25">
      <c r="G37" s="933" t="s">
        <v>176</v>
      </c>
      <c r="H37" s="929">
        <f>落料!O21</f>
        <v>0</v>
      </c>
      <c r="I37" s="929">
        <f>落料!O22</f>
        <v>0</v>
      </c>
      <c r="J37" s="929">
        <f>落料!O23</f>
        <v>0</v>
      </c>
      <c r="K37" s="929">
        <f>落料!O14</f>
        <v>0</v>
      </c>
      <c r="L37" s="929">
        <f>落料!O15</f>
        <v>0</v>
      </c>
      <c r="M37" s="929">
        <f>落料!O16</f>
        <v>0</v>
      </c>
      <c r="N37" s="929">
        <f>拉延!O20</f>
        <v>0</v>
      </c>
      <c r="O37" s="929">
        <f>拉延!O21</f>
        <v>0</v>
      </c>
      <c r="P37" s="929">
        <f>拉延!O22</f>
        <v>0</v>
      </c>
      <c r="Q37" s="929">
        <f>拉延!O13</f>
        <v>0</v>
      </c>
      <c r="R37" s="929">
        <f>拉延!O14</f>
        <v>0</v>
      </c>
      <c r="S37" s="929">
        <f>拉延!O15</f>
        <v>0</v>
      </c>
      <c r="T37" s="929">
        <f>后工序!O20</f>
        <v>0</v>
      </c>
      <c r="U37" s="929">
        <f>后工序!O21</f>
        <v>0</v>
      </c>
      <c r="V37" s="929">
        <f>后工序!O22</f>
        <v>1</v>
      </c>
      <c r="W37" s="929">
        <f>后工序!O13</f>
        <v>0</v>
      </c>
      <c r="X37" s="929">
        <f>后工序!O14</f>
        <v>0</v>
      </c>
      <c r="Y37" s="929">
        <f>后工序!O15</f>
        <v>1</v>
      </c>
    </row>
    <row r="38" ht="41" customHeight="1" spans="7:25">
      <c r="G38" s="933" t="s">
        <v>177</v>
      </c>
      <c r="H38" s="929"/>
      <c r="I38" s="929"/>
      <c r="J38" s="929"/>
      <c r="K38" s="929"/>
      <c r="L38" s="929"/>
      <c r="M38" s="929"/>
      <c r="N38" s="929"/>
      <c r="O38" s="929"/>
      <c r="P38" s="929"/>
      <c r="Q38" s="929"/>
      <c r="R38" s="929"/>
      <c r="S38" s="929"/>
      <c r="T38" s="929"/>
      <c r="U38" s="929"/>
      <c r="V38" s="929"/>
      <c r="W38" s="929"/>
      <c r="X38" s="929"/>
      <c r="Y38" s="929"/>
    </row>
    <row r="39" ht="27" customHeight="1"/>
    <row r="40" ht="31" customHeight="1"/>
    <row r="41" ht="31" customHeight="1"/>
    <row r="42" ht="31" customHeight="1"/>
    <row r="43" ht="31" customHeight="1"/>
    <row r="44" ht="31" customHeight="1"/>
    <row r="45" ht="31" customHeight="1"/>
    <row r="46" ht="31" customHeight="1"/>
    <row r="47" ht="31" customHeight="1"/>
    <row r="48" ht="31" customHeight="1"/>
    <row r="49" ht="31" customHeight="1"/>
    <row r="50" ht="31" customHeight="1"/>
    <row r="51" ht="31" customHeight="1"/>
    <row r="52" ht="31" customHeight="1"/>
  </sheetData>
  <protectedRanges>
    <protectedRange sqref="K15:Q15 G15:G22 Q17:Q21 R17:R21 S17:S21 T17:T21 U17 H16 K16:Q16 I16:J16 H18:J18 H19:J19 H20:J20 H21:J21 H22:J22 H17:K17 K18 K19 K20 K21 K22 L17 L18 L19 L20 L21 L22 M17:M22 N17:N22 O22 O21 O20 O19 O18 O17 P17:P22 U18:U22 Q22 R22 S22 T22 G23:U23 V17:V21 V23 V22 W17:W22 W23" name="区域1"/>
  </protectedRanges>
  <mergeCells count="52">
    <mergeCell ref="G3:J3"/>
    <mergeCell ref="B4:E4"/>
    <mergeCell ref="B5:E5"/>
    <mergeCell ref="B6:E6"/>
    <mergeCell ref="B7:E7"/>
    <mergeCell ref="B8:E8"/>
    <mergeCell ref="H8:J8"/>
    <mergeCell ref="B9:E9"/>
    <mergeCell ref="H9:J9"/>
    <mergeCell ref="B10:E10"/>
    <mergeCell ref="B11:E11"/>
    <mergeCell ref="B12:E12"/>
    <mergeCell ref="B13:E13"/>
    <mergeCell ref="B14:E14"/>
    <mergeCell ref="B15:E15"/>
    <mergeCell ref="G15:H15"/>
    <mergeCell ref="I15:J15"/>
    <mergeCell ref="K15:W15"/>
    <mergeCell ref="B16:E16"/>
    <mergeCell ref="I16:J16"/>
    <mergeCell ref="B17:E17"/>
    <mergeCell ref="I17:J17"/>
    <mergeCell ref="B18:E18"/>
    <mergeCell ref="I18:J18"/>
    <mergeCell ref="B19:E19"/>
    <mergeCell ref="I19:J19"/>
    <mergeCell ref="B20:E20"/>
    <mergeCell ref="I20:J20"/>
    <mergeCell ref="B21:E21"/>
    <mergeCell ref="I21:J21"/>
    <mergeCell ref="I22:J22"/>
    <mergeCell ref="I23:J23"/>
    <mergeCell ref="G25:J25"/>
    <mergeCell ref="L25:N25"/>
    <mergeCell ref="H33:M33"/>
    <mergeCell ref="N33:S33"/>
    <mergeCell ref="T33:Y33"/>
    <mergeCell ref="H34:J34"/>
    <mergeCell ref="K34:M34"/>
    <mergeCell ref="N34:P34"/>
    <mergeCell ref="Q34:S34"/>
    <mergeCell ref="T34:V34"/>
    <mergeCell ref="W34:Y34"/>
    <mergeCell ref="G16:G23"/>
    <mergeCell ref="G33:G35"/>
    <mergeCell ref="O25:O26"/>
    <mergeCell ref="O27:O31"/>
    <mergeCell ref="P25:P26"/>
    <mergeCell ref="P27:P31"/>
    <mergeCell ref="Q25:Q26"/>
    <mergeCell ref="Q27:Q31"/>
    <mergeCell ref="A1:E2"/>
  </mergeCells>
  <conditionalFormatting sqref="I36">
    <cfRule type="cellIs" dxfId="0" priority="14" operator="greaterThan">
      <formula>0</formula>
    </cfRule>
  </conditionalFormatting>
  <conditionalFormatting sqref="L36">
    <cfRule type="cellIs" dxfId="0" priority="12" operator="greaterThan">
      <formula>0</formula>
    </cfRule>
  </conditionalFormatting>
  <conditionalFormatting sqref="O36">
    <cfRule type="cellIs" dxfId="0" priority="10" operator="greaterThan">
      <formula>0</formula>
    </cfRule>
  </conditionalFormatting>
  <conditionalFormatting sqref="R36">
    <cfRule type="cellIs" dxfId="0" priority="8" operator="greaterThan">
      <formula>0</formula>
    </cfRule>
  </conditionalFormatting>
  <conditionalFormatting sqref="X36">
    <cfRule type="cellIs" dxfId="0" priority="6" operator="greaterThan">
      <formula>0</formula>
    </cfRule>
  </conditionalFormatting>
  <conditionalFormatting sqref="I37">
    <cfRule type="cellIs" dxfId="0" priority="13" operator="greaterThan">
      <formula>0</formula>
    </cfRule>
  </conditionalFormatting>
  <conditionalFormatting sqref="L37">
    <cfRule type="cellIs" dxfId="0" priority="11" operator="greaterThan">
      <formula>0</formula>
    </cfRule>
  </conditionalFormatting>
  <conditionalFormatting sqref="O37">
    <cfRule type="cellIs" dxfId="0" priority="9" operator="greaterThan">
      <formula>0</formula>
    </cfRule>
  </conditionalFormatting>
  <conditionalFormatting sqref="R37">
    <cfRule type="cellIs" dxfId="0" priority="7" operator="greaterThan">
      <formula>0</formula>
    </cfRule>
  </conditionalFormatting>
  <conditionalFormatting sqref="X37">
    <cfRule type="cellIs" dxfId="0" priority="5" operator="greaterThan">
      <formula>0</formula>
    </cfRule>
  </conditionalFormatting>
  <conditionalFormatting sqref="O27:O31">
    <cfRule type="cellIs" dxfId="1" priority="16" operator="equal">
      <formula>"OK"</formula>
    </cfRule>
    <cfRule type="cellIs" dxfId="0" priority="15" operator="equal">
      <formula>"NG"</formula>
    </cfRule>
  </conditionalFormatting>
  <conditionalFormatting sqref="P27:P31">
    <cfRule type="cellIs" dxfId="1" priority="4" operator="equal">
      <formula>"OK"</formula>
    </cfRule>
    <cfRule type="cellIs" dxfId="0" priority="3" operator="equal">
      <formula>"NG"</formula>
    </cfRule>
  </conditionalFormatting>
  <conditionalFormatting sqref="Q27:Q31">
    <cfRule type="cellIs" dxfId="1" priority="2" operator="equal">
      <formula>"ok"</formula>
    </cfRule>
    <cfRule type="cellIs" dxfId="0" priority="1" operator="notEqual">
      <formula>"ok"</formula>
    </cfRule>
  </conditionalFormatting>
  <conditionalFormatting sqref="K17:W23">
    <cfRule type="cellIs" dxfId="2" priority="17" operator="equal">
      <formula>"N/A"</formula>
    </cfRule>
    <cfRule type="cellIs" dxfId="3" priority="446" operator="equal">
      <formula>"是"</formula>
    </cfRule>
    <cfRule type="cellIs" dxfId="0" priority="465" operator="equal">
      <formula>"否"</formula>
    </cfRule>
  </conditionalFormatting>
  <dataValidations count="2">
    <dataValidation type="list" allowBlank="1" showInputMessage="1" showErrorMessage="1" sqref="L30:L31">
      <formula1>"合格,未更改到位,未更改,待确定,无法更改"</formula1>
    </dataValidation>
    <dataValidation type="list" allowBlank="1" showInputMessage="1" showErrorMessage="1" sqref="K17:W23">
      <formula1>"是,否,N/A"</formula1>
    </dataValidation>
  </dataValidations>
  <hyperlinks>
    <hyperlink ref="B5:E5" location="落料!A1" display="落料"/>
    <hyperlink ref="B6:E6" location="拉延!A1" display="拉延"/>
    <hyperlink ref="B7:E7" location="后工序!A1" display="后工序"/>
    <hyperlink ref="B8:E8" location="包边!A1" display="包边"/>
    <hyperlink ref="B9:E9" location="机床参数检查表!A1" display="机床参数检查表"/>
    <hyperlink ref="B14:E14" location="动态干涉检查!A1" display="动态干涉检查"/>
    <hyperlink ref="B16:E16" location="筋厚检查报告!A1" display="筋厚检查报告"/>
    <hyperlink ref="B17:E17" location="减重问题清单!A1" display="减重问题清单"/>
    <hyperlink ref="B10:E10" location="废料滑落检查表!A1" display="废料滑落检查表"/>
    <hyperlink ref="B11:E11" location="安全部件检查表!A1" display="安全部件检查表"/>
    <hyperlink ref="B4:E4" location="设计重大风险排查表!A1" display="设计重大风险排查表"/>
    <hyperlink ref="B15:E15" location="静态干涉检查!A1" display="静态干涉检查"/>
    <hyperlink ref="B12:E12" location="'25条图纸点检表'!A1" display="25条图纸点检表"/>
    <hyperlink ref="B13:E13" location="后序压力控制专项检查表!A1" display="后序压力控制专项检查表"/>
    <hyperlink ref="B19:E19" location="结构FMC审核记录表!A1" display="结构FMC审核记录表"/>
    <hyperlink ref="B20:E20" location="结构正式图审核记录表!A1" display="结构正式图审核记录表"/>
    <hyperlink ref="B21:E21" location="拉延调试工艺卡!A1" display="拉延调试工艺卡"/>
    <hyperlink ref="B18:E18" location="材质确认表!B2" display="材质确认表"/>
  </hyperlinks>
  <pageMargins left="0.7" right="0.7" top="0.75" bottom="0.75" header="0.3" footer="0.3"/>
  <pageSetup paperSize="9" orientation="portrait" horizontalDpi="600" verticalDpi="600"/>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24"/>
  <sheetViews>
    <sheetView view="pageBreakPreview" zoomScale="70" zoomScaleNormal="85" topLeftCell="A5" workbookViewId="0">
      <selection activeCell="M8" sqref="M8"/>
    </sheetView>
  </sheetViews>
  <sheetFormatPr defaultColWidth="9" defaultRowHeight="14.4"/>
  <cols>
    <col min="1" max="1" width="6.325" style="873" customWidth="1"/>
    <col min="2" max="2" width="9.00833333333333" style="873" customWidth="1"/>
    <col min="3" max="3" width="30.5916666666667" style="873" customWidth="1"/>
    <col min="4" max="4" width="11.9" style="873" customWidth="1"/>
    <col min="5" max="5" width="17.3416666666667" style="873" customWidth="1"/>
    <col min="6" max="6" width="42.2" style="873" customWidth="1"/>
    <col min="7" max="7" width="27.4916666666667" style="873" customWidth="1"/>
    <col min="8" max="8" width="16.025" style="873" customWidth="1"/>
    <col min="9" max="9" width="10.75" style="873" customWidth="1"/>
    <col min="10" max="10" width="10.3833333333333" style="873" customWidth="1"/>
    <col min="11" max="15" width="9" style="873"/>
    <col min="16" max="16" width="9" style="873" hidden="1" customWidth="1"/>
    <col min="17" max="16384" width="9" style="873"/>
  </cols>
  <sheetData>
    <row r="1" ht="50" customHeight="1" spans="1:10">
      <c r="A1" s="874"/>
      <c r="B1" s="874"/>
      <c r="C1" s="874"/>
      <c r="D1" s="875" t="s">
        <v>178</v>
      </c>
      <c r="E1" s="875"/>
      <c r="F1" s="875"/>
      <c r="G1" s="876" t="str">
        <f>目录!H8</f>
        <v>N72-VE23-M002-CAD9900200350-9900205227-OP20</v>
      </c>
      <c r="H1" s="876"/>
      <c r="I1" s="876"/>
      <c r="J1" s="884"/>
    </row>
    <row r="2" ht="43" customHeight="1" spans="1:12">
      <c r="A2" s="877" t="s">
        <v>179</v>
      </c>
      <c r="B2" s="877" t="s">
        <v>180</v>
      </c>
      <c r="C2" s="877" t="s">
        <v>181</v>
      </c>
      <c r="D2" s="877" t="s">
        <v>182</v>
      </c>
      <c r="E2" s="877" t="s">
        <v>183</v>
      </c>
      <c r="F2" s="878" t="s">
        <v>184</v>
      </c>
      <c r="G2" s="879"/>
      <c r="H2" s="877" t="s">
        <v>185</v>
      </c>
      <c r="I2" s="877" t="s">
        <v>186</v>
      </c>
      <c r="J2" s="877" t="s">
        <v>187</v>
      </c>
      <c r="K2" s="894" t="s">
        <v>188</v>
      </c>
      <c r="L2" s="895" t="str">
        <f>IF(M4&gt;0,"NG","OK")</f>
        <v>NG</v>
      </c>
    </row>
    <row r="3" ht="60" customHeight="1" spans="1:16">
      <c r="A3" s="880">
        <v>1</v>
      </c>
      <c r="B3" s="881" t="s">
        <v>189</v>
      </c>
      <c r="C3" s="882" t="s">
        <v>190</v>
      </c>
      <c r="D3" s="880" t="s">
        <v>191</v>
      </c>
      <c r="E3" s="882" t="s">
        <v>192</v>
      </c>
      <c r="F3" s="883" t="s">
        <v>193</v>
      </c>
      <c r="G3" s="884"/>
      <c r="H3" s="880" t="s">
        <v>194</v>
      </c>
      <c r="I3" s="880" t="str">
        <f>结构FMC审核记录表!E21</f>
        <v>NG</v>
      </c>
      <c r="J3" s="882"/>
      <c r="L3" s="896" t="s">
        <v>81</v>
      </c>
      <c r="M3" s="894">
        <f>COUNTIFS(I3:I16,"OK")</f>
        <v>2</v>
      </c>
      <c r="N3" s="894"/>
      <c r="P3" s="873" t="s">
        <v>81</v>
      </c>
    </row>
    <row r="4" ht="60" customHeight="1" spans="1:16">
      <c r="A4" s="880">
        <v>2</v>
      </c>
      <c r="B4" s="885"/>
      <c r="C4" s="882" t="s">
        <v>195</v>
      </c>
      <c r="D4" s="880" t="s">
        <v>191</v>
      </c>
      <c r="E4" s="882" t="s">
        <v>196</v>
      </c>
      <c r="F4" s="883" t="s">
        <v>197</v>
      </c>
      <c r="G4" s="884"/>
      <c r="H4" s="880" t="s">
        <v>198</v>
      </c>
      <c r="I4" s="880" t="str">
        <f>结构FMC审核记录表!E36</f>
        <v>NG</v>
      </c>
      <c r="J4" s="882"/>
      <c r="L4" s="894" t="s">
        <v>75</v>
      </c>
      <c r="M4" s="894">
        <f>COUNTIFS(I3:I16,"NG")</f>
        <v>5</v>
      </c>
      <c r="N4" s="894"/>
      <c r="P4" s="873" t="s">
        <v>75</v>
      </c>
    </row>
    <row r="5" ht="60" customHeight="1" spans="1:16">
      <c r="A5" s="880">
        <v>3</v>
      </c>
      <c r="B5" s="885"/>
      <c r="C5" s="882" t="s">
        <v>199</v>
      </c>
      <c r="D5" s="880" t="s">
        <v>191</v>
      </c>
      <c r="E5" s="882" t="s">
        <v>200</v>
      </c>
      <c r="F5" s="886" t="s">
        <v>201</v>
      </c>
      <c r="G5" s="887"/>
      <c r="H5" s="880" t="s">
        <v>194</v>
      </c>
      <c r="I5" s="880" t="str">
        <f>机床参数检查表!N2</f>
        <v>OK</v>
      </c>
      <c r="J5" s="882"/>
      <c r="L5" s="894" t="s">
        <v>202</v>
      </c>
      <c r="M5" s="894"/>
      <c r="N5" s="894"/>
      <c r="P5" s="873" t="s">
        <v>202</v>
      </c>
    </row>
    <row r="6" ht="60" customHeight="1" spans="1:10">
      <c r="A6" s="880">
        <v>4</v>
      </c>
      <c r="B6" s="885"/>
      <c r="C6" s="882" t="s">
        <v>203</v>
      </c>
      <c r="D6" s="880" t="s">
        <v>191</v>
      </c>
      <c r="E6" s="882" t="s">
        <v>192</v>
      </c>
      <c r="F6" s="886" t="s">
        <v>204</v>
      </c>
      <c r="G6" s="887"/>
      <c r="H6" s="880" t="s">
        <v>194</v>
      </c>
      <c r="I6" s="880" t="str">
        <f>结构FMC审核记录表!E50</f>
        <v>NG</v>
      </c>
      <c r="J6" s="882"/>
    </row>
    <row r="7" ht="60" customHeight="1" spans="1:11">
      <c r="A7" s="880">
        <v>5</v>
      </c>
      <c r="B7" s="885"/>
      <c r="C7" s="888" t="s">
        <v>205</v>
      </c>
      <c r="D7" s="880" t="s">
        <v>191</v>
      </c>
      <c r="E7" s="882" t="s">
        <v>192</v>
      </c>
      <c r="F7" s="886" t="s">
        <v>206</v>
      </c>
      <c r="G7" s="887"/>
      <c r="H7" s="880" t="s">
        <v>194</v>
      </c>
      <c r="I7" s="880" t="str">
        <f>结构FMC审核记录表!E64</f>
        <v>NG</v>
      </c>
      <c r="J7" s="882"/>
      <c r="K7" s="873">
        <v>20250610</v>
      </c>
    </row>
    <row r="8" ht="60" customHeight="1" spans="1:11">
      <c r="A8" s="880">
        <v>6</v>
      </c>
      <c r="B8" s="889"/>
      <c r="C8" s="888" t="s">
        <v>207</v>
      </c>
      <c r="D8" s="880" t="s">
        <v>191</v>
      </c>
      <c r="E8" s="882" t="s">
        <v>192</v>
      </c>
      <c r="F8" s="886" t="s">
        <v>208</v>
      </c>
      <c r="G8" s="887"/>
      <c r="H8" s="880" t="s">
        <v>194</v>
      </c>
      <c r="I8" s="880" t="str">
        <f>结构FMC审核记录表!E78</f>
        <v>NG</v>
      </c>
      <c r="J8" s="882"/>
      <c r="K8" s="873">
        <v>20250610</v>
      </c>
    </row>
    <row r="9" ht="60" customHeight="1" spans="1:10">
      <c r="A9" s="880">
        <v>7</v>
      </c>
      <c r="B9" s="890" t="s">
        <v>209</v>
      </c>
      <c r="C9" s="882" t="s">
        <v>210</v>
      </c>
      <c r="D9" s="880" t="s">
        <v>191</v>
      </c>
      <c r="E9" s="882" t="s">
        <v>200</v>
      </c>
      <c r="F9" s="886" t="s">
        <v>211</v>
      </c>
      <c r="G9" s="887"/>
      <c r="H9" s="880" t="s">
        <v>194</v>
      </c>
      <c r="I9" s="880"/>
      <c r="J9" s="882"/>
    </row>
    <row r="10" ht="60" customHeight="1" spans="1:10">
      <c r="A10" s="880">
        <v>8</v>
      </c>
      <c r="B10" s="890"/>
      <c r="C10" s="882" t="s">
        <v>212</v>
      </c>
      <c r="D10" s="880" t="s">
        <v>191</v>
      </c>
      <c r="E10" s="882" t="s">
        <v>213</v>
      </c>
      <c r="F10" s="886" t="s">
        <v>214</v>
      </c>
      <c r="G10" s="887"/>
      <c r="H10" s="880" t="s">
        <v>194</v>
      </c>
      <c r="I10" s="880"/>
      <c r="J10" s="882"/>
    </row>
    <row r="11" ht="60" customHeight="1" spans="1:10">
      <c r="A11" s="880">
        <v>9</v>
      </c>
      <c r="B11" s="890"/>
      <c r="C11" s="882" t="s">
        <v>215</v>
      </c>
      <c r="D11" s="880" t="s">
        <v>191</v>
      </c>
      <c r="E11" s="882" t="s">
        <v>200</v>
      </c>
      <c r="F11" s="886" t="s">
        <v>216</v>
      </c>
      <c r="G11" s="887"/>
      <c r="H11" s="880" t="s">
        <v>194</v>
      </c>
      <c r="I11" s="880"/>
      <c r="J11" s="882"/>
    </row>
    <row r="12" ht="60" customHeight="1" spans="1:10">
      <c r="A12" s="880">
        <v>10</v>
      </c>
      <c r="B12" s="890"/>
      <c r="C12" s="882" t="s">
        <v>217</v>
      </c>
      <c r="D12" s="880" t="s">
        <v>191</v>
      </c>
      <c r="E12" s="882" t="s">
        <v>218</v>
      </c>
      <c r="F12" s="886" t="s">
        <v>219</v>
      </c>
      <c r="G12" s="887"/>
      <c r="H12" s="880" t="s">
        <v>194</v>
      </c>
      <c r="I12" s="880"/>
      <c r="J12" s="882"/>
    </row>
    <row r="13" ht="60" customHeight="1" spans="1:10">
      <c r="A13" s="880">
        <v>11</v>
      </c>
      <c r="B13" s="890"/>
      <c r="C13" s="882" t="s">
        <v>220</v>
      </c>
      <c r="D13" s="880" t="s">
        <v>191</v>
      </c>
      <c r="E13" s="882" t="s">
        <v>218</v>
      </c>
      <c r="F13" s="883" t="s">
        <v>221</v>
      </c>
      <c r="G13" s="884"/>
      <c r="H13" s="880" t="s">
        <v>194</v>
      </c>
      <c r="I13" s="880" t="str">
        <f>材质确认表!O2</f>
        <v>OK</v>
      </c>
      <c r="J13" s="882"/>
    </row>
    <row r="14" ht="60" customHeight="1" spans="1:10">
      <c r="A14" s="880">
        <v>12</v>
      </c>
      <c r="B14" s="890"/>
      <c r="C14" s="882" t="s">
        <v>222</v>
      </c>
      <c r="D14" s="880" t="s">
        <v>191</v>
      </c>
      <c r="E14" s="882" t="s">
        <v>200</v>
      </c>
      <c r="F14" s="883" t="s">
        <v>223</v>
      </c>
      <c r="G14" s="884"/>
      <c r="H14" s="880" t="s">
        <v>194</v>
      </c>
      <c r="I14" s="880"/>
      <c r="J14" s="882"/>
    </row>
    <row r="15" ht="60" customHeight="1" spans="1:10">
      <c r="A15" s="880">
        <v>13</v>
      </c>
      <c r="B15" s="890"/>
      <c r="C15" s="882" t="s">
        <v>224</v>
      </c>
      <c r="D15" s="880" t="s">
        <v>191</v>
      </c>
      <c r="E15" s="882" t="s">
        <v>200</v>
      </c>
      <c r="F15" s="883" t="s">
        <v>225</v>
      </c>
      <c r="G15" s="884"/>
      <c r="H15" s="880" t="s">
        <v>194</v>
      </c>
      <c r="I15" s="880"/>
      <c r="J15" s="882"/>
    </row>
    <row r="16" ht="60" customHeight="1" spans="1:10">
      <c r="A16" s="880">
        <v>14</v>
      </c>
      <c r="B16" s="890"/>
      <c r="C16" s="891" t="s">
        <v>226</v>
      </c>
      <c r="D16" s="880" t="s">
        <v>191</v>
      </c>
      <c r="E16" s="882" t="s">
        <v>227</v>
      </c>
      <c r="F16" s="883" t="s">
        <v>228</v>
      </c>
      <c r="G16" s="884"/>
      <c r="H16" s="880" t="s">
        <v>194</v>
      </c>
      <c r="I16" s="880"/>
      <c r="J16" s="882"/>
    </row>
    <row r="17" ht="27" customHeight="1" spans="1:10">
      <c r="A17" s="883" t="s">
        <v>229</v>
      </c>
      <c r="B17" s="876"/>
      <c r="C17" s="876"/>
      <c r="D17" s="876"/>
      <c r="E17" s="876"/>
      <c r="F17" s="876"/>
      <c r="G17" s="876"/>
      <c r="H17" s="876"/>
      <c r="I17" s="876"/>
      <c r="J17" s="884"/>
    </row>
    <row r="18" ht="30" customHeight="1" spans="1:10">
      <c r="A18" s="892" t="s">
        <v>230</v>
      </c>
      <c r="B18" s="893"/>
      <c r="C18" s="893" t="str">
        <f>目录!H10</f>
        <v>祝腾威</v>
      </c>
      <c r="D18" s="893"/>
      <c r="E18" s="893"/>
      <c r="F18" s="893" t="s">
        <v>93</v>
      </c>
      <c r="G18" s="893" t="str">
        <f>目录!H12</f>
        <v>张X </v>
      </c>
      <c r="H18" s="893" t="s">
        <v>231</v>
      </c>
      <c r="I18" s="893"/>
      <c r="J18" s="897"/>
    </row>
    <row r="24" spans="3:3">
      <c r="C24" s="873" t="s">
        <v>232</v>
      </c>
    </row>
  </sheetData>
  <mergeCells count="24">
    <mergeCell ref="A1:C1"/>
    <mergeCell ref="D1:F1"/>
    <mergeCell ref="G1:J1"/>
    <mergeCell ref="F2:G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A17:J17"/>
    <mergeCell ref="A18:B18"/>
    <mergeCell ref="D18:E18"/>
    <mergeCell ref="I18:J18"/>
    <mergeCell ref="B3:B8"/>
    <mergeCell ref="B9:B16"/>
  </mergeCells>
  <conditionalFormatting sqref="L2">
    <cfRule type="cellIs" dxfId="1" priority="1" operator="equal">
      <formula>"ok"</formula>
    </cfRule>
  </conditionalFormatting>
  <conditionalFormatting sqref="I3:I16">
    <cfRule type="cellIs" dxfId="1" priority="2" operator="equal">
      <formula>"OK"</formula>
    </cfRule>
    <cfRule type="cellIs" dxfId="2" priority="3" operator="equal">
      <formula>"/"</formula>
    </cfRule>
    <cfRule type="cellIs" dxfId="0" priority="4" operator="equal">
      <formula>"NG"</formula>
    </cfRule>
    <cfRule type="cellIs" dxfId="0" priority="5" operator="equal">
      <formula>"OK"</formula>
    </cfRule>
  </conditionalFormatting>
  <dataValidations count="2">
    <dataValidation type="list" allowBlank="1" showInputMessage="1" showErrorMessage="1" sqref="I3 I8:I12 I14:I17">
      <formula1>$P$3:$P$5</formula1>
    </dataValidation>
    <dataValidation allowBlank="1" showInputMessage="1" showErrorMessage="1" sqref="I13 I4:I7"/>
  </dataValidations>
  <pageMargins left="0.699305555555556" right="0.699305555555556" top="0.75" bottom="0.75" header="0.3" footer="0.3"/>
  <pageSetup paperSize="9" scale="44"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R121"/>
  <sheetViews>
    <sheetView tabSelected="1" view="pageBreakPreview" zoomScale="115" zoomScaleNormal="100" topLeftCell="A69" workbookViewId="0">
      <selection activeCell="B76" sqref="B76:D76"/>
    </sheetView>
  </sheetViews>
  <sheetFormatPr defaultColWidth="9" defaultRowHeight="12.6" customHeight="1"/>
  <cols>
    <col min="1" max="1" width="9.5" style="793" customWidth="1"/>
    <col min="2" max="2" width="25.2" style="794" customWidth="1"/>
    <col min="3" max="3" width="12.5" style="794" customWidth="1"/>
    <col min="4" max="4" width="90.625" style="795" customWidth="1"/>
    <col min="5" max="5" width="4.625" style="654" customWidth="1"/>
    <col min="6" max="10" width="4.625" style="359" customWidth="1"/>
    <col min="11" max="11" width="9.2" style="359" customWidth="1"/>
    <col min="12" max="12" width="10.7" style="359" customWidth="1"/>
    <col min="13" max="13" width="4.625" style="796" customWidth="1"/>
    <col min="14" max="15" width="4.625" style="654" customWidth="1"/>
    <col min="16" max="17" width="7.525" style="654" customWidth="1"/>
    <col min="18" max="18" width="5" style="654" customWidth="1"/>
    <col min="19" max="16384" width="9" style="654"/>
  </cols>
  <sheetData>
    <row r="1" ht="20.1" customHeight="1" spans="1:13">
      <c r="A1" s="539" t="s">
        <v>233</v>
      </c>
      <c r="B1" s="540"/>
      <c r="C1" s="541"/>
      <c r="D1" s="542" t="s">
        <v>234</v>
      </c>
      <c r="E1" s="543" t="s">
        <v>235</v>
      </c>
      <c r="F1" s="543"/>
      <c r="G1" s="869"/>
      <c r="H1" s="869"/>
      <c r="I1" s="869"/>
      <c r="J1" s="869"/>
      <c r="K1" s="869"/>
      <c r="L1" s="585" t="s">
        <v>3</v>
      </c>
      <c r="M1" s="359"/>
    </row>
    <row r="2" ht="20.1" customHeight="1" spans="1:13">
      <c r="A2" s="545"/>
      <c r="B2" s="546"/>
      <c r="C2" s="547"/>
      <c r="D2" s="304"/>
      <c r="E2" s="548" t="s">
        <v>230</v>
      </c>
      <c r="F2" s="548"/>
      <c r="G2" s="870" t="str">
        <f>目录!H10</f>
        <v>祝腾威</v>
      </c>
      <c r="H2" s="870"/>
      <c r="I2" s="870"/>
      <c r="J2" s="870"/>
      <c r="K2" s="870"/>
      <c r="L2" s="586">
        <f>目录!J10</f>
        <v>45590</v>
      </c>
      <c r="M2" s="359"/>
    </row>
    <row r="3" ht="20.1" customHeight="1" spans="1:13">
      <c r="A3" s="549"/>
      <c r="B3" s="550"/>
      <c r="C3" s="551"/>
      <c r="D3" s="304" t="s">
        <v>141</v>
      </c>
      <c r="E3" s="548" t="s">
        <v>236</v>
      </c>
      <c r="F3" s="548"/>
      <c r="G3" s="870" t="str">
        <f>目录!H11</f>
        <v>张X </v>
      </c>
      <c r="H3" s="870"/>
      <c r="I3" s="870"/>
      <c r="J3" s="870"/>
      <c r="K3" s="870"/>
      <c r="L3" s="586">
        <f>目录!J11</f>
        <v>0</v>
      </c>
      <c r="M3" s="359"/>
    </row>
    <row r="4" s="655" customFormat="1" ht="20.1" customHeight="1" spans="1:13">
      <c r="A4" s="552" t="s">
        <v>237</v>
      </c>
      <c r="B4" s="552" t="str">
        <f>目录!H5</f>
        <v>右滑门外板</v>
      </c>
      <c r="C4" s="554" t="s">
        <v>238</v>
      </c>
      <c r="D4" s="555" t="str">
        <f>目录!H7</f>
        <v>OP20-TR+PI</v>
      </c>
      <c r="E4" s="548" t="s">
        <v>239</v>
      </c>
      <c r="F4" s="548"/>
      <c r="G4" s="870" t="str">
        <f>目录!H12</f>
        <v>张X </v>
      </c>
      <c r="H4" s="870"/>
      <c r="I4" s="870"/>
      <c r="J4" s="870"/>
      <c r="K4" s="870"/>
      <c r="L4" s="586">
        <f>目录!J12</f>
        <v>0</v>
      </c>
      <c r="M4" s="827"/>
    </row>
    <row r="5" s="655" customFormat="1" ht="17.1" customHeight="1" spans="1:13">
      <c r="A5" s="552" t="s">
        <v>240</v>
      </c>
      <c r="B5" s="553" t="str">
        <f>目录!H8</f>
        <v>N72-VE23-M002-CAD9900200350-9900205227-OP20</v>
      </c>
      <c r="C5" s="554" t="s">
        <v>241</v>
      </c>
      <c r="D5" s="555" t="str">
        <f>目录!H9</f>
        <v>上饶J39-1200F</v>
      </c>
      <c r="E5" s="557" t="s">
        <v>242</v>
      </c>
      <c r="F5" s="557"/>
      <c r="G5" s="557"/>
      <c r="H5" s="557"/>
      <c r="I5" s="557"/>
      <c r="J5" s="557"/>
      <c r="K5" s="557"/>
      <c r="L5" s="587"/>
      <c r="M5" s="827"/>
    </row>
    <row r="6" s="655" customFormat="1" ht="14.1" customHeight="1" spans="1:18">
      <c r="A6" s="558" t="s">
        <v>243</v>
      </c>
      <c r="B6" s="559" t="s">
        <v>244</v>
      </c>
      <c r="C6" s="559"/>
      <c r="D6" s="559"/>
      <c r="E6" s="797" t="s">
        <v>245</v>
      </c>
      <c r="F6" s="798"/>
      <c r="G6" s="799"/>
      <c r="H6" s="797" t="s">
        <v>246</v>
      </c>
      <c r="I6" s="798"/>
      <c r="J6" s="799"/>
      <c r="K6" s="557" t="s">
        <v>247</v>
      </c>
      <c r="L6" s="587"/>
      <c r="M6" s="827"/>
      <c r="R6" s="593" t="s">
        <v>248</v>
      </c>
    </row>
    <row r="7" s="655" customFormat="1" ht="14.1" customHeight="1" spans="1:18">
      <c r="A7" s="558"/>
      <c r="B7" s="559"/>
      <c r="C7" s="559"/>
      <c r="D7" s="559"/>
      <c r="E7" s="557" t="s">
        <v>249</v>
      </c>
      <c r="F7" s="557"/>
      <c r="G7" s="557"/>
      <c r="H7" s="557" t="s">
        <v>249</v>
      </c>
      <c r="I7" s="557"/>
      <c r="J7" s="557"/>
      <c r="K7" s="557"/>
      <c r="L7" s="587"/>
      <c r="M7" s="827"/>
      <c r="R7" s="593"/>
    </row>
    <row r="8" s="787" customFormat="1" ht="18" customHeight="1" spans="1:18">
      <c r="A8" s="800"/>
      <c r="B8" s="801" t="s">
        <v>250</v>
      </c>
      <c r="C8" s="801"/>
      <c r="D8" s="801"/>
      <c r="E8" s="802" t="s">
        <v>175</v>
      </c>
      <c r="F8" s="802" t="s">
        <v>176</v>
      </c>
      <c r="G8" s="802" t="s">
        <v>177</v>
      </c>
      <c r="H8" s="802" t="s">
        <v>175</v>
      </c>
      <c r="I8" s="802" t="s">
        <v>176</v>
      </c>
      <c r="J8" s="802" t="s">
        <v>177</v>
      </c>
      <c r="K8" s="564"/>
      <c r="L8" s="588"/>
      <c r="M8" s="871"/>
      <c r="R8" s="593"/>
    </row>
    <row r="9" s="788" customFormat="1" ht="24.9" customHeight="1" spans="1:18">
      <c r="A9" s="568">
        <v>1</v>
      </c>
      <c r="B9" s="803" t="s">
        <v>251</v>
      </c>
      <c r="C9" s="803"/>
      <c r="D9" s="803"/>
      <c r="E9" s="567"/>
      <c r="F9" s="567"/>
      <c r="G9" s="567"/>
      <c r="H9" s="567"/>
      <c r="I9" s="567"/>
      <c r="J9" s="567"/>
      <c r="K9" s="581"/>
      <c r="L9" s="828"/>
      <c r="M9" s="590" t="s">
        <v>252</v>
      </c>
      <c r="N9" s="590"/>
      <c r="O9" s="590"/>
      <c r="P9" s="590"/>
      <c r="Q9" s="783"/>
      <c r="R9" s="593"/>
    </row>
    <row r="10" s="788" customFormat="1" ht="24.9" customHeight="1" spans="1:18">
      <c r="A10" s="568">
        <v>2</v>
      </c>
      <c r="B10" s="803" t="s">
        <v>253</v>
      </c>
      <c r="C10" s="803"/>
      <c r="D10" s="803"/>
      <c r="E10" s="567"/>
      <c r="F10" s="567"/>
      <c r="G10" s="804"/>
      <c r="H10" s="567"/>
      <c r="I10" s="567"/>
      <c r="J10" s="804"/>
      <c r="K10" s="830"/>
      <c r="L10" s="580"/>
      <c r="M10" s="590"/>
      <c r="N10" s="590" t="s">
        <v>254</v>
      </c>
      <c r="O10" s="590" t="s">
        <v>255</v>
      </c>
      <c r="P10" s="590" t="s">
        <v>256</v>
      </c>
      <c r="Q10" s="783"/>
      <c r="R10" s="593"/>
    </row>
    <row r="11" s="788" customFormat="1" ht="24.9" customHeight="1" spans="1:18">
      <c r="A11" s="568">
        <v>3</v>
      </c>
      <c r="B11" s="803" t="s">
        <v>257</v>
      </c>
      <c r="C11" s="803"/>
      <c r="D11" s="803"/>
      <c r="E11" s="567"/>
      <c r="F11" s="567"/>
      <c r="G11" s="567"/>
      <c r="H11" s="567"/>
      <c r="I11" s="567"/>
      <c r="J11" s="567"/>
      <c r="K11" s="581"/>
      <c r="L11" s="828"/>
      <c r="M11" s="590" t="s">
        <v>175</v>
      </c>
      <c r="N11" s="590" t="s">
        <v>258</v>
      </c>
      <c r="O11" s="590">
        <f>COUNTIF(H9:H75,"√")</f>
        <v>0</v>
      </c>
      <c r="P11" s="872" t="e">
        <f>O11/Q13</f>
        <v>#DIV/0!</v>
      </c>
      <c r="Q11" s="784"/>
      <c r="R11" s="593"/>
    </row>
    <row r="12" s="788" customFormat="1" ht="24.9" customHeight="1" spans="1:18">
      <c r="A12" s="568">
        <v>4</v>
      </c>
      <c r="B12" s="805" t="s">
        <v>259</v>
      </c>
      <c r="C12" s="805"/>
      <c r="D12" s="805"/>
      <c r="E12" s="567"/>
      <c r="F12" s="567"/>
      <c r="G12" s="804"/>
      <c r="H12" s="567"/>
      <c r="I12" s="567"/>
      <c r="J12" s="804"/>
      <c r="K12" s="581"/>
      <c r="L12" s="828"/>
      <c r="M12" s="590"/>
      <c r="N12" s="590" t="s">
        <v>260</v>
      </c>
      <c r="O12" s="590">
        <f>COUNTIF(H9:H75,"×")</f>
        <v>0</v>
      </c>
      <c r="P12" s="872" t="e">
        <f>O12/Q13</f>
        <v>#DIV/0!</v>
      </c>
      <c r="Q12" s="784" t="s">
        <v>261</v>
      </c>
      <c r="R12" s="593"/>
    </row>
    <row r="13" s="788" customFormat="1" ht="24.9" customHeight="1" spans="1:18">
      <c r="A13" s="568">
        <v>5</v>
      </c>
      <c r="B13" s="806" t="s">
        <v>262</v>
      </c>
      <c r="C13" s="807"/>
      <c r="D13" s="808"/>
      <c r="E13" s="567"/>
      <c r="F13" s="567"/>
      <c r="G13" s="804"/>
      <c r="H13" s="567"/>
      <c r="I13" s="567"/>
      <c r="J13" s="804"/>
      <c r="K13" s="580"/>
      <c r="L13" s="829"/>
      <c r="M13" s="590"/>
      <c r="N13" s="590" t="s">
        <v>168</v>
      </c>
      <c r="O13" s="590">
        <f>COUNTIF(H9:H75,"无")</f>
        <v>0</v>
      </c>
      <c r="P13" s="872" t="e">
        <f>O13/Q13</f>
        <v>#DIV/0!</v>
      </c>
      <c r="Q13" s="786">
        <f>SUM(O11:O13)</f>
        <v>0</v>
      </c>
      <c r="R13" s="593"/>
    </row>
    <row r="14" s="788" customFormat="1" ht="24.9" customHeight="1" spans="1:18">
      <c r="A14" s="568">
        <v>6</v>
      </c>
      <c r="B14" s="806" t="s">
        <v>263</v>
      </c>
      <c r="C14" s="807"/>
      <c r="D14" s="808"/>
      <c r="E14" s="567"/>
      <c r="F14" s="567"/>
      <c r="G14" s="804"/>
      <c r="H14" s="567"/>
      <c r="I14" s="567"/>
      <c r="J14" s="804"/>
      <c r="K14" s="580"/>
      <c r="L14" s="829"/>
      <c r="M14" s="590" t="s">
        <v>176</v>
      </c>
      <c r="N14" s="590" t="s">
        <v>258</v>
      </c>
      <c r="O14" s="590">
        <f>COUNTIF(I9:I75,"√")</f>
        <v>0</v>
      </c>
      <c r="P14" s="872" t="e">
        <f>O14/Q16</f>
        <v>#DIV/0!</v>
      </c>
      <c r="Q14" s="784"/>
      <c r="R14" s="593"/>
    </row>
    <row r="15" s="788" customFormat="1" ht="24.9" customHeight="1" spans="1:18">
      <c r="A15" s="568">
        <v>7</v>
      </c>
      <c r="B15" s="805" t="s">
        <v>264</v>
      </c>
      <c r="C15" s="805"/>
      <c r="D15" s="805"/>
      <c r="E15" s="567"/>
      <c r="F15" s="567"/>
      <c r="G15" s="804"/>
      <c r="H15" s="567"/>
      <c r="I15" s="567"/>
      <c r="J15" s="804"/>
      <c r="K15" s="581"/>
      <c r="L15" s="828"/>
      <c r="M15" s="590"/>
      <c r="N15" s="590" t="s">
        <v>260</v>
      </c>
      <c r="O15" s="590">
        <f>COUNTIF(I9:I75,"×")</f>
        <v>0</v>
      </c>
      <c r="P15" s="872" t="e">
        <f>O15/Q16</f>
        <v>#DIV/0!</v>
      </c>
      <c r="Q15" s="784" t="s">
        <v>261</v>
      </c>
      <c r="R15" s="593"/>
    </row>
    <row r="16" s="788" customFormat="1" ht="24.9" customHeight="1" spans="1:17">
      <c r="A16" s="568">
        <v>8</v>
      </c>
      <c r="B16" s="803" t="s">
        <v>265</v>
      </c>
      <c r="C16" s="803"/>
      <c r="D16" s="803"/>
      <c r="E16" s="567"/>
      <c r="F16" s="567"/>
      <c r="G16" s="804"/>
      <c r="H16" s="567"/>
      <c r="I16" s="567"/>
      <c r="J16" s="804"/>
      <c r="K16" s="581"/>
      <c r="L16" s="828"/>
      <c r="M16" s="590"/>
      <c r="N16" s="590" t="s">
        <v>168</v>
      </c>
      <c r="O16" s="590">
        <f>COUNTIF(I9:I75,"无")</f>
        <v>0</v>
      </c>
      <c r="P16" s="872" t="e">
        <f>O16/Q16</f>
        <v>#DIV/0!</v>
      </c>
      <c r="Q16" s="786">
        <f>SUM(O14:O16)</f>
        <v>0</v>
      </c>
    </row>
    <row r="17" s="788" customFormat="1" ht="24.9" customHeight="1" spans="1:16">
      <c r="A17" s="568">
        <v>9</v>
      </c>
      <c r="B17" s="553" t="s">
        <v>266</v>
      </c>
      <c r="C17" s="553"/>
      <c r="D17" s="553"/>
      <c r="E17" s="567"/>
      <c r="F17" s="567"/>
      <c r="G17" s="567"/>
      <c r="H17" s="567"/>
      <c r="I17" s="567"/>
      <c r="J17" s="567"/>
      <c r="K17" s="581"/>
      <c r="L17" s="595"/>
      <c r="M17" s="590" t="s">
        <v>267</v>
      </c>
      <c r="N17" s="590"/>
      <c r="O17" s="590"/>
      <c r="P17" s="590"/>
    </row>
    <row r="18" s="788" customFormat="1" ht="24.9" customHeight="1" spans="1:16">
      <c r="A18" s="568">
        <v>10</v>
      </c>
      <c r="B18" s="803" t="s">
        <v>268</v>
      </c>
      <c r="C18" s="803"/>
      <c r="D18" s="803"/>
      <c r="E18" s="567"/>
      <c r="F18" s="567"/>
      <c r="G18" s="804"/>
      <c r="H18" s="567"/>
      <c r="I18" s="567"/>
      <c r="J18" s="804"/>
      <c r="K18" s="581"/>
      <c r="L18" s="595"/>
      <c r="M18" s="590" t="s">
        <v>175</v>
      </c>
      <c r="N18" s="590" t="s">
        <v>258</v>
      </c>
      <c r="O18" s="590">
        <f>COUNTIF(E6:E75,"√")</f>
        <v>0</v>
      </c>
      <c r="P18" s="553"/>
    </row>
    <row r="19" s="789" customFormat="1" ht="24.9" customHeight="1" spans="1:17">
      <c r="A19" s="568">
        <v>11</v>
      </c>
      <c r="B19" s="806" t="s">
        <v>269</v>
      </c>
      <c r="C19" s="807"/>
      <c r="D19" s="808"/>
      <c r="E19" s="567"/>
      <c r="F19" s="567"/>
      <c r="G19" s="804"/>
      <c r="H19" s="567"/>
      <c r="I19" s="567"/>
      <c r="J19" s="804"/>
      <c r="K19" s="581"/>
      <c r="L19" s="595"/>
      <c r="M19" s="590"/>
      <c r="N19" s="590" t="s">
        <v>260</v>
      </c>
      <c r="O19" s="590">
        <f>COUNTIF(E6:E75,"×")</f>
        <v>0</v>
      </c>
      <c r="P19" s="803"/>
      <c r="Q19" s="784" t="s">
        <v>261</v>
      </c>
    </row>
    <row r="20" s="788" customFormat="1" ht="24.9" customHeight="1" spans="1:17">
      <c r="A20" s="568">
        <v>12</v>
      </c>
      <c r="B20" s="803" t="s">
        <v>270</v>
      </c>
      <c r="C20" s="803"/>
      <c r="D20" s="803"/>
      <c r="E20" s="567"/>
      <c r="F20" s="567"/>
      <c r="G20" s="804"/>
      <c r="H20" s="567"/>
      <c r="I20" s="567"/>
      <c r="J20" s="804"/>
      <c r="K20" s="581"/>
      <c r="L20" s="595"/>
      <c r="M20" s="590"/>
      <c r="N20" s="590" t="s">
        <v>168</v>
      </c>
      <c r="O20" s="590">
        <f>COUNTIF(E6:E75,"无")</f>
        <v>0</v>
      </c>
      <c r="P20" s="553"/>
      <c r="Q20" s="786">
        <f>SUM(O18:O20)</f>
        <v>0</v>
      </c>
    </row>
    <row r="21" s="788" customFormat="1" ht="24.9" customHeight="1" spans="1:17">
      <c r="A21" s="568">
        <v>13</v>
      </c>
      <c r="B21" s="803" t="s">
        <v>271</v>
      </c>
      <c r="C21" s="803"/>
      <c r="D21" s="803"/>
      <c r="E21" s="567"/>
      <c r="F21" s="567"/>
      <c r="G21" s="567"/>
      <c r="H21" s="567"/>
      <c r="I21" s="567"/>
      <c r="J21" s="567"/>
      <c r="K21" s="581"/>
      <c r="L21" s="595"/>
      <c r="M21" s="590" t="s">
        <v>176</v>
      </c>
      <c r="N21" s="590" t="s">
        <v>258</v>
      </c>
      <c r="O21" s="590">
        <f>COUNTIF(F6:F75,"√")</f>
        <v>0</v>
      </c>
      <c r="P21" s="553"/>
      <c r="Q21" s="784"/>
    </row>
    <row r="22" s="788" customFormat="1" ht="24.9" customHeight="1" spans="1:17">
      <c r="A22" s="568">
        <v>14</v>
      </c>
      <c r="B22" s="806" t="s">
        <v>272</v>
      </c>
      <c r="C22" s="807"/>
      <c r="D22" s="808"/>
      <c r="E22" s="567"/>
      <c r="F22" s="567"/>
      <c r="G22" s="804"/>
      <c r="H22" s="567"/>
      <c r="I22" s="567"/>
      <c r="J22" s="804"/>
      <c r="K22" s="581"/>
      <c r="L22" s="595"/>
      <c r="M22" s="590"/>
      <c r="N22" s="590" t="s">
        <v>260</v>
      </c>
      <c r="O22" s="590">
        <f>COUNTIF(F6:F75,"×")</f>
        <v>0</v>
      </c>
      <c r="P22" s="553"/>
      <c r="Q22" s="784" t="s">
        <v>261</v>
      </c>
    </row>
    <row r="23" s="788" customFormat="1" ht="24.9" customHeight="1" spans="1:17">
      <c r="A23" s="568">
        <v>15</v>
      </c>
      <c r="B23" s="805" t="s">
        <v>273</v>
      </c>
      <c r="C23" s="805"/>
      <c r="D23" s="805"/>
      <c r="E23" s="567"/>
      <c r="F23" s="567"/>
      <c r="G23" s="567"/>
      <c r="H23" s="567"/>
      <c r="I23" s="567"/>
      <c r="J23" s="567"/>
      <c r="K23" s="581"/>
      <c r="L23" s="595"/>
      <c r="M23" s="590"/>
      <c r="N23" s="590" t="s">
        <v>168</v>
      </c>
      <c r="O23" s="590">
        <f>COUNTIF(F6:F75,"无")</f>
        <v>0</v>
      </c>
      <c r="P23" s="553"/>
      <c r="Q23" s="786">
        <f>SUM(O21:O23)</f>
        <v>0</v>
      </c>
    </row>
    <row r="24" s="788" customFormat="1" ht="24.9" customHeight="1" spans="1:13">
      <c r="A24" s="568">
        <v>16</v>
      </c>
      <c r="B24" s="805" t="s">
        <v>274</v>
      </c>
      <c r="C24" s="805"/>
      <c r="D24" s="805"/>
      <c r="E24" s="567"/>
      <c r="F24" s="567"/>
      <c r="G24" s="804"/>
      <c r="H24" s="567"/>
      <c r="I24" s="567"/>
      <c r="J24" s="804"/>
      <c r="K24" s="581"/>
      <c r="L24" s="595"/>
      <c r="M24" s="783"/>
    </row>
    <row r="25" s="789" customFormat="1" ht="24.9" customHeight="1" spans="1:13">
      <c r="A25" s="568">
        <v>17</v>
      </c>
      <c r="B25" s="805" t="s">
        <v>275</v>
      </c>
      <c r="C25" s="805"/>
      <c r="D25" s="805"/>
      <c r="E25" s="567"/>
      <c r="F25" s="567"/>
      <c r="G25" s="567"/>
      <c r="H25" s="567"/>
      <c r="I25" s="567"/>
      <c r="J25" s="567"/>
      <c r="K25" s="581"/>
      <c r="L25" s="595"/>
      <c r="M25" s="783"/>
    </row>
    <row r="26" s="789" customFormat="1" ht="24.9" customHeight="1" spans="1:13">
      <c r="A26" s="568">
        <v>18</v>
      </c>
      <c r="B26" s="809" t="s">
        <v>276</v>
      </c>
      <c r="C26" s="810"/>
      <c r="D26" s="811"/>
      <c r="E26" s="567"/>
      <c r="F26" s="567"/>
      <c r="G26" s="804"/>
      <c r="H26" s="567"/>
      <c r="I26" s="567"/>
      <c r="J26" s="804"/>
      <c r="K26" s="830"/>
      <c r="L26" s="831"/>
      <c r="M26" s="783"/>
    </row>
    <row r="27" s="789" customFormat="1" ht="24.9" customHeight="1" spans="1:13">
      <c r="A27" s="568">
        <v>19</v>
      </c>
      <c r="B27" s="805" t="s">
        <v>277</v>
      </c>
      <c r="C27" s="805"/>
      <c r="D27" s="805"/>
      <c r="E27" s="567"/>
      <c r="F27" s="567"/>
      <c r="G27" s="804"/>
      <c r="H27" s="567"/>
      <c r="I27" s="567"/>
      <c r="J27" s="804"/>
      <c r="K27" s="581"/>
      <c r="L27" s="595"/>
      <c r="M27" s="783"/>
    </row>
    <row r="28" s="789" customFormat="1" ht="24.9" customHeight="1" spans="1:13">
      <c r="A28" s="568">
        <v>20</v>
      </c>
      <c r="B28" s="812" t="s">
        <v>278</v>
      </c>
      <c r="C28" s="813"/>
      <c r="D28" s="814"/>
      <c r="E28" s="567"/>
      <c r="F28" s="567"/>
      <c r="G28" s="567"/>
      <c r="H28" s="567"/>
      <c r="I28" s="567"/>
      <c r="J28" s="567"/>
      <c r="K28" s="581"/>
      <c r="L28" s="595"/>
      <c r="M28" s="783"/>
    </row>
    <row r="29" s="789" customFormat="1" ht="24.9" customHeight="1" spans="1:13">
      <c r="A29" s="568">
        <v>21</v>
      </c>
      <c r="B29" s="805" t="s">
        <v>279</v>
      </c>
      <c r="C29" s="805"/>
      <c r="D29" s="805"/>
      <c r="E29" s="567"/>
      <c r="F29" s="567"/>
      <c r="G29" s="567"/>
      <c r="H29" s="567"/>
      <c r="I29" s="567"/>
      <c r="J29" s="567"/>
      <c r="K29" s="581"/>
      <c r="L29" s="595"/>
      <c r="M29" s="783"/>
    </row>
    <row r="30" s="789" customFormat="1" ht="24.9" customHeight="1" spans="1:13">
      <c r="A30" s="568">
        <v>22</v>
      </c>
      <c r="B30" s="805" t="s">
        <v>280</v>
      </c>
      <c r="C30" s="805"/>
      <c r="D30" s="805"/>
      <c r="E30" s="567"/>
      <c r="F30" s="567"/>
      <c r="G30" s="804"/>
      <c r="H30" s="567"/>
      <c r="I30" s="567"/>
      <c r="J30" s="804"/>
      <c r="K30" s="581"/>
      <c r="L30" s="595"/>
      <c r="M30" s="783"/>
    </row>
    <row r="31" s="789" customFormat="1" ht="24.9" customHeight="1" spans="1:13">
      <c r="A31" s="568">
        <v>23</v>
      </c>
      <c r="B31" s="805" t="s">
        <v>281</v>
      </c>
      <c r="C31" s="805"/>
      <c r="D31" s="805"/>
      <c r="E31" s="567"/>
      <c r="F31" s="567"/>
      <c r="G31" s="567"/>
      <c r="H31" s="567"/>
      <c r="I31" s="567"/>
      <c r="J31" s="567"/>
      <c r="K31" s="581"/>
      <c r="L31" s="595"/>
      <c r="M31" s="783"/>
    </row>
    <row r="32" s="789" customFormat="1" ht="24.9" customHeight="1" spans="1:13">
      <c r="A32" s="568">
        <v>24</v>
      </c>
      <c r="B32" s="805" t="s">
        <v>282</v>
      </c>
      <c r="C32" s="805"/>
      <c r="D32" s="805"/>
      <c r="E32" s="567"/>
      <c r="F32" s="567"/>
      <c r="G32" s="567"/>
      <c r="H32" s="567"/>
      <c r="I32" s="567"/>
      <c r="J32" s="567"/>
      <c r="K32" s="581"/>
      <c r="L32" s="595"/>
      <c r="M32" s="783"/>
    </row>
    <row r="33" s="789" customFormat="1" ht="24.9" customHeight="1" spans="1:13">
      <c r="A33" s="568">
        <v>25</v>
      </c>
      <c r="B33" s="805" t="s">
        <v>283</v>
      </c>
      <c r="C33" s="805"/>
      <c r="D33" s="805"/>
      <c r="E33" s="567"/>
      <c r="F33" s="567"/>
      <c r="G33" s="804"/>
      <c r="H33" s="567"/>
      <c r="I33" s="567"/>
      <c r="J33" s="804"/>
      <c r="K33" s="581"/>
      <c r="L33" s="595"/>
      <c r="M33" s="783"/>
    </row>
    <row r="34" s="789" customFormat="1" ht="24.9" customHeight="1" spans="1:13">
      <c r="A34" s="568">
        <v>26</v>
      </c>
      <c r="B34" s="803" t="s">
        <v>284</v>
      </c>
      <c r="C34" s="803"/>
      <c r="D34" s="803"/>
      <c r="E34" s="567"/>
      <c r="F34" s="567"/>
      <c r="G34" s="804"/>
      <c r="H34" s="567"/>
      <c r="I34" s="567"/>
      <c r="J34" s="804"/>
      <c r="K34" s="581"/>
      <c r="L34" s="595"/>
      <c r="M34" s="783"/>
    </row>
    <row r="35" s="789" customFormat="1" ht="24.9" customHeight="1" spans="1:13">
      <c r="A35" s="568">
        <v>27</v>
      </c>
      <c r="B35" s="805" t="s">
        <v>285</v>
      </c>
      <c r="C35" s="805"/>
      <c r="D35" s="805"/>
      <c r="E35" s="567"/>
      <c r="F35" s="567"/>
      <c r="G35" s="567"/>
      <c r="H35" s="567"/>
      <c r="I35" s="567"/>
      <c r="J35" s="567"/>
      <c r="K35" s="581"/>
      <c r="L35" s="595"/>
      <c r="M35" s="783"/>
    </row>
    <row r="36" s="789" customFormat="1" ht="24.9" customHeight="1" spans="1:13">
      <c r="A36" s="568">
        <v>28</v>
      </c>
      <c r="B36" s="805" t="s">
        <v>286</v>
      </c>
      <c r="C36" s="805"/>
      <c r="D36" s="805"/>
      <c r="E36" s="567"/>
      <c r="F36" s="567"/>
      <c r="G36" s="567"/>
      <c r="H36" s="567"/>
      <c r="I36" s="567"/>
      <c r="J36" s="567"/>
      <c r="K36" s="581"/>
      <c r="L36" s="595"/>
      <c r="M36" s="783"/>
    </row>
    <row r="37" s="788" customFormat="1" ht="24.9" customHeight="1" spans="1:13">
      <c r="A37" s="568">
        <v>29</v>
      </c>
      <c r="B37" s="805" t="s">
        <v>287</v>
      </c>
      <c r="C37" s="805"/>
      <c r="D37" s="805"/>
      <c r="E37" s="567"/>
      <c r="F37" s="567"/>
      <c r="G37" s="804"/>
      <c r="H37" s="567"/>
      <c r="I37" s="567"/>
      <c r="J37" s="804"/>
      <c r="K37" s="581"/>
      <c r="L37" s="595"/>
      <c r="M37" s="783"/>
    </row>
    <row r="38" s="789" customFormat="1" ht="24.9" customHeight="1" spans="1:13">
      <c r="A38" s="568">
        <v>30</v>
      </c>
      <c r="B38" s="815" t="s">
        <v>288</v>
      </c>
      <c r="C38" s="815"/>
      <c r="D38" s="815"/>
      <c r="E38" s="567"/>
      <c r="F38" s="567"/>
      <c r="G38" s="567"/>
      <c r="H38" s="567"/>
      <c r="I38" s="567"/>
      <c r="J38" s="567"/>
      <c r="K38" s="581" t="s">
        <v>289</v>
      </c>
      <c r="L38" s="595"/>
      <c r="M38" s="783"/>
    </row>
    <row r="39" s="789" customFormat="1" ht="24.9" customHeight="1" spans="1:13">
      <c r="A39" s="568">
        <v>31</v>
      </c>
      <c r="B39" s="815" t="s">
        <v>290</v>
      </c>
      <c r="C39" s="815"/>
      <c r="D39" s="815"/>
      <c r="E39" s="567"/>
      <c r="F39" s="567"/>
      <c r="G39" s="567"/>
      <c r="H39" s="567"/>
      <c r="I39" s="567"/>
      <c r="J39" s="567"/>
      <c r="K39" s="581" t="s">
        <v>289</v>
      </c>
      <c r="L39" s="595"/>
      <c r="M39" s="783"/>
    </row>
    <row r="40" s="789" customFormat="1" ht="24.9" customHeight="1" spans="1:13">
      <c r="A40" s="568">
        <v>32</v>
      </c>
      <c r="B40" s="816" t="s">
        <v>291</v>
      </c>
      <c r="C40" s="817"/>
      <c r="D40" s="818"/>
      <c r="E40" s="567"/>
      <c r="F40" s="567"/>
      <c r="G40" s="804"/>
      <c r="H40" s="567"/>
      <c r="I40" s="567"/>
      <c r="J40" s="804"/>
      <c r="K40" s="581" t="s">
        <v>289</v>
      </c>
      <c r="L40" s="595"/>
      <c r="M40" s="783"/>
    </row>
    <row r="41" s="789" customFormat="1" ht="24.9" customHeight="1" spans="1:13">
      <c r="A41" s="568">
        <v>33</v>
      </c>
      <c r="B41" s="809" t="s">
        <v>292</v>
      </c>
      <c r="C41" s="810"/>
      <c r="D41" s="811"/>
      <c r="E41" s="567"/>
      <c r="F41" s="567"/>
      <c r="G41" s="804"/>
      <c r="H41" s="567"/>
      <c r="I41" s="567"/>
      <c r="J41" s="804"/>
      <c r="K41" s="581"/>
      <c r="L41" s="595"/>
      <c r="M41" s="783"/>
    </row>
    <row r="42" s="789" customFormat="1" ht="24.9" customHeight="1" spans="1:13">
      <c r="A42" s="819">
        <v>34</v>
      </c>
      <c r="B42" s="820" t="s">
        <v>293</v>
      </c>
      <c r="C42" s="821"/>
      <c r="D42" s="822"/>
      <c r="E42" s="567"/>
      <c r="F42" s="567"/>
      <c r="G42" s="823"/>
      <c r="H42" s="567"/>
      <c r="I42" s="567"/>
      <c r="J42" s="823"/>
      <c r="K42" s="581"/>
      <c r="L42" s="595"/>
      <c r="M42" s="783"/>
    </row>
    <row r="43" s="789" customFormat="1" ht="24.9" customHeight="1" spans="1:13">
      <c r="A43" s="819">
        <v>35</v>
      </c>
      <c r="B43" s="820" t="s">
        <v>294</v>
      </c>
      <c r="C43" s="821"/>
      <c r="D43" s="822"/>
      <c r="E43" s="567"/>
      <c r="F43" s="567"/>
      <c r="G43" s="823"/>
      <c r="H43" s="567"/>
      <c r="I43" s="567"/>
      <c r="J43" s="823"/>
      <c r="K43" s="581"/>
      <c r="L43" s="595"/>
      <c r="M43" s="783"/>
    </row>
    <row r="44" s="790" customFormat="1" ht="24.9" customHeight="1" spans="1:13">
      <c r="A44" s="568"/>
      <c r="B44" s="824" t="s">
        <v>295</v>
      </c>
      <c r="C44" s="824"/>
      <c r="D44" s="824"/>
      <c r="E44" s="802" t="s">
        <v>175</v>
      </c>
      <c r="F44" s="802" t="s">
        <v>176</v>
      </c>
      <c r="G44" s="802" t="s">
        <v>177</v>
      </c>
      <c r="H44" s="802" t="s">
        <v>175</v>
      </c>
      <c r="I44" s="802" t="s">
        <v>176</v>
      </c>
      <c r="J44" s="802" t="s">
        <v>177</v>
      </c>
      <c r="K44" s="581"/>
      <c r="L44" s="595"/>
      <c r="M44" s="783"/>
    </row>
    <row r="45" s="788" customFormat="1" ht="24.9" customHeight="1" spans="1:13">
      <c r="A45" s="568">
        <v>1</v>
      </c>
      <c r="B45" s="805" t="s">
        <v>296</v>
      </c>
      <c r="C45" s="805"/>
      <c r="D45" s="805"/>
      <c r="E45" s="567"/>
      <c r="F45" s="567"/>
      <c r="G45" s="567"/>
      <c r="H45" s="567"/>
      <c r="I45" s="567"/>
      <c r="J45" s="567"/>
      <c r="K45" s="581"/>
      <c r="L45" s="595"/>
      <c r="M45" s="783"/>
    </row>
    <row r="46" s="788" customFormat="1" ht="24.9" customHeight="1" spans="1:13">
      <c r="A46" s="568">
        <v>2</v>
      </c>
      <c r="B46" s="803" t="s">
        <v>297</v>
      </c>
      <c r="C46" s="803"/>
      <c r="D46" s="803"/>
      <c r="E46" s="567"/>
      <c r="F46" s="567"/>
      <c r="G46" s="804"/>
      <c r="H46" s="567"/>
      <c r="I46" s="567"/>
      <c r="J46" s="804"/>
      <c r="K46" s="581"/>
      <c r="L46" s="595"/>
      <c r="M46" s="783"/>
    </row>
    <row r="47" s="791" customFormat="1" ht="24.9" customHeight="1" spans="1:13">
      <c r="A47" s="568">
        <v>3</v>
      </c>
      <c r="B47" s="803" t="s">
        <v>298</v>
      </c>
      <c r="C47" s="803"/>
      <c r="D47" s="803"/>
      <c r="E47" s="567"/>
      <c r="F47" s="567"/>
      <c r="G47" s="804"/>
      <c r="H47" s="567"/>
      <c r="I47" s="567"/>
      <c r="J47" s="804"/>
      <c r="K47" s="581"/>
      <c r="L47" s="595"/>
      <c r="M47" s="832"/>
    </row>
    <row r="48" s="791" customFormat="1" ht="24.9" customHeight="1" spans="1:13">
      <c r="A48" s="568"/>
      <c r="B48" s="824" t="s">
        <v>299</v>
      </c>
      <c r="C48" s="824"/>
      <c r="D48" s="824"/>
      <c r="E48" s="802" t="s">
        <v>175</v>
      </c>
      <c r="F48" s="802" t="s">
        <v>176</v>
      </c>
      <c r="G48" s="802" t="s">
        <v>177</v>
      </c>
      <c r="H48" s="802" t="s">
        <v>175</v>
      </c>
      <c r="I48" s="802" t="s">
        <v>176</v>
      </c>
      <c r="J48" s="802" t="s">
        <v>177</v>
      </c>
      <c r="K48" s="581"/>
      <c r="L48" s="595"/>
      <c r="M48" s="783"/>
    </row>
    <row r="49" s="791" customFormat="1" ht="24.9" customHeight="1" spans="1:13">
      <c r="A49" s="568">
        <v>1</v>
      </c>
      <c r="B49" s="805" t="s">
        <v>300</v>
      </c>
      <c r="C49" s="805"/>
      <c r="D49" s="805"/>
      <c r="E49" s="567"/>
      <c r="F49" s="567"/>
      <c r="G49" s="804"/>
      <c r="H49" s="567"/>
      <c r="I49" s="567"/>
      <c r="J49" s="804"/>
      <c r="K49" s="581"/>
      <c r="L49" s="595"/>
      <c r="M49" s="783"/>
    </row>
    <row r="50" s="791" customFormat="1" ht="24.9" customHeight="1" spans="1:13">
      <c r="A50" s="568">
        <v>2</v>
      </c>
      <c r="B50" s="825" t="s">
        <v>301</v>
      </c>
      <c r="C50" s="825"/>
      <c r="D50" s="825"/>
      <c r="E50" s="567"/>
      <c r="F50" s="567"/>
      <c r="G50" s="567"/>
      <c r="H50" s="567"/>
      <c r="I50" s="567"/>
      <c r="J50" s="567"/>
      <c r="K50" s="581" t="s">
        <v>289</v>
      </c>
      <c r="L50" s="595"/>
      <c r="M50" s="783"/>
    </row>
    <row r="51" s="791" customFormat="1" ht="24.9" customHeight="1" spans="1:13">
      <c r="A51" s="568"/>
      <c r="B51" s="824" t="s">
        <v>302</v>
      </c>
      <c r="C51" s="824"/>
      <c r="D51" s="824"/>
      <c r="E51" s="802" t="s">
        <v>175</v>
      </c>
      <c r="F51" s="802" t="s">
        <v>176</v>
      </c>
      <c r="G51" s="802" t="s">
        <v>177</v>
      </c>
      <c r="H51" s="802" t="s">
        <v>175</v>
      </c>
      <c r="I51" s="802" t="s">
        <v>176</v>
      </c>
      <c r="J51" s="802" t="s">
        <v>177</v>
      </c>
      <c r="K51" s="581"/>
      <c r="L51" s="595"/>
      <c r="M51" s="783"/>
    </row>
    <row r="52" s="791" customFormat="1" ht="24.9" customHeight="1" spans="1:13">
      <c r="A52" s="568">
        <v>1</v>
      </c>
      <c r="B52" s="826" t="s">
        <v>303</v>
      </c>
      <c r="C52" s="826"/>
      <c r="D52" s="826"/>
      <c r="E52" s="567"/>
      <c r="F52" s="567"/>
      <c r="G52" s="804"/>
      <c r="H52" s="567"/>
      <c r="I52" s="567"/>
      <c r="J52" s="804"/>
      <c r="K52" s="581"/>
      <c r="L52" s="595"/>
      <c r="M52" s="783"/>
    </row>
    <row r="53" s="791" customFormat="1" ht="24.9" customHeight="1" spans="1:13">
      <c r="A53" s="568">
        <v>2</v>
      </c>
      <c r="B53" s="826" t="s">
        <v>304</v>
      </c>
      <c r="C53" s="826"/>
      <c r="D53" s="826"/>
      <c r="E53" s="567"/>
      <c r="F53" s="567"/>
      <c r="G53" s="804"/>
      <c r="H53" s="567"/>
      <c r="I53" s="567"/>
      <c r="J53" s="804"/>
      <c r="K53" s="581"/>
      <c r="L53" s="595"/>
      <c r="M53" s="783"/>
    </row>
    <row r="54" s="791" customFormat="1" ht="24.9" customHeight="1" spans="1:13">
      <c r="A54" s="568">
        <v>3</v>
      </c>
      <c r="B54" s="805" t="s">
        <v>305</v>
      </c>
      <c r="C54" s="805"/>
      <c r="D54" s="805"/>
      <c r="E54" s="567"/>
      <c r="F54" s="567"/>
      <c r="G54" s="804"/>
      <c r="H54" s="567"/>
      <c r="I54" s="567"/>
      <c r="J54" s="804"/>
      <c r="K54" s="581"/>
      <c r="L54" s="595"/>
      <c r="M54" s="783"/>
    </row>
    <row r="55" s="791" customFormat="1" ht="24.9" customHeight="1" spans="1:13">
      <c r="A55" s="568">
        <v>4</v>
      </c>
      <c r="B55" s="805" t="s">
        <v>306</v>
      </c>
      <c r="C55" s="805"/>
      <c r="D55" s="805"/>
      <c r="E55" s="567"/>
      <c r="F55" s="567"/>
      <c r="G55" s="804"/>
      <c r="H55" s="567"/>
      <c r="I55" s="567"/>
      <c r="J55" s="804"/>
      <c r="K55" s="581"/>
      <c r="L55" s="595"/>
      <c r="M55" s="783"/>
    </row>
    <row r="56" s="791" customFormat="1" ht="24.9" customHeight="1" spans="1:13">
      <c r="A56" s="568">
        <v>5</v>
      </c>
      <c r="B56" s="805" t="s">
        <v>307</v>
      </c>
      <c r="C56" s="805"/>
      <c r="D56" s="805"/>
      <c r="E56" s="567"/>
      <c r="F56" s="567"/>
      <c r="G56" s="804"/>
      <c r="H56" s="567"/>
      <c r="I56" s="567"/>
      <c r="J56" s="804"/>
      <c r="K56" s="581"/>
      <c r="L56" s="595"/>
      <c r="M56" s="783"/>
    </row>
    <row r="57" s="791" customFormat="1" ht="24.9" customHeight="1" spans="1:13">
      <c r="A57" s="568"/>
      <c r="B57" s="824" t="s">
        <v>308</v>
      </c>
      <c r="C57" s="824"/>
      <c r="D57" s="824"/>
      <c r="E57" s="802" t="s">
        <v>175</v>
      </c>
      <c r="F57" s="802" t="s">
        <v>176</v>
      </c>
      <c r="G57" s="802" t="s">
        <v>177</v>
      </c>
      <c r="H57" s="802" t="s">
        <v>175</v>
      </c>
      <c r="I57" s="802" t="s">
        <v>176</v>
      </c>
      <c r="J57" s="802" t="s">
        <v>177</v>
      </c>
      <c r="K57" s="581"/>
      <c r="L57" s="595"/>
      <c r="M57" s="783"/>
    </row>
    <row r="58" s="791" customFormat="1" ht="24.9" customHeight="1" spans="1:13">
      <c r="A58" s="568">
        <v>1</v>
      </c>
      <c r="B58" s="805" t="s">
        <v>309</v>
      </c>
      <c r="C58" s="805"/>
      <c r="D58" s="805"/>
      <c r="E58" s="567"/>
      <c r="F58" s="567"/>
      <c r="G58" s="804"/>
      <c r="H58" s="567"/>
      <c r="I58" s="567"/>
      <c r="J58" s="804"/>
      <c r="K58" s="581"/>
      <c r="L58" s="595"/>
      <c r="M58" s="783"/>
    </row>
    <row r="59" s="791" customFormat="1" ht="24.9" customHeight="1" spans="1:13">
      <c r="A59" s="568">
        <v>2</v>
      </c>
      <c r="B59" s="805" t="s">
        <v>310</v>
      </c>
      <c r="C59" s="805"/>
      <c r="D59" s="805"/>
      <c r="E59" s="567"/>
      <c r="F59" s="567"/>
      <c r="G59" s="567"/>
      <c r="H59" s="567"/>
      <c r="I59" s="567"/>
      <c r="J59" s="567"/>
      <c r="K59" s="581"/>
      <c r="L59" s="595"/>
      <c r="M59" s="783"/>
    </row>
    <row r="60" s="791" customFormat="1" ht="24.9" customHeight="1" spans="1:13">
      <c r="A60" s="568">
        <v>3</v>
      </c>
      <c r="B60" s="805" t="s">
        <v>311</v>
      </c>
      <c r="C60" s="805"/>
      <c r="D60" s="805"/>
      <c r="E60" s="567"/>
      <c r="F60" s="567"/>
      <c r="G60" s="567"/>
      <c r="H60" s="567"/>
      <c r="I60" s="567"/>
      <c r="J60" s="567"/>
      <c r="K60" s="581"/>
      <c r="L60" s="595"/>
      <c r="M60" s="783"/>
    </row>
    <row r="61" s="791" customFormat="1" ht="24.9" customHeight="1" spans="1:13">
      <c r="A61" s="568">
        <v>4</v>
      </c>
      <c r="B61" s="805" t="s">
        <v>312</v>
      </c>
      <c r="C61" s="805"/>
      <c r="D61" s="805"/>
      <c r="E61" s="567"/>
      <c r="F61" s="567"/>
      <c r="G61" s="567"/>
      <c r="H61" s="567"/>
      <c r="I61" s="567"/>
      <c r="J61" s="567"/>
      <c r="K61" s="581"/>
      <c r="L61" s="595"/>
      <c r="M61" s="783"/>
    </row>
    <row r="62" s="791" customFormat="1" ht="24.9" customHeight="1" spans="1:13">
      <c r="A62" s="568">
        <v>5</v>
      </c>
      <c r="B62" s="803" t="s">
        <v>313</v>
      </c>
      <c r="C62" s="803"/>
      <c r="D62" s="803"/>
      <c r="E62" s="567"/>
      <c r="F62" s="567"/>
      <c r="G62" s="804"/>
      <c r="H62" s="567"/>
      <c r="I62" s="567"/>
      <c r="J62" s="804"/>
      <c r="K62" s="581"/>
      <c r="L62" s="595"/>
      <c r="M62" s="783"/>
    </row>
    <row r="63" s="791" customFormat="1" ht="24.9" customHeight="1" spans="1:13">
      <c r="A63" s="568">
        <v>6</v>
      </c>
      <c r="B63" s="826" t="s">
        <v>314</v>
      </c>
      <c r="C63" s="826"/>
      <c r="D63" s="826"/>
      <c r="E63" s="567"/>
      <c r="F63" s="567"/>
      <c r="G63" s="804"/>
      <c r="H63" s="567"/>
      <c r="I63" s="567"/>
      <c r="J63" s="804"/>
      <c r="K63" s="581"/>
      <c r="L63" s="595"/>
      <c r="M63" s="783"/>
    </row>
    <row r="64" s="791" customFormat="1" ht="24.9" customHeight="1" spans="1:13">
      <c r="A64" s="568">
        <v>7</v>
      </c>
      <c r="B64" s="805" t="s">
        <v>315</v>
      </c>
      <c r="C64" s="805"/>
      <c r="D64" s="805"/>
      <c r="E64" s="567"/>
      <c r="F64" s="567"/>
      <c r="G64" s="567"/>
      <c r="H64" s="567"/>
      <c r="I64" s="567"/>
      <c r="J64" s="567"/>
      <c r="K64" s="581"/>
      <c r="L64" s="595"/>
      <c r="M64" s="783"/>
    </row>
    <row r="65" s="791" customFormat="1" ht="24.9" customHeight="1" spans="1:13">
      <c r="A65" s="568">
        <v>8</v>
      </c>
      <c r="B65" s="805" t="s">
        <v>316</v>
      </c>
      <c r="C65" s="805"/>
      <c r="D65" s="805"/>
      <c r="E65" s="567"/>
      <c r="F65" s="567"/>
      <c r="G65" s="804"/>
      <c r="H65" s="567"/>
      <c r="I65" s="567"/>
      <c r="J65" s="804"/>
      <c r="K65" s="581"/>
      <c r="L65" s="595"/>
      <c r="M65" s="783"/>
    </row>
    <row r="66" s="791" customFormat="1" ht="24.9" customHeight="1" spans="1:13">
      <c r="A66" s="568">
        <v>9</v>
      </c>
      <c r="B66" s="805" t="s">
        <v>317</v>
      </c>
      <c r="C66" s="805"/>
      <c r="D66" s="805"/>
      <c r="E66" s="567"/>
      <c r="F66" s="567"/>
      <c r="G66" s="567"/>
      <c r="H66" s="833"/>
      <c r="I66" s="833"/>
      <c r="J66" s="833"/>
      <c r="K66" s="842"/>
      <c r="L66" s="843"/>
      <c r="M66" s="783"/>
    </row>
    <row r="67" s="791" customFormat="1" ht="24.9" customHeight="1" spans="1:13">
      <c r="A67" s="568">
        <v>10</v>
      </c>
      <c r="B67" s="834" t="s">
        <v>318</v>
      </c>
      <c r="C67" s="834"/>
      <c r="D67" s="834"/>
      <c r="E67" s="567"/>
      <c r="F67" s="567"/>
      <c r="G67" s="567"/>
      <c r="H67" s="833"/>
      <c r="I67" s="833"/>
      <c r="J67" s="567"/>
      <c r="K67" s="581"/>
      <c r="L67" s="595"/>
      <c r="M67" s="783"/>
    </row>
    <row r="68" s="791" customFormat="1" ht="24.9" customHeight="1" spans="1:13">
      <c r="A68" s="568"/>
      <c r="B68" s="824" t="s">
        <v>319</v>
      </c>
      <c r="C68" s="824"/>
      <c r="D68" s="824"/>
      <c r="E68" s="802" t="s">
        <v>175</v>
      </c>
      <c r="F68" s="802" t="s">
        <v>176</v>
      </c>
      <c r="G68" s="802" t="s">
        <v>177</v>
      </c>
      <c r="H68" s="802" t="s">
        <v>175</v>
      </c>
      <c r="I68" s="802" t="s">
        <v>176</v>
      </c>
      <c r="J68" s="802" t="s">
        <v>177</v>
      </c>
      <c r="K68" s="581"/>
      <c r="L68" s="595"/>
      <c r="M68" s="783"/>
    </row>
    <row r="69" s="791" customFormat="1" ht="24.9" customHeight="1" spans="1:13">
      <c r="A69" s="568">
        <v>1</v>
      </c>
      <c r="B69" s="805" t="s">
        <v>320</v>
      </c>
      <c r="C69" s="805"/>
      <c r="D69" s="805"/>
      <c r="E69" s="567"/>
      <c r="F69" s="567"/>
      <c r="G69" s="804"/>
      <c r="H69" s="567"/>
      <c r="I69" s="567"/>
      <c r="J69" s="804"/>
      <c r="K69" s="581"/>
      <c r="L69" s="595"/>
      <c r="M69" s="783"/>
    </row>
    <row r="70" s="791" customFormat="1" ht="24.9" customHeight="1" spans="1:13">
      <c r="A70" s="568">
        <v>2</v>
      </c>
      <c r="B70" s="805" t="s">
        <v>321</v>
      </c>
      <c r="C70" s="805"/>
      <c r="D70" s="805"/>
      <c r="E70" s="567"/>
      <c r="F70" s="567"/>
      <c r="G70" s="567"/>
      <c r="H70" s="567"/>
      <c r="I70" s="567"/>
      <c r="J70" s="567"/>
      <c r="K70" s="581"/>
      <c r="L70" s="595"/>
      <c r="M70" s="783"/>
    </row>
    <row r="71" s="791" customFormat="1" ht="24.9" customHeight="1" spans="1:13">
      <c r="A71" s="568">
        <v>3</v>
      </c>
      <c r="B71" s="809" t="s">
        <v>322</v>
      </c>
      <c r="C71" s="810"/>
      <c r="D71" s="811"/>
      <c r="E71" s="567"/>
      <c r="F71" s="567"/>
      <c r="G71" s="567"/>
      <c r="H71" s="567"/>
      <c r="I71" s="567"/>
      <c r="J71" s="567"/>
      <c r="K71" s="581"/>
      <c r="L71" s="595"/>
      <c r="M71" s="783"/>
    </row>
    <row r="72" s="791" customFormat="1" ht="24.9" customHeight="1" spans="1:13">
      <c r="A72" s="568">
        <v>4</v>
      </c>
      <c r="B72" s="805" t="s">
        <v>323</v>
      </c>
      <c r="C72" s="805"/>
      <c r="D72" s="805"/>
      <c r="E72" s="567"/>
      <c r="F72" s="567"/>
      <c r="G72" s="804"/>
      <c r="H72" s="567"/>
      <c r="I72" s="567"/>
      <c r="J72" s="804"/>
      <c r="K72" s="581"/>
      <c r="L72" s="595"/>
      <c r="M72" s="783"/>
    </row>
    <row r="73" s="791" customFormat="1" ht="24.9" customHeight="1" spans="1:13">
      <c r="A73" s="568">
        <v>5</v>
      </c>
      <c r="B73" s="805" t="s">
        <v>324</v>
      </c>
      <c r="C73" s="805"/>
      <c r="D73" s="805"/>
      <c r="E73" s="567"/>
      <c r="F73" s="567"/>
      <c r="G73" s="567"/>
      <c r="H73" s="567"/>
      <c r="I73" s="567"/>
      <c r="J73" s="567"/>
      <c r="K73" s="581"/>
      <c r="L73" s="595"/>
      <c r="M73" s="783"/>
    </row>
    <row r="74" s="791" customFormat="1" ht="24.9" customHeight="1" spans="1:13">
      <c r="A74" s="568">
        <v>6</v>
      </c>
      <c r="B74" s="805" t="s">
        <v>325</v>
      </c>
      <c r="C74" s="805"/>
      <c r="D74" s="805"/>
      <c r="E74" s="804"/>
      <c r="F74" s="804"/>
      <c r="G74" s="567"/>
      <c r="H74" s="804"/>
      <c r="I74" s="804"/>
      <c r="J74" s="567"/>
      <c r="K74" s="581"/>
      <c r="L74" s="595"/>
      <c r="M74" s="783"/>
    </row>
    <row r="75" s="791" customFormat="1" ht="24.9" customHeight="1" spans="1:13">
      <c r="A75" s="568">
        <v>7</v>
      </c>
      <c r="B75" s="805" t="s">
        <v>326</v>
      </c>
      <c r="C75" s="805"/>
      <c r="D75" s="805"/>
      <c r="E75" s="567"/>
      <c r="F75" s="567"/>
      <c r="G75" s="804"/>
      <c r="H75" s="567"/>
      <c r="I75" s="567"/>
      <c r="J75" s="804"/>
      <c r="K75" s="581"/>
      <c r="L75" s="595"/>
      <c r="M75" s="783"/>
    </row>
    <row r="76" s="791" customFormat="1" ht="24.9" customHeight="1" spans="1:13">
      <c r="A76" s="568">
        <v>8</v>
      </c>
      <c r="B76" s="805" t="s">
        <v>327</v>
      </c>
      <c r="C76" s="805"/>
      <c r="D76" s="805"/>
      <c r="E76" s="567"/>
      <c r="F76" s="567"/>
      <c r="G76" s="567"/>
      <c r="H76" s="567"/>
      <c r="I76" s="567"/>
      <c r="J76" s="567"/>
      <c r="K76" s="581"/>
      <c r="L76" s="595"/>
      <c r="M76" s="783"/>
    </row>
    <row r="77" s="792" customFormat="1" ht="18" customHeight="1" spans="1:13">
      <c r="A77" s="793"/>
      <c r="B77" s="837"/>
      <c r="C77" s="837"/>
      <c r="D77" s="841"/>
      <c r="E77" s="839"/>
      <c r="F77" s="793"/>
      <c r="G77" s="793"/>
      <c r="H77" s="793"/>
      <c r="I77" s="793"/>
      <c r="J77" s="793"/>
      <c r="K77" s="793"/>
      <c r="L77" s="793"/>
      <c r="M77" s="793"/>
    </row>
    <row r="78" s="792" customFormat="1" ht="18" customHeight="1" spans="1:13">
      <c r="A78" s="793"/>
      <c r="B78" s="837"/>
      <c r="C78" s="837"/>
      <c r="D78" s="840"/>
      <c r="E78" s="839"/>
      <c r="F78" s="793"/>
      <c r="G78" s="793"/>
      <c r="H78" s="793"/>
      <c r="I78" s="793"/>
      <c r="J78" s="793"/>
      <c r="K78" s="793"/>
      <c r="L78" s="793"/>
      <c r="M78" s="793"/>
    </row>
    <row r="79" s="792" customFormat="1" ht="18" customHeight="1" spans="1:13">
      <c r="A79" s="793"/>
      <c r="B79" s="837"/>
      <c r="C79" s="837"/>
      <c r="D79" s="840"/>
      <c r="E79" s="839"/>
      <c r="F79" s="793"/>
      <c r="G79" s="793"/>
      <c r="H79" s="793"/>
      <c r="I79" s="793"/>
      <c r="J79" s="793"/>
      <c r="K79" s="793"/>
      <c r="L79" s="793"/>
      <c r="M79" s="793"/>
    </row>
    <row r="80" s="792" customFormat="1" ht="18" customHeight="1" spans="1:13">
      <c r="A80" s="793"/>
      <c r="B80" s="837"/>
      <c r="C80" s="837"/>
      <c r="D80" s="840"/>
      <c r="E80" s="839"/>
      <c r="F80" s="793"/>
      <c r="G80" s="793"/>
      <c r="H80" s="793"/>
      <c r="I80" s="793"/>
      <c r="J80" s="793"/>
      <c r="K80" s="793"/>
      <c r="L80" s="793"/>
      <c r="M80" s="793"/>
    </row>
    <row r="81" s="792" customFormat="1" ht="18" customHeight="1" spans="1:13">
      <c r="A81" s="793"/>
      <c r="B81" s="837"/>
      <c r="C81" s="837"/>
      <c r="D81" s="840"/>
      <c r="E81" s="839"/>
      <c r="F81" s="793"/>
      <c r="G81" s="793"/>
      <c r="H81" s="793"/>
      <c r="I81" s="793"/>
      <c r="J81" s="793"/>
      <c r="K81" s="793"/>
      <c r="L81" s="793"/>
      <c r="M81" s="793"/>
    </row>
    <row r="82" s="792" customFormat="1" ht="18" customHeight="1" spans="1:13">
      <c r="A82" s="793"/>
      <c r="B82" s="837"/>
      <c r="C82" s="837"/>
      <c r="D82" s="840"/>
      <c r="E82" s="839"/>
      <c r="F82" s="793"/>
      <c r="G82" s="793"/>
      <c r="H82" s="793"/>
      <c r="I82" s="793"/>
      <c r="J82" s="793"/>
      <c r="K82" s="793"/>
      <c r="L82" s="793"/>
      <c r="M82" s="793"/>
    </row>
    <row r="83" s="792" customFormat="1" ht="18" customHeight="1" spans="1:13">
      <c r="A83" s="793"/>
      <c r="B83" s="837"/>
      <c r="C83" s="837"/>
      <c r="D83" s="838"/>
      <c r="E83" s="839"/>
      <c r="F83" s="793"/>
      <c r="G83" s="793"/>
      <c r="H83" s="793"/>
      <c r="I83" s="793"/>
      <c r="J83" s="793"/>
      <c r="K83" s="793"/>
      <c r="L83" s="793"/>
      <c r="M83" s="793"/>
    </row>
    <row r="84" s="792" customFormat="1" ht="18" customHeight="1" spans="1:13">
      <c r="A84" s="793"/>
      <c r="B84" s="837"/>
      <c r="C84" s="837"/>
      <c r="D84" s="838"/>
      <c r="E84" s="839"/>
      <c r="F84" s="793"/>
      <c r="G84" s="793"/>
      <c r="H84" s="793"/>
      <c r="I84" s="793"/>
      <c r="J84" s="793"/>
      <c r="K84" s="793"/>
      <c r="L84" s="793"/>
      <c r="M84" s="793"/>
    </row>
    <row r="85" s="792" customFormat="1" ht="18" customHeight="1" spans="1:13">
      <c r="A85" s="793"/>
      <c r="B85" s="835"/>
      <c r="C85" s="835"/>
      <c r="D85" s="836"/>
      <c r="F85" s="793"/>
      <c r="G85" s="793"/>
      <c r="H85" s="793"/>
      <c r="I85" s="793"/>
      <c r="J85" s="793"/>
      <c r="K85" s="793"/>
      <c r="L85" s="793"/>
      <c r="M85" s="793"/>
    </row>
    <row r="86" s="792" customFormat="1" ht="18" customHeight="1" spans="1:13">
      <c r="A86" s="793"/>
      <c r="B86" s="835"/>
      <c r="C86" s="835"/>
      <c r="D86" s="836"/>
      <c r="F86" s="793"/>
      <c r="G86" s="793"/>
      <c r="H86" s="793"/>
      <c r="I86" s="793"/>
      <c r="J86" s="793"/>
      <c r="K86" s="793"/>
      <c r="L86" s="793"/>
      <c r="M86" s="793"/>
    </row>
    <row r="87" s="792" customFormat="1" ht="18" customHeight="1" spans="1:13">
      <c r="A87" s="793"/>
      <c r="B87" s="835"/>
      <c r="C87" s="835"/>
      <c r="D87" s="836"/>
      <c r="F87" s="793"/>
      <c r="G87" s="793"/>
      <c r="H87" s="793"/>
      <c r="I87" s="793"/>
      <c r="J87" s="793"/>
      <c r="K87" s="793"/>
      <c r="L87" s="793"/>
      <c r="M87" s="793"/>
    </row>
    <row r="88" s="792" customFormat="1" ht="18" customHeight="1" spans="1:13">
      <c r="A88" s="793"/>
      <c r="B88" s="835"/>
      <c r="C88" s="835"/>
      <c r="D88" s="836"/>
      <c r="F88" s="793"/>
      <c r="G88" s="793"/>
      <c r="H88" s="793"/>
      <c r="I88" s="793"/>
      <c r="J88" s="793"/>
      <c r="K88" s="793"/>
      <c r="L88" s="793"/>
      <c r="M88" s="793"/>
    </row>
    <row r="89" s="792" customFormat="1" ht="18" customHeight="1" spans="1:13">
      <c r="A89" s="793"/>
      <c r="B89" s="835"/>
      <c r="C89" s="835"/>
      <c r="D89" s="836"/>
      <c r="F89" s="793"/>
      <c r="G89" s="793"/>
      <c r="H89" s="793"/>
      <c r="I89" s="793"/>
      <c r="J89" s="793"/>
      <c r="K89" s="793"/>
      <c r="L89" s="793"/>
      <c r="M89" s="793"/>
    </row>
    <row r="90" s="792" customFormat="1" ht="18" customHeight="1" spans="1:13">
      <c r="A90" s="793"/>
      <c r="B90" s="835"/>
      <c r="C90" s="835"/>
      <c r="D90" s="836"/>
      <c r="F90" s="793"/>
      <c r="G90" s="793"/>
      <c r="H90" s="793"/>
      <c r="I90" s="793"/>
      <c r="J90" s="793"/>
      <c r="K90" s="793"/>
      <c r="L90" s="793"/>
      <c r="M90" s="793"/>
    </row>
    <row r="91" s="792" customFormat="1" ht="18" customHeight="1" spans="1:13">
      <c r="A91" s="793"/>
      <c r="B91" s="835"/>
      <c r="C91" s="835"/>
      <c r="D91" s="836"/>
      <c r="F91" s="793"/>
      <c r="G91" s="793"/>
      <c r="H91" s="793"/>
      <c r="I91" s="793"/>
      <c r="J91" s="793"/>
      <c r="K91" s="793"/>
      <c r="L91" s="793"/>
      <c r="M91" s="793"/>
    </row>
    <row r="92" s="792" customFormat="1" ht="18" customHeight="1" spans="1:13">
      <c r="A92" s="793"/>
      <c r="B92" s="835"/>
      <c r="C92" s="835"/>
      <c r="D92" s="836"/>
      <c r="F92" s="793"/>
      <c r="G92" s="793"/>
      <c r="H92" s="793"/>
      <c r="I92" s="793"/>
      <c r="J92" s="793"/>
      <c r="K92" s="793"/>
      <c r="L92" s="793"/>
      <c r="M92" s="793"/>
    </row>
    <row r="93" s="792" customFormat="1" ht="18" customHeight="1" spans="1:13">
      <c r="A93" s="793"/>
      <c r="B93" s="835"/>
      <c r="C93" s="835"/>
      <c r="D93" s="836"/>
      <c r="F93" s="793"/>
      <c r="G93" s="793"/>
      <c r="H93" s="793"/>
      <c r="I93" s="793"/>
      <c r="J93" s="793"/>
      <c r="K93" s="793"/>
      <c r="L93" s="793"/>
      <c r="M93" s="793"/>
    </row>
    <row r="94" s="792" customFormat="1" ht="18" customHeight="1" spans="1:13">
      <c r="A94" s="793"/>
      <c r="B94" s="835"/>
      <c r="C94" s="835"/>
      <c r="D94" s="836"/>
      <c r="F94" s="793"/>
      <c r="G94" s="793"/>
      <c r="H94" s="793"/>
      <c r="I94" s="793"/>
      <c r="J94" s="793"/>
      <c r="K94" s="793"/>
      <c r="L94" s="793"/>
      <c r="M94" s="793"/>
    </row>
    <row r="95" s="792" customFormat="1" ht="18" customHeight="1" spans="1:13">
      <c r="A95" s="793"/>
      <c r="B95" s="835"/>
      <c r="C95" s="835"/>
      <c r="D95" s="836"/>
      <c r="F95" s="793"/>
      <c r="G95" s="793"/>
      <c r="H95" s="793"/>
      <c r="I95" s="793"/>
      <c r="J95" s="793"/>
      <c r="K95" s="793"/>
      <c r="L95" s="793"/>
      <c r="M95" s="793"/>
    </row>
    <row r="96" s="792" customFormat="1" ht="18" customHeight="1" spans="1:13">
      <c r="A96" s="793"/>
      <c r="B96" s="835"/>
      <c r="C96" s="835"/>
      <c r="D96" s="836"/>
      <c r="F96" s="793"/>
      <c r="G96" s="793"/>
      <c r="H96" s="793"/>
      <c r="I96" s="793"/>
      <c r="J96" s="793"/>
      <c r="K96" s="793"/>
      <c r="L96" s="793"/>
      <c r="M96" s="793"/>
    </row>
    <row r="97" s="792" customFormat="1" ht="18" customHeight="1" spans="1:13">
      <c r="A97" s="793"/>
      <c r="B97" s="835"/>
      <c r="C97" s="835"/>
      <c r="D97" s="836"/>
      <c r="F97" s="793"/>
      <c r="G97" s="793"/>
      <c r="H97" s="793"/>
      <c r="I97" s="793"/>
      <c r="J97" s="793"/>
      <c r="K97" s="793"/>
      <c r="L97" s="793"/>
      <c r="M97" s="793"/>
    </row>
    <row r="98" s="792" customFormat="1" ht="18" customHeight="1" spans="1:13">
      <c r="A98" s="793"/>
      <c r="B98" s="835"/>
      <c r="C98" s="835"/>
      <c r="D98" s="836"/>
      <c r="F98" s="793"/>
      <c r="G98" s="793"/>
      <c r="H98" s="793"/>
      <c r="I98" s="793"/>
      <c r="J98" s="793"/>
      <c r="K98" s="793"/>
      <c r="L98" s="793"/>
      <c r="M98" s="793"/>
    </row>
    <row r="99" s="792" customFormat="1" ht="18" customHeight="1" spans="1:13">
      <c r="A99" s="793"/>
      <c r="B99" s="835"/>
      <c r="C99" s="835"/>
      <c r="D99" s="836"/>
      <c r="F99" s="793"/>
      <c r="G99" s="793"/>
      <c r="H99" s="793"/>
      <c r="I99" s="793"/>
      <c r="J99" s="793"/>
      <c r="K99" s="793"/>
      <c r="L99" s="793"/>
      <c r="M99" s="793"/>
    </row>
    <row r="100" s="792" customFormat="1" ht="18" customHeight="1" spans="1:13">
      <c r="A100" s="793"/>
      <c r="B100" s="835"/>
      <c r="C100" s="835"/>
      <c r="D100" s="836"/>
      <c r="F100" s="793"/>
      <c r="G100" s="793"/>
      <c r="H100" s="793"/>
      <c r="I100" s="793"/>
      <c r="J100" s="793"/>
      <c r="K100" s="793"/>
      <c r="L100" s="793"/>
      <c r="M100" s="793"/>
    </row>
    <row r="101" s="792" customFormat="1" ht="18" customHeight="1" spans="1:13">
      <c r="A101" s="793"/>
      <c r="B101" s="835"/>
      <c r="C101" s="835"/>
      <c r="D101" s="836"/>
      <c r="F101" s="793"/>
      <c r="G101" s="793"/>
      <c r="H101" s="793"/>
      <c r="I101" s="793"/>
      <c r="J101" s="793"/>
      <c r="K101" s="793"/>
      <c r="L101" s="793"/>
      <c r="M101" s="793"/>
    </row>
    <row r="102" s="792" customFormat="1" ht="18" customHeight="1" spans="1:13">
      <c r="A102" s="793"/>
      <c r="B102" s="835"/>
      <c r="C102" s="835"/>
      <c r="D102" s="836"/>
      <c r="F102" s="793"/>
      <c r="G102" s="793"/>
      <c r="H102" s="793"/>
      <c r="I102" s="793"/>
      <c r="J102" s="793"/>
      <c r="K102" s="793"/>
      <c r="L102" s="793"/>
      <c r="M102" s="793"/>
    </row>
    <row r="103" s="792" customFormat="1" ht="18" customHeight="1" spans="1:13">
      <c r="A103" s="793"/>
      <c r="B103" s="835"/>
      <c r="C103" s="835"/>
      <c r="D103" s="836"/>
      <c r="F103" s="793"/>
      <c r="G103" s="793"/>
      <c r="H103" s="793"/>
      <c r="I103" s="793"/>
      <c r="J103" s="793"/>
      <c r="K103" s="793"/>
      <c r="L103" s="793"/>
      <c r="M103" s="793"/>
    </row>
    <row r="104" s="792" customFormat="1" ht="18" customHeight="1" spans="1:13">
      <c r="A104" s="793"/>
      <c r="B104" s="835"/>
      <c r="C104" s="835"/>
      <c r="D104" s="836"/>
      <c r="F104" s="793"/>
      <c r="G104" s="793"/>
      <c r="H104" s="793"/>
      <c r="I104" s="793"/>
      <c r="J104" s="793"/>
      <c r="K104" s="793"/>
      <c r="L104" s="793"/>
      <c r="M104" s="793"/>
    </row>
    <row r="105" s="792" customFormat="1" ht="18" customHeight="1" spans="1:13">
      <c r="A105" s="793"/>
      <c r="B105" s="835"/>
      <c r="C105" s="835"/>
      <c r="D105" s="836"/>
      <c r="F105" s="793"/>
      <c r="G105" s="793"/>
      <c r="H105" s="793"/>
      <c r="I105" s="793"/>
      <c r="J105" s="793"/>
      <c r="K105" s="793"/>
      <c r="L105" s="793"/>
      <c r="M105" s="793"/>
    </row>
    <row r="106" s="792" customFormat="1" ht="18" customHeight="1" spans="1:13">
      <c r="A106" s="793"/>
      <c r="B106" s="835"/>
      <c r="C106" s="835"/>
      <c r="D106" s="836"/>
      <c r="F106" s="793"/>
      <c r="G106" s="793"/>
      <c r="H106" s="793"/>
      <c r="I106" s="793"/>
      <c r="J106" s="793"/>
      <c r="K106" s="793"/>
      <c r="L106" s="793"/>
      <c r="M106" s="793"/>
    </row>
    <row r="107" s="792" customFormat="1" ht="18" customHeight="1" spans="1:13">
      <c r="A107" s="793"/>
      <c r="B107" s="835"/>
      <c r="C107" s="835"/>
      <c r="D107" s="836"/>
      <c r="F107" s="793"/>
      <c r="G107" s="793"/>
      <c r="H107" s="793"/>
      <c r="I107" s="793"/>
      <c r="J107" s="793"/>
      <c r="K107" s="793"/>
      <c r="L107" s="793"/>
      <c r="M107" s="793"/>
    </row>
    <row r="108" s="792" customFormat="1" ht="18" customHeight="1" spans="1:13">
      <c r="A108" s="793"/>
      <c r="B108" s="835"/>
      <c r="C108" s="835"/>
      <c r="D108" s="836"/>
      <c r="F108" s="793"/>
      <c r="G108" s="793"/>
      <c r="H108" s="793"/>
      <c r="I108" s="793"/>
      <c r="J108" s="793"/>
      <c r="K108" s="793"/>
      <c r="L108" s="793"/>
      <c r="M108" s="793"/>
    </row>
    <row r="109" s="792" customFormat="1" ht="18" customHeight="1" spans="1:13">
      <c r="A109" s="793"/>
      <c r="B109" s="835"/>
      <c r="C109" s="835"/>
      <c r="D109" s="836"/>
      <c r="F109" s="793"/>
      <c r="G109" s="793"/>
      <c r="H109" s="793"/>
      <c r="I109" s="793"/>
      <c r="J109" s="793"/>
      <c r="K109" s="793"/>
      <c r="L109" s="793"/>
      <c r="M109" s="793"/>
    </row>
    <row r="110" s="792" customFormat="1" ht="18" customHeight="1" spans="1:13">
      <c r="A110" s="793"/>
      <c r="B110" s="835"/>
      <c r="C110" s="835"/>
      <c r="D110" s="836"/>
      <c r="F110" s="793"/>
      <c r="G110" s="793"/>
      <c r="H110" s="793"/>
      <c r="I110" s="793"/>
      <c r="J110" s="793"/>
      <c r="K110" s="793"/>
      <c r="L110" s="793"/>
      <c r="M110" s="793"/>
    </row>
    <row r="111" s="792" customFormat="1" ht="18" customHeight="1" spans="1:13">
      <c r="A111" s="793"/>
      <c r="B111" s="835"/>
      <c r="C111" s="835"/>
      <c r="D111" s="836"/>
      <c r="F111" s="793"/>
      <c r="G111" s="793"/>
      <c r="H111" s="793"/>
      <c r="I111" s="793"/>
      <c r="J111" s="793"/>
      <c r="K111" s="793"/>
      <c r="L111" s="793"/>
      <c r="M111" s="793"/>
    </row>
    <row r="112" s="792" customFormat="1" ht="18" customHeight="1" spans="1:13">
      <c r="A112" s="793"/>
      <c r="B112" s="835"/>
      <c r="C112" s="835"/>
      <c r="D112" s="836"/>
      <c r="F112" s="793"/>
      <c r="G112" s="793"/>
      <c r="H112" s="793"/>
      <c r="I112" s="793"/>
      <c r="J112" s="793"/>
      <c r="K112" s="793"/>
      <c r="L112" s="793"/>
      <c r="M112" s="793"/>
    </row>
    <row r="113" s="792" customFormat="1" ht="18" customHeight="1" spans="1:13">
      <c r="A113" s="793"/>
      <c r="B113" s="835"/>
      <c r="C113" s="835"/>
      <c r="D113" s="836"/>
      <c r="F113" s="793"/>
      <c r="G113" s="793"/>
      <c r="H113" s="793"/>
      <c r="I113" s="793"/>
      <c r="J113" s="793"/>
      <c r="K113" s="793"/>
      <c r="L113" s="793"/>
      <c r="M113" s="793"/>
    </row>
    <row r="114" s="792" customFormat="1" ht="18" customHeight="1" spans="1:13">
      <c r="A114" s="793"/>
      <c r="B114" s="835"/>
      <c r="C114" s="835"/>
      <c r="D114" s="836"/>
      <c r="F114" s="793"/>
      <c r="G114" s="793"/>
      <c r="H114" s="793"/>
      <c r="I114" s="793"/>
      <c r="J114" s="793"/>
      <c r="K114" s="793"/>
      <c r="L114" s="793"/>
      <c r="M114" s="793"/>
    </row>
    <row r="115" s="792" customFormat="1" ht="18" customHeight="1" spans="1:13">
      <c r="A115" s="793"/>
      <c r="B115" s="835"/>
      <c r="C115" s="835"/>
      <c r="D115" s="836"/>
      <c r="F115" s="793"/>
      <c r="G115" s="793"/>
      <c r="H115" s="793"/>
      <c r="I115" s="793"/>
      <c r="J115" s="793"/>
      <c r="K115" s="793"/>
      <c r="L115" s="793"/>
      <c r="M115" s="793"/>
    </row>
    <row r="116" ht="18" customHeight="1"/>
    <row r="117" ht="18" customHeight="1"/>
    <row r="118" ht="18" customHeight="1"/>
    <row r="119" ht="18" customHeight="1"/>
    <row r="120" ht="18" customHeight="1"/>
    <row r="121" ht="18" customHeight="1"/>
  </sheetData>
  <mergeCells count="161">
    <mergeCell ref="E1:F1"/>
    <mergeCell ref="G1:K1"/>
    <mergeCell ref="E2:F2"/>
    <mergeCell ref="G2:K2"/>
    <mergeCell ref="E3:F3"/>
    <mergeCell ref="G3:K3"/>
    <mergeCell ref="E4:F4"/>
    <mergeCell ref="G4:K4"/>
    <mergeCell ref="E5:L5"/>
    <mergeCell ref="E6:G6"/>
    <mergeCell ref="H6:J6"/>
    <mergeCell ref="E7:G7"/>
    <mergeCell ref="H7:J7"/>
    <mergeCell ref="B8:D8"/>
    <mergeCell ref="K8:L8"/>
    <mergeCell ref="B9:D9"/>
    <mergeCell ref="K9:L9"/>
    <mergeCell ref="M9:P9"/>
    <mergeCell ref="B10:D10"/>
    <mergeCell ref="K10:L10"/>
    <mergeCell ref="B11:D11"/>
    <mergeCell ref="K11:L11"/>
    <mergeCell ref="B12:D12"/>
    <mergeCell ref="K12:L12"/>
    <mergeCell ref="B13:D13"/>
    <mergeCell ref="K13:L13"/>
    <mergeCell ref="B14:D14"/>
    <mergeCell ref="K14:L14"/>
    <mergeCell ref="B15:D15"/>
    <mergeCell ref="K15:L15"/>
    <mergeCell ref="B16:D16"/>
    <mergeCell ref="K16:L16"/>
    <mergeCell ref="B17:D17"/>
    <mergeCell ref="K17:L17"/>
    <mergeCell ref="M17:P17"/>
    <mergeCell ref="B18:D18"/>
    <mergeCell ref="K18:L18"/>
    <mergeCell ref="B19:D19"/>
    <mergeCell ref="K19:L19"/>
    <mergeCell ref="B20:D20"/>
    <mergeCell ref="K20:L20"/>
    <mergeCell ref="B21:D21"/>
    <mergeCell ref="K21:L21"/>
    <mergeCell ref="B22:D22"/>
    <mergeCell ref="K22:L22"/>
    <mergeCell ref="B23:D23"/>
    <mergeCell ref="K23:L23"/>
    <mergeCell ref="B24:D24"/>
    <mergeCell ref="K24:L24"/>
    <mergeCell ref="B25:D25"/>
    <mergeCell ref="K25:L25"/>
    <mergeCell ref="B26:D26"/>
    <mergeCell ref="K26:L26"/>
    <mergeCell ref="B27:D27"/>
    <mergeCell ref="K27:L27"/>
    <mergeCell ref="B28:D28"/>
    <mergeCell ref="K28:L28"/>
    <mergeCell ref="B29:D29"/>
    <mergeCell ref="K29:L29"/>
    <mergeCell ref="B30:D30"/>
    <mergeCell ref="K30:L30"/>
    <mergeCell ref="B31:D31"/>
    <mergeCell ref="K31:L31"/>
    <mergeCell ref="B32:D32"/>
    <mergeCell ref="K32:L32"/>
    <mergeCell ref="B33:D33"/>
    <mergeCell ref="K33:L33"/>
    <mergeCell ref="B34:D34"/>
    <mergeCell ref="K34:L34"/>
    <mergeCell ref="B35:D35"/>
    <mergeCell ref="K35:L35"/>
    <mergeCell ref="B36:D36"/>
    <mergeCell ref="K36:L36"/>
    <mergeCell ref="B37:D37"/>
    <mergeCell ref="K37:L37"/>
    <mergeCell ref="B38:D38"/>
    <mergeCell ref="K38:L38"/>
    <mergeCell ref="B39:D39"/>
    <mergeCell ref="K39:L39"/>
    <mergeCell ref="B40:D40"/>
    <mergeCell ref="K40:L40"/>
    <mergeCell ref="B41:D41"/>
    <mergeCell ref="K41:L41"/>
    <mergeCell ref="B42:D42"/>
    <mergeCell ref="B43:D43"/>
    <mergeCell ref="B44:D44"/>
    <mergeCell ref="K44:L44"/>
    <mergeCell ref="B45:D45"/>
    <mergeCell ref="K45:L45"/>
    <mergeCell ref="B46:D46"/>
    <mergeCell ref="K46:L46"/>
    <mergeCell ref="B47:D47"/>
    <mergeCell ref="K47:L47"/>
    <mergeCell ref="B48:D48"/>
    <mergeCell ref="K48:L48"/>
    <mergeCell ref="B49:D49"/>
    <mergeCell ref="K49:L49"/>
    <mergeCell ref="B50:D50"/>
    <mergeCell ref="K50:L50"/>
    <mergeCell ref="B51:D51"/>
    <mergeCell ref="K51:L51"/>
    <mergeCell ref="B52:D52"/>
    <mergeCell ref="K52:L52"/>
    <mergeCell ref="B53:D53"/>
    <mergeCell ref="K53:L53"/>
    <mergeCell ref="B54:D54"/>
    <mergeCell ref="K54:L54"/>
    <mergeCell ref="B55:D55"/>
    <mergeCell ref="K55:L55"/>
    <mergeCell ref="B56:D56"/>
    <mergeCell ref="K56:L56"/>
    <mergeCell ref="B57:D57"/>
    <mergeCell ref="K57:L57"/>
    <mergeCell ref="B58:D58"/>
    <mergeCell ref="K58:L58"/>
    <mergeCell ref="B59:D59"/>
    <mergeCell ref="K59:L59"/>
    <mergeCell ref="B60:D60"/>
    <mergeCell ref="K60:L60"/>
    <mergeCell ref="B61:D61"/>
    <mergeCell ref="K61:L61"/>
    <mergeCell ref="B62:D62"/>
    <mergeCell ref="K62:L62"/>
    <mergeCell ref="B63:D63"/>
    <mergeCell ref="K63:L63"/>
    <mergeCell ref="B64:D64"/>
    <mergeCell ref="K64:L64"/>
    <mergeCell ref="B65:D65"/>
    <mergeCell ref="K65:L65"/>
    <mergeCell ref="B66:D66"/>
    <mergeCell ref="K66:L66"/>
    <mergeCell ref="B67:D67"/>
    <mergeCell ref="K67:L67"/>
    <mergeCell ref="B68:D68"/>
    <mergeCell ref="K68:L68"/>
    <mergeCell ref="B69:D69"/>
    <mergeCell ref="K69:L69"/>
    <mergeCell ref="B70:D70"/>
    <mergeCell ref="K70:L70"/>
    <mergeCell ref="B71:D71"/>
    <mergeCell ref="K71:L71"/>
    <mergeCell ref="B72:D72"/>
    <mergeCell ref="K72:L72"/>
    <mergeCell ref="B73:D73"/>
    <mergeCell ref="K73:L73"/>
    <mergeCell ref="B74:D74"/>
    <mergeCell ref="K74:L74"/>
    <mergeCell ref="B75:D75"/>
    <mergeCell ref="K75:L75"/>
    <mergeCell ref="B76:D76"/>
    <mergeCell ref="K76:L76"/>
    <mergeCell ref="A6:A7"/>
    <mergeCell ref="D1:D2"/>
    <mergeCell ref="M11:M13"/>
    <mergeCell ref="M14:M16"/>
    <mergeCell ref="M18:M20"/>
    <mergeCell ref="M21:M23"/>
    <mergeCell ref="R6:R15"/>
    <mergeCell ref="K6:L7"/>
    <mergeCell ref="B6:D7"/>
    <mergeCell ref="A1:C3"/>
  </mergeCells>
  <conditionalFormatting sqref="E9">
    <cfRule type="cellIs" dxfId="4" priority="24" operator="equal">
      <formula>"√"</formula>
    </cfRule>
    <cfRule type="cellIs" dxfId="1" priority="23" operator="equal">
      <formula>"√"</formula>
    </cfRule>
    <cfRule type="cellIs" dxfId="0" priority="22" operator="equal">
      <formula>"×"</formula>
    </cfRule>
  </conditionalFormatting>
  <conditionalFormatting sqref="H9">
    <cfRule type="cellIs" dxfId="4" priority="21" operator="equal">
      <formula>"√"</formula>
    </cfRule>
    <cfRule type="cellIs" dxfId="1" priority="20" operator="equal">
      <formula>"√"</formula>
    </cfRule>
    <cfRule type="cellIs" dxfId="0" priority="19" operator="equal">
      <formula>"×"</formula>
    </cfRule>
  </conditionalFormatting>
  <conditionalFormatting sqref="G11">
    <cfRule type="cellIs" dxfId="4" priority="66" operator="equal">
      <formula>"√"</formula>
    </cfRule>
    <cfRule type="cellIs" dxfId="1" priority="65" operator="equal">
      <formula>"√"</formula>
    </cfRule>
    <cfRule type="cellIs" dxfId="0" priority="64" operator="equal">
      <formula>"×"</formula>
    </cfRule>
  </conditionalFormatting>
  <conditionalFormatting sqref="J11">
    <cfRule type="cellIs" dxfId="4" priority="63" operator="equal">
      <formula>"√"</formula>
    </cfRule>
    <cfRule type="cellIs" dxfId="1" priority="62" operator="equal">
      <formula>"√"</formula>
    </cfRule>
    <cfRule type="cellIs" dxfId="0" priority="61" operator="equal">
      <formula>"×"</formula>
    </cfRule>
  </conditionalFormatting>
  <conditionalFormatting sqref="G17">
    <cfRule type="cellIs" dxfId="4" priority="60" operator="equal">
      <formula>"√"</formula>
    </cfRule>
    <cfRule type="cellIs" dxfId="1" priority="59" operator="equal">
      <formula>"√"</formula>
    </cfRule>
    <cfRule type="cellIs" dxfId="0" priority="58" operator="equal">
      <formula>"×"</formula>
    </cfRule>
  </conditionalFormatting>
  <conditionalFormatting sqref="J17">
    <cfRule type="cellIs" dxfId="4" priority="57" operator="equal">
      <formula>"√"</formula>
    </cfRule>
    <cfRule type="cellIs" dxfId="1" priority="56" operator="equal">
      <formula>"√"</formula>
    </cfRule>
    <cfRule type="cellIs" dxfId="0" priority="55" operator="equal">
      <formula>"×"</formula>
    </cfRule>
  </conditionalFormatting>
  <conditionalFormatting sqref="E31">
    <cfRule type="cellIs" dxfId="4" priority="54" operator="equal">
      <formula>"√"</formula>
    </cfRule>
    <cfRule type="cellIs" dxfId="1" priority="53" operator="equal">
      <formula>"√"</formula>
    </cfRule>
    <cfRule type="cellIs" dxfId="0" priority="52" operator="equal">
      <formula>"×"</formula>
    </cfRule>
  </conditionalFormatting>
  <conditionalFormatting sqref="F31">
    <cfRule type="cellIs" dxfId="4" priority="51" operator="equal">
      <formula>"√"</formula>
    </cfRule>
    <cfRule type="cellIs" dxfId="1" priority="50" operator="equal">
      <formula>"√"</formula>
    </cfRule>
    <cfRule type="cellIs" dxfId="0" priority="49" operator="equal">
      <formula>"×"</formula>
    </cfRule>
  </conditionalFormatting>
  <conditionalFormatting sqref="G31">
    <cfRule type="cellIs" dxfId="4" priority="48" operator="equal">
      <formula>"√"</formula>
    </cfRule>
    <cfRule type="cellIs" dxfId="1" priority="47" operator="equal">
      <formula>"√"</formula>
    </cfRule>
    <cfRule type="cellIs" dxfId="0" priority="46" operator="equal">
      <formula>"×"</formula>
    </cfRule>
  </conditionalFormatting>
  <conditionalFormatting sqref="H31">
    <cfRule type="cellIs" dxfId="4" priority="45" operator="equal">
      <formula>"√"</formula>
    </cfRule>
    <cfRule type="cellIs" dxfId="1" priority="44" operator="equal">
      <formula>"√"</formula>
    </cfRule>
    <cfRule type="cellIs" dxfId="0" priority="43" operator="equal">
      <formula>"×"</formula>
    </cfRule>
  </conditionalFormatting>
  <conditionalFormatting sqref="I31">
    <cfRule type="cellIs" dxfId="4" priority="42" operator="equal">
      <formula>"√"</formula>
    </cfRule>
    <cfRule type="cellIs" dxfId="1" priority="41" operator="equal">
      <formula>"√"</formula>
    </cfRule>
    <cfRule type="cellIs" dxfId="0" priority="40" operator="equal">
      <formula>"×"</formula>
    </cfRule>
  </conditionalFormatting>
  <conditionalFormatting sqref="J31">
    <cfRule type="cellIs" dxfId="4" priority="39" operator="equal">
      <formula>"√"</formula>
    </cfRule>
    <cfRule type="cellIs" dxfId="1" priority="38" operator="equal">
      <formula>"√"</formula>
    </cfRule>
    <cfRule type="cellIs" dxfId="0" priority="37" operator="equal">
      <formula>"×"</formula>
    </cfRule>
  </conditionalFormatting>
  <conditionalFormatting sqref="G67">
    <cfRule type="cellIs" dxfId="0" priority="103" operator="equal">
      <formula>"×"</formula>
    </cfRule>
    <cfRule type="cellIs" dxfId="1" priority="104" operator="equal">
      <formula>"√"</formula>
    </cfRule>
    <cfRule type="cellIs" dxfId="4" priority="105" operator="equal">
      <formula>"√"</formula>
    </cfRule>
  </conditionalFormatting>
  <conditionalFormatting sqref="J67">
    <cfRule type="cellIs" dxfId="0" priority="100" operator="equal">
      <formula>"×"</formula>
    </cfRule>
    <cfRule type="cellIs" dxfId="1" priority="101" operator="equal">
      <formula>"√"</formula>
    </cfRule>
    <cfRule type="cellIs" dxfId="4" priority="102" operator="equal">
      <formula>"√"</formula>
    </cfRule>
  </conditionalFormatting>
  <conditionalFormatting sqref="G74">
    <cfRule type="cellIs" dxfId="0" priority="208" operator="equal">
      <formula>"×"</formula>
    </cfRule>
    <cfRule type="cellIs" dxfId="1" priority="209" operator="equal">
      <formula>"√"</formula>
    </cfRule>
    <cfRule type="cellIs" dxfId="4" priority="210" operator="equal">
      <formula>"√"</formula>
    </cfRule>
  </conditionalFormatting>
  <conditionalFormatting sqref="J74">
    <cfRule type="cellIs" dxfId="0" priority="199" operator="equal">
      <formula>"×"</formula>
    </cfRule>
    <cfRule type="cellIs" dxfId="1" priority="200" operator="equal">
      <formula>"√"</formula>
    </cfRule>
    <cfRule type="cellIs" dxfId="4" priority="201" operator="equal">
      <formula>"√"</formula>
    </cfRule>
  </conditionalFormatting>
  <conditionalFormatting sqref="E75">
    <cfRule type="cellIs" dxfId="0" priority="172" operator="equal">
      <formula>"×"</formula>
    </cfRule>
    <cfRule type="cellIs" dxfId="1" priority="173" operator="equal">
      <formula>"√"</formula>
    </cfRule>
    <cfRule type="cellIs" dxfId="4" priority="174" operator="equal">
      <formula>"√"</formula>
    </cfRule>
  </conditionalFormatting>
  <conditionalFormatting sqref="F75">
    <cfRule type="cellIs" dxfId="0" priority="169" operator="equal">
      <formula>"×"</formula>
    </cfRule>
    <cfRule type="cellIs" dxfId="1" priority="170" operator="equal">
      <formula>"√"</formula>
    </cfRule>
    <cfRule type="cellIs" dxfId="4" priority="171" operator="equal">
      <formula>"√"</formula>
    </cfRule>
  </conditionalFormatting>
  <conditionalFormatting sqref="H75">
    <cfRule type="cellIs" dxfId="0" priority="163" operator="equal">
      <formula>"×"</formula>
    </cfRule>
    <cfRule type="cellIs" dxfId="1" priority="164" operator="equal">
      <formula>"√"</formula>
    </cfRule>
    <cfRule type="cellIs" dxfId="4" priority="165" operator="equal">
      <formula>"√"</formula>
    </cfRule>
  </conditionalFormatting>
  <conditionalFormatting sqref="I75">
    <cfRule type="cellIs" dxfId="0" priority="160" operator="equal">
      <formula>"×"</formula>
    </cfRule>
    <cfRule type="cellIs" dxfId="1" priority="161" operator="equal">
      <formula>"√"</formula>
    </cfRule>
    <cfRule type="cellIs" dxfId="4" priority="162" operator="equal">
      <formula>"√"</formula>
    </cfRule>
  </conditionalFormatting>
  <conditionalFormatting sqref="E76">
    <cfRule type="cellIs" dxfId="4" priority="18" operator="equal">
      <formula>"√"</formula>
    </cfRule>
    <cfRule type="cellIs" dxfId="1" priority="17" operator="equal">
      <formula>"√"</formula>
    </cfRule>
    <cfRule type="cellIs" dxfId="0" priority="16" operator="equal">
      <formula>"×"</formula>
    </cfRule>
  </conditionalFormatting>
  <conditionalFormatting sqref="F76">
    <cfRule type="cellIs" dxfId="4" priority="15" operator="equal">
      <formula>"√"</formula>
    </cfRule>
    <cfRule type="cellIs" dxfId="1" priority="14" operator="equal">
      <formula>"√"</formula>
    </cfRule>
    <cfRule type="cellIs" dxfId="0" priority="13" operator="equal">
      <formula>"×"</formula>
    </cfRule>
  </conditionalFormatting>
  <conditionalFormatting sqref="G76">
    <cfRule type="cellIs" dxfId="4" priority="6" operator="equal">
      <formula>"√"</formula>
    </cfRule>
    <cfRule type="cellIs" dxfId="1" priority="5" operator="equal">
      <formula>"√"</formula>
    </cfRule>
    <cfRule type="cellIs" dxfId="0" priority="4" operator="equal">
      <formula>"×"</formula>
    </cfRule>
  </conditionalFormatting>
  <conditionalFormatting sqref="H76">
    <cfRule type="cellIs" dxfId="4" priority="12" operator="equal">
      <formula>"√"</formula>
    </cfRule>
    <cfRule type="cellIs" dxfId="1" priority="11" operator="equal">
      <formula>"√"</formula>
    </cfRule>
    <cfRule type="cellIs" dxfId="0" priority="10" operator="equal">
      <formula>"×"</formula>
    </cfRule>
  </conditionalFormatting>
  <conditionalFormatting sqref="I76">
    <cfRule type="cellIs" dxfId="4" priority="9" operator="equal">
      <formula>"√"</formula>
    </cfRule>
    <cfRule type="cellIs" dxfId="1" priority="8" operator="equal">
      <formula>"√"</formula>
    </cfRule>
    <cfRule type="cellIs" dxfId="0" priority="7" operator="equal">
      <formula>"×"</formula>
    </cfRule>
  </conditionalFormatting>
  <conditionalFormatting sqref="J76">
    <cfRule type="cellIs" dxfId="4" priority="3" operator="equal">
      <formula>"√"</formula>
    </cfRule>
    <cfRule type="cellIs" dxfId="1" priority="2" operator="equal">
      <formula>"√"</formula>
    </cfRule>
    <cfRule type="cellIs" dxfId="0" priority="1" operator="equal">
      <formula>"×"</formula>
    </cfRule>
  </conditionalFormatting>
  <conditionalFormatting sqref="E41:E43">
    <cfRule type="cellIs" dxfId="0" priority="34" operator="equal">
      <formula>"×"</formula>
    </cfRule>
    <cfRule type="cellIs" dxfId="1" priority="35" operator="equal">
      <formula>"√"</formula>
    </cfRule>
    <cfRule type="cellIs" dxfId="4" priority="36" operator="equal">
      <formula>"√"</formula>
    </cfRule>
  </conditionalFormatting>
  <conditionalFormatting sqref="E58:E66">
    <cfRule type="cellIs" dxfId="0" priority="97" operator="equal">
      <formula>"×"</formula>
    </cfRule>
    <cfRule type="cellIs" dxfId="1" priority="98" operator="equal">
      <formula>"√"</formula>
    </cfRule>
    <cfRule type="cellIs" dxfId="4" priority="99" operator="equal">
      <formula>"√"</formula>
    </cfRule>
  </conditionalFormatting>
  <conditionalFormatting sqref="E69:E73">
    <cfRule type="cellIs" dxfId="0" priority="286" operator="equal">
      <formula>"×"</formula>
    </cfRule>
    <cfRule type="cellIs" dxfId="1" priority="287" operator="equal">
      <formula>"√"</formula>
    </cfRule>
    <cfRule type="cellIs" dxfId="4" priority="288" operator="equal">
      <formula>"√"</formula>
    </cfRule>
  </conditionalFormatting>
  <conditionalFormatting sqref="F41:F43">
    <cfRule type="cellIs" dxfId="0" priority="31" operator="equal">
      <formula>"×"</formula>
    </cfRule>
    <cfRule type="cellIs" dxfId="1" priority="32" operator="equal">
      <formula>"√"</formula>
    </cfRule>
    <cfRule type="cellIs" dxfId="4" priority="33" operator="equal">
      <formula>"√"</formula>
    </cfRule>
  </conditionalFormatting>
  <conditionalFormatting sqref="F58:F66">
    <cfRule type="cellIs" dxfId="0" priority="94" operator="equal">
      <formula>"×"</formula>
    </cfRule>
    <cfRule type="cellIs" dxfId="1" priority="95" operator="equal">
      <formula>"√"</formula>
    </cfRule>
    <cfRule type="cellIs" dxfId="4" priority="96" operator="equal">
      <formula>"√"</formula>
    </cfRule>
  </conditionalFormatting>
  <conditionalFormatting sqref="F69:F73">
    <cfRule type="cellIs" dxfId="0" priority="280" operator="equal">
      <formula>"×"</formula>
    </cfRule>
    <cfRule type="cellIs" dxfId="1" priority="281" operator="equal">
      <formula>"√"</formula>
    </cfRule>
    <cfRule type="cellIs" dxfId="4" priority="282" operator="equal">
      <formula>"√"</formula>
    </cfRule>
  </conditionalFormatting>
  <conditionalFormatting sqref="G38:G39">
    <cfRule type="cellIs" dxfId="4" priority="84" operator="equal">
      <formula>"√"</formula>
    </cfRule>
    <cfRule type="cellIs" dxfId="1" priority="83" operator="equal">
      <formula>"√"</formula>
    </cfRule>
    <cfRule type="cellIs" dxfId="0" priority="82" operator="equal">
      <formula>"×"</formula>
    </cfRule>
  </conditionalFormatting>
  <conditionalFormatting sqref="H41:H43">
    <cfRule type="cellIs" dxfId="0" priority="28" operator="equal">
      <formula>"×"</formula>
    </cfRule>
    <cfRule type="cellIs" dxfId="1" priority="29" operator="equal">
      <formula>"√"</formula>
    </cfRule>
    <cfRule type="cellIs" dxfId="4" priority="30" operator="equal">
      <formula>"√"</formula>
    </cfRule>
  </conditionalFormatting>
  <conditionalFormatting sqref="H69:H73">
    <cfRule type="cellIs" dxfId="0" priority="268" operator="equal">
      <formula>"×"</formula>
    </cfRule>
    <cfRule type="cellIs" dxfId="1" priority="269" operator="equal">
      <formula>"√"</formula>
    </cfRule>
    <cfRule type="cellIs" dxfId="4" priority="270" operator="equal">
      <formula>"√"</formula>
    </cfRule>
  </conditionalFormatting>
  <conditionalFormatting sqref="I41:I43">
    <cfRule type="cellIs" dxfId="0" priority="25" operator="equal">
      <formula>"×"</formula>
    </cfRule>
    <cfRule type="cellIs" dxfId="1" priority="26" operator="equal">
      <formula>"√"</formula>
    </cfRule>
    <cfRule type="cellIs" dxfId="4" priority="27" operator="equal">
      <formula>"√"</formula>
    </cfRule>
  </conditionalFormatting>
  <conditionalFormatting sqref="I69:I73">
    <cfRule type="cellIs" dxfId="0" priority="265" operator="equal">
      <formula>"×"</formula>
    </cfRule>
    <cfRule type="cellIs" dxfId="1" priority="266" operator="equal">
      <formula>"√"</formula>
    </cfRule>
    <cfRule type="cellIs" dxfId="4" priority="267" operator="equal">
      <formula>"√"</formula>
    </cfRule>
  </conditionalFormatting>
  <conditionalFormatting sqref="J38:J39">
    <cfRule type="cellIs" dxfId="4" priority="72" operator="equal">
      <formula>"√"</formula>
    </cfRule>
    <cfRule type="cellIs" dxfId="1" priority="71" operator="equal">
      <formula>"√"</formula>
    </cfRule>
    <cfRule type="cellIs" dxfId="0" priority="70" operator="equal">
      <formula>"×"</formula>
    </cfRule>
  </conditionalFormatting>
  <conditionalFormatting sqref="F9:F30 F32:F40">
    <cfRule type="cellIs" dxfId="0" priority="85" operator="equal">
      <formula>"×"</formula>
    </cfRule>
    <cfRule type="cellIs" dxfId="1" priority="86" operator="equal">
      <formula>"√"</formula>
    </cfRule>
    <cfRule type="cellIs" dxfId="4" priority="87" operator="equal">
      <formula>"√"</formula>
    </cfRule>
  </conditionalFormatting>
  <conditionalFormatting sqref="G9 G21 G23 G25 G28:G29 G32 G35:G36">
    <cfRule type="cellIs" dxfId="4" priority="81" operator="equal">
      <formula>"√"</formula>
    </cfRule>
    <cfRule type="cellIs" dxfId="1" priority="80" operator="equal">
      <formula>"√"</formula>
    </cfRule>
    <cfRule type="cellIs" dxfId="0" priority="79" operator="equal">
      <formula>"×"</formula>
    </cfRule>
  </conditionalFormatting>
  <conditionalFormatting sqref="I9:I30 I32:I40">
    <cfRule type="cellIs" dxfId="0" priority="73" operator="equal">
      <formula>"×"</formula>
    </cfRule>
    <cfRule type="cellIs" dxfId="1" priority="74" operator="equal">
      <formula>"√"</formula>
    </cfRule>
    <cfRule type="cellIs" dxfId="4" priority="75" operator="equal">
      <formula>"√"</formula>
    </cfRule>
  </conditionalFormatting>
  <conditionalFormatting sqref="J9 J21 J23 J25 J28:J29 J32 J35:J36">
    <cfRule type="cellIs" dxfId="4" priority="69" operator="equal">
      <formula>"√"</formula>
    </cfRule>
    <cfRule type="cellIs" dxfId="1" priority="68" operator="equal">
      <formula>"√"</formula>
    </cfRule>
    <cfRule type="cellIs" dxfId="0" priority="67" operator="equal">
      <formula>"×"</formula>
    </cfRule>
  </conditionalFormatting>
  <conditionalFormatting sqref="E10:E30 E32:E40">
    <cfRule type="cellIs" dxfId="0" priority="88" operator="equal">
      <formula>"×"</formula>
    </cfRule>
    <cfRule type="cellIs" dxfId="1" priority="89" operator="equal">
      <formula>"√"</formula>
    </cfRule>
    <cfRule type="cellIs" dxfId="4" priority="90" operator="equal">
      <formula>"√"</formula>
    </cfRule>
  </conditionalFormatting>
  <conditionalFormatting sqref="H10:H30 H32:H40">
    <cfRule type="cellIs" dxfId="0" priority="76" operator="equal">
      <formula>"×"</formula>
    </cfRule>
    <cfRule type="cellIs" dxfId="1" priority="77" operator="equal">
      <formula>"√"</formula>
    </cfRule>
    <cfRule type="cellIs" dxfId="4" priority="78" operator="equal">
      <formula>"√"</formula>
    </cfRule>
  </conditionalFormatting>
  <conditionalFormatting sqref="E52:E56 E49:E50 E45:E47 E67">
    <cfRule type="cellIs" dxfId="0" priority="157" operator="equal">
      <formula>"×"</formula>
    </cfRule>
    <cfRule type="cellIs" dxfId="1" priority="158" operator="equal">
      <formula>"√"</formula>
    </cfRule>
    <cfRule type="cellIs" dxfId="4" priority="159" operator="equal">
      <formula>"√"</formula>
    </cfRule>
  </conditionalFormatting>
  <conditionalFormatting sqref="F52:F56 F49:F50 F45:F47 F67">
    <cfRule type="cellIs" dxfId="0" priority="154" operator="equal">
      <formula>"×"</formula>
    </cfRule>
    <cfRule type="cellIs" dxfId="1" priority="155" operator="equal">
      <formula>"√"</formula>
    </cfRule>
    <cfRule type="cellIs" dxfId="4" priority="156" operator="equal">
      <formula>"√"</formula>
    </cfRule>
  </conditionalFormatting>
  <conditionalFormatting sqref="G45:J45 H46:I47 H49:I49 G50:J50 H52:I56 H67:I67">
    <cfRule type="cellIs" dxfId="0" priority="151" operator="equal">
      <formula>"×"</formula>
    </cfRule>
    <cfRule type="cellIs" dxfId="1" priority="152" operator="equal">
      <formula>"√"</formula>
    </cfRule>
    <cfRule type="cellIs" dxfId="4" priority="153" operator="equal">
      <formula>"√"</formula>
    </cfRule>
  </conditionalFormatting>
  <conditionalFormatting sqref="G66:J66 H58:I58 G59:J61 H62:I63 G64:J64 H65:I65">
    <cfRule type="cellIs" dxfId="0" priority="91" operator="equal">
      <formula>"×"</formula>
    </cfRule>
    <cfRule type="cellIs" dxfId="1" priority="92" operator="equal">
      <formula>"√"</formula>
    </cfRule>
    <cfRule type="cellIs" dxfId="4" priority="93" operator="equal">
      <formula>"√"</formula>
    </cfRule>
  </conditionalFormatting>
  <conditionalFormatting sqref="G73 G70:G71">
    <cfRule type="cellIs" dxfId="0" priority="274" operator="equal">
      <formula>"×"</formula>
    </cfRule>
    <cfRule type="cellIs" dxfId="1" priority="275" operator="equal">
      <formula>"√"</formula>
    </cfRule>
    <cfRule type="cellIs" dxfId="4" priority="276" operator="equal">
      <formula>"√"</formula>
    </cfRule>
  </conditionalFormatting>
  <conditionalFormatting sqref="J73 J70:J71">
    <cfRule type="cellIs" dxfId="0" priority="262" operator="equal">
      <formula>"×"</formula>
    </cfRule>
    <cfRule type="cellIs" dxfId="1" priority="263" operator="equal">
      <formula>"√"</formula>
    </cfRule>
    <cfRule type="cellIs" dxfId="4" priority="264" operator="equal">
      <formula>"√"</formula>
    </cfRule>
  </conditionalFormatting>
  <dataValidations count="2">
    <dataValidation type="list" allowBlank="1" showInputMessage="1" showErrorMessage="1" sqref="G9:H9 J9 G11 J11 G17 J17 G21 J21 G23 J23 G25 J25 G32 J32 G45:J45 H49:I49 G50:J50 H58:I58 G64:J64 H65:I65 G76 J76 G28:G29 G35:G36 G38:G39 G70:G71 G73:G74 H10:H30 I9:I30 J28:J29 J35:J36 J38:J39 J70:J71 J73:J74 E9:F30 E32:F43 E45:F47 E49:F50 E75:F76 E52:F56 E58:F67 E69:F73 G59:J61 G66:J67 H32:I43 H46:I47 H62:I63 H52:I56 H69:I73 H75:I76">
      <formula1>"√,×,无"</formula1>
    </dataValidation>
    <dataValidation type="list" allowBlank="1" showInputMessage="1" showErrorMessage="1" sqref="E31:J31">
      <formula1>"A,B,C,D"</formula1>
    </dataValidation>
  </dataValidations>
  <hyperlinks>
    <hyperlink ref="R6:R15" location="目录!A1" display="链接到目录"/>
  </hyperlinks>
  <pageMargins left="0.7" right="0.7" top="0.75" bottom="0.75" header="0.3" footer="0.3"/>
  <pageSetup paperSize="9" scale="44"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R125"/>
  <sheetViews>
    <sheetView view="pageBreakPreview" zoomScaleNormal="100" topLeftCell="A32" workbookViewId="0">
      <selection activeCell="B45" sqref="B45:D45"/>
    </sheetView>
  </sheetViews>
  <sheetFormatPr defaultColWidth="9" defaultRowHeight="12.6" customHeight="1"/>
  <cols>
    <col min="1" max="1" width="10.375" style="793" customWidth="1"/>
    <col min="2" max="2" width="26.125" style="794" customWidth="1"/>
    <col min="3" max="3" width="11.375" style="794" customWidth="1"/>
    <col min="4" max="4" width="91.5" style="795" customWidth="1"/>
    <col min="5" max="5" width="4.625" style="654" customWidth="1"/>
    <col min="6" max="10" width="4.625" style="359" customWidth="1"/>
    <col min="11" max="11" width="9.2" style="359" customWidth="1"/>
    <col min="12" max="12" width="10.7" style="359" customWidth="1"/>
    <col min="13" max="13" width="4.625" style="796" customWidth="1"/>
    <col min="14" max="15" width="4.625" style="654" customWidth="1"/>
    <col min="16" max="17" width="7.5" style="654" customWidth="1"/>
    <col min="18" max="18" width="5" style="654" customWidth="1"/>
    <col min="19" max="16384" width="9" style="654"/>
  </cols>
  <sheetData>
    <row r="1" ht="20.1" customHeight="1" spans="1:13">
      <c r="A1" s="539" t="s">
        <v>233</v>
      </c>
      <c r="B1" s="540"/>
      <c r="C1" s="541"/>
      <c r="D1" s="542" t="s">
        <v>234</v>
      </c>
      <c r="E1" s="543" t="s">
        <v>235</v>
      </c>
      <c r="F1" s="543"/>
      <c r="G1" s="869"/>
      <c r="H1" s="869"/>
      <c r="I1" s="869"/>
      <c r="J1" s="869"/>
      <c r="K1" s="869"/>
      <c r="L1" s="585" t="s">
        <v>3</v>
      </c>
      <c r="M1" s="359"/>
    </row>
    <row r="2" ht="20.1" customHeight="1" spans="1:13">
      <c r="A2" s="545"/>
      <c r="B2" s="546"/>
      <c r="C2" s="547"/>
      <c r="D2" s="304"/>
      <c r="E2" s="548" t="s">
        <v>230</v>
      </c>
      <c r="F2" s="548"/>
      <c r="G2" s="870" t="str">
        <f>目录!H10</f>
        <v>祝腾威</v>
      </c>
      <c r="H2" s="870"/>
      <c r="I2" s="870"/>
      <c r="J2" s="870"/>
      <c r="K2" s="870"/>
      <c r="L2" s="586">
        <f>目录!J10</f>
        <v>45590</v>
      </c>
      <c r="M2" s="359"/>
    </row>
    <row r="3" ht="20.1" customHeight="1" spans="1:13">
      <c r="A3" s="549"/>
      <c r="B3" s="550"/>
      <c r="C3" s="551"/>
      <c r="D3" s="304" t="s">
        <v>328</v>
      </c>
      <c r="E3" s="548" t="s">
        <v>236</v>
      </c>
      <c r="F3" s="548"/>
      <c r="G3" s="870" t="str">
        <f>目录!H11</f>
        <v>张X </v>
      </c>
      <c r="H3" s="870"/>
      <c r="I3" s="870"/>
      <c r="J3" s="870"/>
      <c r="K3" s="870"/>
      <c r="L3" s="586">
        <f>目录!J11</f>
        <v>0</v>
      </c>
      <c r="M3" s="359"/>
    </row>
    <row r="4" s="655" customFormat="1" ht="20.1" customHeight="1" spans="1:13">
      <c r="A4" s="552" t="s">
        <v>237</v>
      </c>
      <c r="B4" s="552" t="str">
        <f>目录!H5</f>
        <v>右滑门外板</v>
      </c>
      <c r="C4" s="554" t="s">
        <v>238</v>
      </c>
      <c r="D4" s="555" t="str">
        <f>目录!H7</f>
        <v>OP20-TR+PI</v>
      </c>
      <c r="E4" s="548" t="s">
        <v>239</v>
      </c>
      <c r="F4" s="548"/>
      <c r="G4" s="870" t="str">
        <f>目录!H12</f>
        <v>张X </v>
      </c>
      <c r="H4" s="870"/>
      <c r="I4" s="870"/>
      <c r="J4" s="870"/>
      <c r="K4" s="870"/>
      <c r="L4" s="586">
        <f>目录!J12</f>
        <v>0</v>
      </c>
      <c r="M4" s="827"/>
    </row>
    <row r="5" s="655" customFormat="1" ht="20.1" customHeight="1" spans="1:13">
      <c r="A5" s="552" t="s">
        <v>240</v>
      </c>
      <c r="B5" s="553" t="str">
        <f>目录!H8</f>
        <v>N72-VE23-M002-CAD9900200350-9900205227-OP20</v>
      </c>
      <c r="C5" s="554" t="s">
        <v>241</v>
      </c>
      <c r="D5" s="555" t="str">
        <f>目录!H9</f>
        <v>上饶J39-1200F</v>
      </c>
      <c r="E5" s="557" t="s">
        <v>242</v>
      </c>
      <c r="F5" s="557"/>
      <c r="G5" s="557"/>
      <c r="H5" s="557"/>
      <c r="I5" s="557"/>
      <c r="J5" s="557"/>
      <c r="K5" s="557"/>
      <c r="L5" s="587"/>
      <c r="M5" s="827"/>
    </row>
    <row r="6" s="655" customFormat="1" ht="14.1" customHeight="1" spans="1:18">
      <c r="A6" s="558" t="s">
        <v>243</v>
      </c>
      <c r="B6" s="559" t="s">
        <v>329</v>
      </c>
      <c r="C6" s="559"/>
      <c r="D6" s="559"/>
      <c r="E6" s="797" t="s">
        <v>245</v>
      </c>
      <c r="F6" s="798"/>
      <c r="G6" s="799"/>
      <c r="H6" s="797" t="s">
        <v>246</v>
      </c>
      <c r="I6" s="798"/>
      <c r="J6" s="799"/>
      <c r="K6" s="557" t="s">
        <v>247</v>
      </c>
      <c r="L6" s="587"/>
      <c r="M6" s="827"/>
      <c r="R6" s="593" t="s">
        <v>248</v>
      </c>
    </row>
    <row r="7" s="655" customFormat="1" ht="14.1" customHeight="1" spans="1:18">
      <c r="A7" s="558"/>
      <c r="B7" s="559"/>
      <c r="C7" s="559"/>
      <c r="D7" s="559"/>
      <c r="E7" s="557" t="s">
        <v>249</v>
      </c>
      <c r="F7" s="557"/>
      <c r="G7" s="557"/>
      <c r="H7" s="557" t="s">
        <v>249</v>
      </c>
      <c r="I7" s="557"/>
      <c r="J7" s="557"/>
      <c r="K7" s="557"/>
      <c r="L7" s="587"/>
      <c r="M7" s="827"/>
      <c r="R7" s="593"/>
    </row>
    <row r="8" s="787" customFormat="1" ht="18" customHeight="1" spans="1:18">
      <c r="A8" s="800"/>
      <c r="B8" s="801" t="s">
        <v>250</v>
      </c>
      <c r="C8" s="801"/>
      <c r="D8" s="801"/>
      <c r="E8" s="802" t="s">
        <v>175</v>
      </c>
      <c r="F8" s="802" t="s">
        <v>176</v>
      </c>
      <c r="G8" s="802" t="s">
        <v>177</v>
      </c>
      <c r="H8" s="802" t="s">
        <v>175</v>
      </c>
      <c r="I8" s="802" t="s">
        <v>176</v>
      </c>
      <c r="J8" s="802" t="s">
        <v>177</v>
      </c>
      <c r="K8" s="564"/>
      <c r="L8" s="572"/>
      <c r="M8" s="766" t="s">
        <v>330</v>
      </c>
      <c r="N8" s="766"/>
      <c r="O8" s="766"/>
      <c r="P8" s="766"/>
      <c r="Q8" s="783"/>
      <c r="R8" s="593"/>
    </row>
    <row r="9" s="788" customFormat="1" ht="24.9" customHeight="1" spans="1:18">
      <c r="A9" s="568">
        <v>1</v>
      </c>
      <c r="B9" s="803" t="s">
        <v>251</v>
      </c>
      <c r="C9" s="803"/>
      <c r="D9" s="803"/>
      <c r="E9" s="567"/>
      <c r="F9" s="567"/>
      <c r="G9" s="567"/>
      <c r="H9" s="567"/>
      <c r="I9" s="567"/>
      <c r="J9" s="567"/>
      <c r="K9" s="581"/>
      <c r="L9" s="828"/>
      <c r="M9" s="766"/>
      <c r="N9" s="766" t="s">
        <v>254</v>
      </c>
      <c r="O9" s="766" t="s">
        <v>255</v>
      </c>
      <c r="P9" s="766" t="s">
        <v>256</v>
      </c>
      <c r="Q9" s="783"/>
      <c r="R9" s="593"/>
    </row>
    <row r="10" s="788" customFormat="1" ht="24.9" customHeight="1" spans="1:18">
      <c r="A10" s="568">
        <v>2</v>
      </c>
      <c r="B10" s="803" t="s">
        <v>253</v>
      </c>
      <c r="C10" s="803"/>
      <c r="D10" s="803"/>
      <c r="E10" s="567"/>
      <c r="F10" s="567"/>
      <c r="G10" s="804"/>
      <c r="H10" s="567"/>
      <c r="I10" s="567"/>
      <c r="J10" s="804"/>
      <c r="K10" s="580"/>
      <c r="L10" s="829"/>
      <c r="M10" s="766" t="s">
        <v>175</v>
      </c>
      <c r="N10" s="766" t="s">
        <v>258</v>
      </c>
      <c r="O10" s="766">
        <f>COUNTIF(H9:H84,"√")</f>
        <v>0</v>
      </c>
      <c r="P10" s="767" t="e">
        <f>O10/Q12</f>
        <v>#DIV/0!</v>
      </c>
      <c r="Q10" s="784"/>
      <c r="R10" s="593"/>
    </row>
    <row r="11" s="788" customFormat="1" ht="24.9" customHeight="1" spans="1:18">
      <c r="A11" s="568">
        <v>3</v>
      </c>
      <c r="B11" s="803" t="s">
        <v>257</v>
      </c>
      <c r="C11" s="803"/>
      <c r="D11" s="803"/>
      <c r="E11" s="567"/>
      <c r="F11" s="567"/>
      <c r="G11" s="567"/>
      <c r="H11" s="567"/>
      <c r="I11" s="567"/>
      <c r="J11" s="567"/>
      <c r="K11" s="581"/>
      <c r="L11" s="828"/>
      <c r="M11" s="766"/>
      <c r="N11" s="766" t="s">
        <v>260</v>
      </c>
      <c r="O11" s="766">
        <f>COUNTIF(H9:H84,"×")</f>
        <v>0</v>
      </c>
      <c r="P11" s="767" t="e">
        <f>O11/Q12</f>
        <v>#DIV/0!</v>
      </c>
      <c r="Q11" s="784" t="s">
        <v>261</v>
      </c>
      <c r="R11" s="593"/>
    </row>
    <row r="12" s="788" customFormat="1" ht="24.9" customHeight="1" spans="1:18">
      <c r="A12" s="568">
        <v>4</v>
      </c>
      <c r="B12" s="805" t="s">
        <v>259</v>
      </c>
      <c r="C12" s="805"/>
      <c r="D12" s="805"/>
      <c r="E12" s="567"/>
      <c r="F12" s="567"/>
      <c r="G12" s="804"/>
      <c r="H12" s="567"/>
      <c r="I12" s="567"/>
      <c r="J12" s="804"/>
      <c r="K12" s="581"/>
      <c r="L12" s="828"/>
      <c r="M12" s="766"/>
      <c r="N12" s="766" t="s">
        <v>168</v>
      </c>
      <c r="O12" s="766">
        <f>COUNTIF(H9:H84,"无")</f>
        <v>0</v>
      </c>
      <c r="P12" s="767" t="e">
        <f>O12/Q12</f>
        <v>#DIV/0!</v>
      </c>
      <c r="Q12" s="786">
        <f>SUM(O10:O12)</f>
        <v>0</v>
      </c>
      <c r="R12" s="593"/>
    </row>
    <row r="13" s="788" customFormat="1" ht="24.9" customHeight="1" spans="1:18">
      <c r="A13" s="568">
        <v>5</v>
      </c>
      <c r="B13" s="806" t="s">
        <v>262</v>
      </c>
      <c r="C13" s="807"/>
      <c r="D13" s="808"/>
      <c r="E13" s="567"/>
      <c r="F13" s="567"/>
      <c r="G13" s="804"/>
      <c r="H13" s="567"/>
      <c r="I13" s="567"/>
      <c r="J13" s="804"/>
      <c r="K13" s="580"/>
      <c r="L13" s="829"/>
      <c r="M13" s="768" t="s">
        <v>176</v>
      </c>
      <c r="N13" s="768" t="s">
        <v>258</v>
      </c>
      <c r="O13" s="768">
        <f>COUNTIF(I9:I84,"√")</f>
        <v>0</v>
      </c>
      <c r="P13" s="767" t="e">
        <f>O13/Q15</f>
        <v>#DIV/0!</v>
      </c>
      <c r="Q13" s="784"/>
      <c r="R13" s="593"/>
    </row>
    <row r="14" s="788" customFormat="1" ht="24.9" customHeight="1" spans="1:18">
      <c r="A14" s="568">
        <v>6</v>
      </c>
      <c r="B14" s="806" t="s">
        <v>263</v>
      </c>
      <c r="C14" s="807"/>
      <c r="D14" s="808"/>
      <c r="E14" s="567"/>
      <c r="F14" s="567"/>
      <c r="G14" s="804"/>
      <c r="H14" s="567"/>
      <c r="I14" s="567"/>
      <c r="J14" s="804"/>
      <c r="K14" s="580"/>
      <c r="L14" s="594"/>
      <c r="M14" s="766"/>
      <c r="N14" s="766" t="s">
        <v>260</v>
      </c>
      <c r="O14" s="766">
        <f>COUNTIF(I9:I84,"×")</f>
        <v>0</v>
      </c>
      <c r="P14" s="767" t="e">
        <f>O14/Q15</f>
        <v>#DIV/0!</v>
      </c>
      <c r="Q14" s="784" t="s">
        <v>261</v>
      </c>
      <c r="R14" s="593"/>
    </row>
    <row r="15" s="788" customFormat="1" ht="24.9" customHeight="1" spans="1:18">
      <c r="A15" s="568">
        <v>7</v>
      </c>
      <c r="B15" s="805" t="s">
        <v>264</v>
      </c>
      <c r="C15" s="805"/>
      <c r="D15" s="805"/>
      <c r="E15" s="567"/>
      <c r="F15" s="567"/>
      <c r="G15" s="804"/>
      <c r="H15" s="567"/>
      <c r="I15" s="567"/>
      <c r="J15" s="804"/>
      <c r="K15" s="581"/>
      <c r="L15" s="595"/>
      <c r="M15" s="766"/>
      <c r="N15" s="766" t="s">
        <v>168</v>
      </c>
      <c r="O15" s="766">
        <f>COUNTIF(I9:I84,"无")</f>
        <v>0</v>
      </c>
      <c r="P15" s="767" t="e">
        <f>O15/Q15</f>
        <v>#DIV/0!</v>
      </c>
      <c r="Q15" s="786">
        <f>SUM(O13:O15)</f>
        <v>0</v>
      </c>
      <c r="R15" s="593"/>
    </row>
    <row r="16" s="788" customFormat="1" ht="24.9" customHeight="1" spans="1:18">
      <c r="A16" s="568">
        <v>8</v>
      </c>
      <c r="B16" s="803" t="s">
        <v>265</v>
      </c>
      <c r="C16" s="803"/>
      <c r="D16" s="803"/>
      <c r="E16" s="567"/>
      <c r="F16" s="567"/>
      <c r="G16" s="804"/>
      <c r="H16" s="567"/>
      <c r="I16" s="567"/>
      <c r="J16" s="804"/>
      <c r="K16" s="581"/>
      <c r="L16" s="595"/>
      <c r="M16" s="590" t="s">
        <v>267</v>
      </c>
      <c r="N16" s="590"/>
      <c r="O16" s="590"/>
      <c r="P16" s="590"/>
      <c r="R16" s="593"/>
    </row>
    <row r="17" s="788" customFormat="1" ht="24.9" customHeight="1" spans="1:16">
      <c r="A17" s="568">
        <v>9</v>
      </c>
      <c r="B17" s="553" t="s">
        <v>331</v>
      </c>
      <c r="C17" s="553"/>
      <c r="D17" s="553"/>
      <c r="E17" s="567"/>
      <c r="F17" s="567"/>
      <c r="G17" s="567"/>
      <c r="H17" s="567"/>
      <c r="I17" s="567"/>
      <c r="J17" s="567"/>
      <c r="K17" s="581"/>
      <c r="L17" s="595"/>
      <c r="M17" s="590" t="s">
        <v>175</v>
      </c>
      <c r="N17" s="590" t="s">
        <v>258</v>
      </c>
      <c r="O17" s="590">
        <f>COUNTIF(E5:E75,"√")</f>
        <v>0</v>
      </c>
      <c r="P17" s="553"/>
    </row>
    <row r="18" s="788" customFormat="1" ht="24.9" customHeight="1" spans="1:17">
      <c r="A18" s="568">
        <v>10</v>
      </c>
      <c r="B18" s="803" t="s">
        <v>268</v>
      </c>
      <c r="C18" s="803"/>
      <c r="D18" s="803"/>
      <c r="E18" s="567"/>
      <c r="F18" s="567"/>
      <c r="G18" s="804"/>
      <c r="H18" s="567"/>
      <c r="I18" s="567"/>
      <c r="J18" s="804"/>
      <c r="K18" s="581"/>
      <c r="L18" s="595"/>
      <c r="M18" s="590"/>
      <c r="N18" s="590" t="s">
        <v>260</v>
      </c>
      <c r="O18" s="590">
        <f>COUNTIF(E5:E75,"×")</f>
        <v>0</v>
      </c>
      <c r="P18" s="803"/>
      <c r="Q18" s="784" t="s">
        <v>261</v>
      </c>
    </row>
    <row r="19" s="788" customFormat="1" ht="24.9" customHeight="1" spans="1:17">
      <c r="A19" s="568">
        <v>11</v>
      </c>
      <c r="B19" s="806" t="s">
        <v>269</v>
      </c>
      <c r="C19" s="807"/>
      <c r="D19" s="808"/>
      <c r="E19" s="567"/>
      <c r="F19" s="567"/>
      <c r="G19" s="804"/>
      <c r="H19" s="567"/>
      <c r="I19" s="567"/>
      <c r="J19" s="804"/>
      <c r="K19" s="581"/>
      <c r="L19" s="595"/>
      <c r="M19" s="590"/>
      <c r="N19" s="590" t="s">
        <v>168</v>
      </c>
      <c r="O19" s="590">
        <f>COUNTIF(E5:E75,"无")</f>
        <v>0</v>
      </c>
      <c r="P19" s="553"/>
      <c r="Q19" s="786">
        <f>SUM(O17:O19)</f>
        <v>0</v>
      </c>
    </row>
    <row r="20" s="789" customFormat="1" ht="24.9" customHeight="1" spans="1:17">
      <c r="A20" s="568">
        <v>12</v>
      </c>
      <c r="B20" s="803" t="s">
        <v>270</v>
      </c>
      <c r="C20" s="803"/>
      <c r="D20" s="803"/>
      <c r="E20" s="567"/>
      <c r="F20" s="567"/>
      <c r="G20" s="804"/>
      <c r="H20" s="567"/>
      <c r="I20" s="567"/>
      <c r="J20" s="804"/>
      <c r="K20" s="581"/>
      <c r="L20" s="595"/>
      <c r="M20" s="590" t="s">
        <v>176</v>
      </c>
      <c r="N20" s="590" t="s">
        <v>258</v>
      </c>
      <c r="O20" s="590">
        <f>COUNTIF(F5:F75,"√")</f>
        <v>0</v>
      </c>
      <c r="P20" s="553"/>
      <c r="Q20" s="784"/>
    </row>
    <row r="21" s="788" customFormat="1" ht="24.9" customHeight="1" spans="1:17">
      <c r="A21" s="568">
        <v>13</v>
      </c>
      <c r="B21" s="803" t="s">
        <v>271</v>
      </c>
      <c r="C21" s="803"/>
      <c r="D21" s="803"/>
      <c r="E21" s="567"/>
      <c r="F21" s="567"/>
      <c r="G21" s="567"/>
      <c r="H21" s="567"/>
      <c r="I21" s="567"/>
      <c r="J21" s="567"/>
      <c r="K21" s="581"/>
      <c r="L21" s="595"/>
      <c r="M21" s="590"/>
      <c r="N21" s="590" t="s">
        <v>260</v>
      </c>
      <c r="O21" s="590">
        <f>COUNTIF(F5:F75,"×")</f>
        <v>0</v>
      </c>
      <c r="P21" s="553"/>
      <c r="Q21" s="784" t="s">
        <v>261</v>
      </c>
    </row>
    <row r="22" s="788" customFormat="1" ht="24.9" customHeight="1" spans="1:17">
      <c r="A22" s="568">
        <v>14</v>
      </c>
      <c r="B22" s="806" t="s">
        <v>272</v>
      </c>
      <c r="C22" s="807"/>
      <c r="D22" s="808"/>
      <c r="E22" s="567"/>
      <c r="F22" s="567"/>
      <c r="G22" s="804"/>
      <c r="H22" s="567"/>
      <c r="I22" s="567"/>
      <c r="J22" s="804"/>
      <c r="K22" s="581"/>
      <c r="L22" s="595"/>
      <c r="M22" s="590"/>
      <c r="N22" s="590" t="s">
        <v>168</v>
      </c>
      <c r="O22" s="590">
        <f>COUNTIF(F5:F75,"无")</f>
        <v>0</v>
      </c>
      <c r="P22" s="553"/>
      <c r="Q22" s="786">
        <f>SUM(O20:O22)</f>
        <v>0</v>
      </c>
    </row>
    <row r="23" s="788" customFormat="1" ht="24.9" customHeight="1" spans="1:13">
      <c r="A23" s="568">
        <v>15</v>
      </c>
      <c r="B23" s="805" t="s">
        <v>332</v>
      </c>
      <c r="C23" s="805"/>
      <c r="D23" s="805"/>
      <c r="E23" s="567"/>
      <c r="F23" s="567"/>
      <c r="G23" s="567"/>
      <c r="H23" s="567"/>
      <c r="I23" s="567"/>
      <c r="J23" s="567"/>
      <c r="K23" s="581"/>
      <c r="L23" s="595"/>
      <c r="M23" s="783"/>
    </row>
    <row r="24" s="788" customFormat="1" ht="24.9" customHeight="1" spans="1:13">
      <c r="A24" s="568">
        <v>16</v>
      </c>
      <c r="B24" s="805" t="s">
        <v>275</v>
      </c>
      <c r="C24" s="805"/>
      <c r="D24" s="805"/>
      <c r="E24" s="567"/>
      <c r="F24" s="567"/>
      <c r="G24" s="567"/>
      <c r="H24" s="567"/>
      <c r="I24" s="567"/>
      <c r="J24" s="567"/>
      <c r="K24" s="581"/>
      <c r="L24" s="595"/>
      <c r="M24" s="783"/>
    </row>
    <row r="25" s="788" customFormat="1" ht="24.9" customHeight="1" spans="1:13">
      <c r="A25" s="568">
        <v>17</v>
      </c>
      <c r="B25" s="809" t="s">
        <v>276</v>
      </c>
      <c r="C25" s="810"/>
      <c r="D25" s="811"/>
      <c r="E25" s="567"/>
      <c r="F25" s="567"/>
      <c r="G25" s="804"/>
      <c r="H25" s="567"/>
      <c r="I25" s="567"/>
      <c r="J25" s="804"/>
      <c r="K25" s="830"/>
      <c r="L25" s="831"/>
      <c r="M25" s="783"/>
    </row>
    <row r="26" s="788" customFormat="1" ht="24.9" customHeight="1" spans="1:13">
      <c r="A26" s="568">
        <v>18</v>
      </c>
      <c r="B26" s="805" t="s">
        <v>277</v>
      </c>
      <c r="C26" s="805"/>
      <c r="D26" s="805"/>
      <c r="E26" s="567"/>
      <c r="F26" s="567"/>
      <c r="G26" s="804"/>
      <c r="H26" s="567"/>
      <c r="I26" s="567"/>
      <c r="J26" s="804"/>
      <c r="K26" s="581"/>
      <c r="L26" s="595"/>
      <c r="M26" s="783"/>
    </row>
    <row r="27" s="789" customFormat="1" ht="24.9" customHeight="1" spans="1:13">
      <c r="A27" s="568">
        <v>19</v>
      </c>
      <c r="B27" s="812" t="s">
        <v>278</v>
      </c>
      <c r="C27" s="813"/>
      <c r="D27" s="814"/>
      <c r="E27" s="567"/>
      <c r="F27" s="567"/>
      <c r="G27" s="567"/>
      <c r="H27" s="567"/>
      <c r="I27" s="567"/>
      <c r="J27" s="567"/>
      <c r="K27" s="581"/>
      <c r="L27" s="595"/>
      <c r="M27" s="783"/>
    </row>
    <row r="28" s="789" customFormat="1" ht="24.9" customHeight="1" spans="1:13">
      <c r="A28" s="568">
        <v>20</v>
      </c>
      <c r="B28" s="805" t="s">
        <v>279</v>
      </c>
      <c r="C28" s="805"/>
      <c r="D28" s="805"/>
      <c r="E28" s="567"/>
      <c r="F28" s="567"/>
      <c r="G28" s="567"/>
      <c r="H28" s="567"/>
      <c r="I28" s="567"/>
      <c r="J28" s="567"/>
      <c r="K28" s="581"/>
      <c r="L28" s="595"/>
      <c r="M28" s="783"/>
    </row>
    <row r="29" s="789" customFormat="1" ht="24.9" customHeight="1" spans="1:13">
      <c r="A29" s="568">
        <v>21</v>
      </c>
      <c r="B29" s="805" t="s">
        <v>280</v>
      </c>
      <c r="C29" s="805"/>
      <c r="D29" s="805"/>
      <c r="E29" s="567"/>
      <c r="F29" s="567"/>
      <c r="G29" s="804"/>
      <c r="H29" s="567"/>
      <c r="I29" s="567"/>
      <c r="J29" s="804"/>
      <c r="K29" s="581"/>
      <c r="L29" s="595"/>
      <c r="M29" s="783"/>
    </row>
    <row r="30" s="789" customFormat="1" ht="24.9" customHeight="1" spans="1:13">
      <c r="A30" s="568">
        <v>22</v>
      </c>
      <c r="B30" s="805" t="s">
        <v>281</v>
      </c>
      <c r="C30" s="805"/>
      <c r="D30" s="805"/>
      <c r="E30" s="567"/>
      <c r="F30" s="567"/>
      <c r="G30" s="567"/>
      <c r="H30" s="567"/>
      <c r="I30" s="567"/>
      <c r="J30" s="567"/>
      <c r="K30" s="581"/>
      <c r="L30" s="595"/>
      <c r="M30" s="783"/>
    </row>
    <row r="31" s="789" customFormat="1" ht="24.9" customHeight="1" spans="1:13">
      <c r="A31" s="568">
        <v>23</v>
      </c>
      <c r="B31" s="805" t="s">
        <v>282</v>
      </c>
      <c r="C31" s="805"/>
      <c r="D31" s="805"/>
      <c r="E31" s="567"/>
      <c r="F31" s="567"/>
      <c r="G31" s="567"/>
      <c r="H31" s="567"/>
      <c r="I31" s="567"/>
      <c r="J31" s="567"/>
      <c r="K31" s="581"/>
      <c r="L31" s="595"/>
      <c r="M31" s="783"/>
    </row>
    <row r="32" s="789" customFormat="1" ht="24.9" customHeight="1" spans="1:13">
      <c r="A32" s="568">
        <v>24</v>
      </c>
      <c r="B32" s="805" t="s">
        <v>283</v>
      </c>
      <c r="C32" s="805"/>
      <c r="D32" s="805"/>
      <c r="E32" s="567"/>
      <c r="F32" s="567"/>
      <c r="G32" s="804"/>
      <c r="H32" s="567"/>
      <c r="I32" s="567"/>
      <c r="J32" s="804"/>
      <c r="K32" s="581"/>
      <c r="L32" s="595"/>
      <c r="M32" s="783"/>
    </row>
    <row r="33" s="789" customFormat="1" ht="24.9" customHeight="1" spans="1:13">
      <c r="A33" s="568">
        <v>25</v>
      </c>
      <c r="B33" s="803" t="s">
        <v>284</v>
      </c>
      <c r="C33" s="803"/>
      <c r="D33" s="803"/>
      <c r="E33" s="567"/>
      <c r="F33" s="567"/>
      <c r="G33" s="804"/>
      <c r="H33" s="567"/>
      <c r="I33" s="567"/>
      <c r="J33" s="804"/>
      <c r="K33" s="581"/>
      <c r="L33" s="595"/>
      <c r="M33" s="783"/>
    </row>
    <row r="34" s="789" customFormat="1" ht="24.9" customHeight="1" spans="1:13">
      <c r="A34" s="568">
        <v>26</v>
      </c>
      <c r="B34" s="805" t="s">
        <v>285</v>
      </c>
      <c r="C34" s="805"/>
      <c r="D34" s="805"/>
      <c r="E34" s="567"/>
      <c r="F34" s="567"/>
      <c r="G34" s="567"/>
      <c r="H34" s="567"/>
      <c r="I34" s="567"/>
      <c r="J34" s="567"/>
      <c r="K34" s="581"/>
      <c r="L34" s="595"/>
      <c r="M34" s="783"/>
    </row>
    <row r="35" s="789" customFormat="1" ht="24.9" customHeight="1" spans="1:13">
      <c r="A35" s="568">
        <v>27</v>
      </c>
      <c r="B35" s="805" t="s">
        <v>286</v>
      </c>
      <c r="C35" s="805"/>
      <c r="D35" s="805"/>
      <c r="E35" s="567"/>
      <c r="F35" s="567"/>
      <c r="G35" s="567"/>
      <c r="H35" s="567"/>
      <c r="I35" s="567"/>
      <c r="J35" s="567"/>
      <c r="K35" s="581"/>
      <c r="L35" s="595"/>
      <c r="M35" s="783"/>
    </row>
    <row r="36" s="789" customFormat="1" ht="24.9" customHeight="1" spans="1:13">
      <c r="A36" s="568">
        <v>28</v>
      </c>
      <c r="B36" s="805" t="s">
        <v>287</v>
      </c>
      <c r="C36" s="805"/>
      <c r="D36" s="805"/>
      <c r="E36" s="567"/>
      <c r="F36" s="567"/>
      <c r="G36" s="804"/>
      <c r="H36" s="567"/>
      <c r="I36" s="567"/>
      <c r="J36" s="804"/>
      <c r="K36" s="581"/>
      <c r="L36" s="595"/>
      <c r="M36" s="783"/>
    </row>
    <row r="37" s="789" customFormat="1" ht="24.9" customHeight="1" spans="1:13">
      <c r="A37" s="568">
        <v>29</v>
      </c>
      <c r="B37" s="815" t="s">
        <v>288</v>
      </c>
      <c r="C37" s="815"/>
      <c r="D37" s="815"/>
      <c r="E37" s="567"/>
      <c r="F37" s="567"/>
      <c r="G37" s="567"/>
      <c r="H37" s="567"/>
      <c r="I37" s="567"/>
      <c r="J37" s="567"/>
      <c r="K37" s="581" t="s">
        <v>289</v>
      </c>
      <c r="L37" s="595"/>
      <c r="M37" s="783"/>
    </row>
    <row r="38" s="789" customFormat="1" ht="24.9" customHeight="1" spans="1:13">
      <c r="A38" s="568">
        <v>30</v>
      </c>
      <c r="B38" s="815" t="s">
        <v>290</v>
      </c>
      <c r="C38" s="815"/>
      <c r="D38" s="815"/>
      <c r="E38" s="567"/>
      <c r="F38" s="567"/>
      <c r="G38" s="567"/>
      <c r="H38" s="567"/>
      <c r="I38" s="567"/>
      <c r="J38" s="567"/>
      <c r="K38" s="581" t="s">
        <v>289</v>
      </c>
      <c r="L38" s="595"/>
      <c r="M38" s="783"/>
    </row>
    <row r="39" s="788" customFormat="1" ht="24.9" customHeight="1" spans="1:13">
      <c r="A39" s="568">
        <v>31</v>
      </c>
      <c r="B39" s="816" t="s">
        <v>291</v>
      </c>
      <c r="C39" s="817"/>
      <c r="D39" s="818"/>
      <c r="E39" s="567"/>
      <c r="F39" s="567"/>
      <c r="G39" s="804"/>
      <c r="H39" s="567"/>
      <c r="I39" s="567"/>
      <c r="J39" s="804"/>
      <c r="K39" s="581" t="s">
        <v>289</v>
      </c>
      <c r="L39" s="595"/>
      <c r="M39" s="783"/>
    </row>
    <row r="40" s="789" customFormat="1" ht="24.9" customHeight="1" spans="1:13">
      <c r="A40" s="568">
        <v>32</v>
      </c>
      <c r="B40" s="809" t="s">
        <v>292</v>
      </c>
      <c r="C40" s="810"/>
      <c r="D40" s="811"/>
      <c r="E40" s="567"/>
      <c r="F40" s="567"/>
      <c r="G40" s="804"/>
      <c r="H40" s="567"/>
      <c r="I40" s="567"/>
      <c r="J40" s="804"/>
      <c r="K40" s="830"/>
      <c r="L40" s="831"/>
      <c r="M40" s="783"/>
    </row>
    <row r="41" s="789" customFormat="1" ht="24.9" customHeight="1" spans="1:13">
      <c r="A41" s="819">
        <v>33</v>
      </c>
      <c r="B41" s="820" t="s">
        <v>333</v>
      </c>
      <c r="C41" s="821"/>
      <c r="D41" s="822"/>
      <c r="E41" s="567"/>
      <c r="F41" s="567"/>
      <c r="G41" s="823"/>
      <c r="H41" s="567"/>
      <c r="I41" s="567"/>
      <c r="J41" s="823"/>
      <c r="K41" s="581" t="s">
        <v>289</v>
      </c>
      <c r="L41" s="595"/>
      <c r="M41" s="783"/>
    </row>
    <row r="42" s="789" customFormat="1" ht="24.9" customHeight="1" spans="1:13">
      <c r="A42" s="819">
        <v>34</v>
      </c>
      <c r="B42" s="820" t="s">
        <v>293</v>
      </c>
      <c r="C42" s="821"/>
      <c r="D42" s="822"/>
      <c r="E42" s="567"/>
      <c r="F42" s="567"/>
      <c r="G42" s="823"/>
      <c r="H42" s="567"/>
      <c r="I42" s="567"/>
      <c r="J42" s="823"/>
      <c r="K42" s="581" t="s">
        <v>289</v>
      </c>
      <c r="L42" s="595"/>
      <c r="M42" s="783"/>
    </row>
    <row r="43" s="789" customFormat="1" ht="24.9" customHeight="1" spans="1:13">
      <c r="A43" s="819">
        <v>35</v>
      </c>
      <c r="B43" s="820" t="s">
        <v>294</v>
      </c>
      <c r="C43" s="821"/>
      <c r="D43" s="822"/>
      <c r="E43" s="567"/>
      <c r="F43" s="567"/>
      <c r="G43" s="823"/>
      <c r="H43" s="567"/>
      <c r="I43" s="567"/>
      <c r="J43" s="823"/>
      <c r="K43" s="581" t="s">
        <v>289</v>
      </c>
      <c r="L43" s="595"/>
      <c r="M43" s="783"/>
    </row>
    <row r="44" s="789" customFormat="1" ht="24.9" customHeight="1" spans="1:13">
      <c r="A44" s="568"/>
      <c r="B44" s="824" t="s">
        <v>295</v>
      </c>
      <c r="C44" s="824"/>
      <c r="D44" s="824"/>
      <c r="E44" s="802" t="s">
        <v>175</v>
      </c>
      <c r="F44" s="802" t="s">
        <v>176</v>
      </c>
      <c r="G44" s="802" t="s">
        <v>177</v>
      </c>
      <c r="H44" s="802" t="s">
        <v>175</v>
      </c>
      <c r="I44" s="802" t="s">
        <v>176</v>
      </c>
      <c r="J44" s="802" t="s">
        <v>177</v>
      </c>
      <c r="K44" s="581"/>
      <c r="L44" s="595"/>
      <c r="M44" s="783"/>
    </row>
    <row r="45" s="789" customFormat="1" ht="24.9" customHeight="1" spans="1:13">
      <c r="A45" s="568">
        <v>1</v>
      </c>
      <c r="B45" s="805" t="s">
        <v>334</v>
      </c>
      <c r="C45" s="805"/>
      <c r="D45" s="805"/>
      <c r="E45" s="567"/>
      <c r="F45" s="567"/>
      <c r="G45" s="567"/>
      <c r="H45" s="567"/>
      <c r="I45" s="567"/>
      <c r="J45" s="567"/>
      <c r="K45" s="581"/>
      <c r="L45" s="595"/>
      <c r="M45" s="783"/>
    </row>
    <row r="46" s="788" customFormat="1" ht="24.9" customHeight="1" spans="1:13">
      <c r="A46" s="568">
        <v>2</v>
      </c>
      <c r="B46" s="803" t="s">
        <v>297</v>
      </c>
      <c r="C46" s="803"/>
      <c r="D46" s="803"/>
      <c r="E46" s="567"/>
      <c r="F46" s="567"/>
      <c r="G46" s="804"/>
      <c r="H46" s="567"/>
      <c r="I46" s="567"/>
      <c r="J46" s="804"/>
      <c r="K46" s="581"/>
      <c r="L46" s="595"/>
      <c r="M46" s="783"/>
    </row>
    <row r="47" s="788" customFormat="1" ht="24.9" customHeight="1" spans="1:13">
      <c r="A47" s="568">
        <v>3</v>
      </c>
      <c r="B47" s="803" t="s">
        <v>298</v>
      </c>
      <c r="C47" s="803"/>
      <c r="D47" s="803"/>
      <c r="E47" s="567"/>
      <c r="F47" s="567"/>
      <c r="G47" s="804"/>
      <c r="H47" s="567"/>
      <c r="I47" s="567"/>
      <c r="J47" s="804"/>
      <c r="K47" s="581"/>
      <c r="L47" s="595"/>
      <c r="M47" s="783"/>
    </row>
    <row r="48" s="791" customFormat="1" ht="24.9" customHeight="1" spans="1:13">
      <c r="A48" s="568"/>
      <c r="B48" s="824" t="s">
        <v>299</v>
      </c>
      <c r="C48" s="824"/>
      <c r="D48" s="824"/>
      <c r="E48" s="802" t="s">
        <v>175</v>
      </c>
      <c r="F48" s="802" t="s">
        <v>176</v>
      </c>
      <c r="G48" s="802" t="s">
        <v>177</v>
      </c>
      <c r="H48" s="802" t="s">
        <v>175</v>
      </c>
      <c r="I48" s="802" t="s">
        <v>176</v>
      </c>
      <c r="J48" s="802" t="s">
        <v>177</v>
      </c>
      <c r="K48" s="581"/>
      <c r="L48" s="595"/>
      <c r="M48" s="832"/>
    </row>
    <row r="49" s="791" customFormat="1" ht="24.9" customHeight="1" spans="1:13">
      <c r="A49" s="568">
        <v>1</v>
      </c>
      <c r="B49" s="805" t="s">
        <v>300</v>
      </c>
      <c r="C49" s="805"/>
      <c r="D49" s="805"/>
      <c r="E49" s="567"/>
      <c r="F49" s="567"/>
      <c r="G49" s="804"/>
      <c r="H49" s="567"/>
      <c r="I49" s="567"/>
      <c r="J49" s="804"/>
      <c r="K49" s="581"/>
      <c r="L49" s="595"/>
      <c r="M49" s="783"/>
    </row>
    <row r="50" s="791" customFormat="1" ht="24.9" customHeight="1" spans="1:13">
      <c r="A50" s="568">
        <v>2</v>
      </c>
      <c r="B50" s="825" t="s">
        <v>301</v>
      </c>
      <c r="C50" s="825"/>
      <c r="D50" s="825"/>
      <c r="E50" s="567"/>
      <c r="F50" s="567"/>
      <c r="G50" s="567"/>
      <c r="H50" s="567"/>
      <c r="I50" s="567"/>
      <c r="J50" s="567"/>
      <c r="K50" s="581" t="s">
        <v>289</v>
      </c>
      <c r="L50" s="595"/>
      <c r="M50" s="783"/>
    </row>
    <row r="51" s="791" customFormat="1" ht="24.9" customHeight="1" spans="1:13">
      <c r="A51" s="568"/>
      <c r="B51" s="824" t="s">
        <v>302</v>
      </c>
      <c r="C51" s="824"/>
      <c r="D51" s="824"/>
      <c r="E51" s="802" t="s">
        <v>175</v>
      </c>
      <c r="F51" s="802" t="s">
        <v>176</v>
      </c>
      <c r="G51" s="802" t="s">
        <v>177</v>
      </c>
      <c r="H51" s="802" t="s">
        <v>175</v>
      </c>
      <c r="I51" s="802" t="s">
        <v>176</v>
      </c>
      <c r="J51" s="802" t="s">
        <v>177</v>
      </c>
      <c r="K51" s="581"/>
      <c r="L51" s="595"/>
      <c r="M51" s="783"/>
    </row>
    <row r="52" s="791" customFormat="1" ht="24.9" customHeight="1" spans="1:13">
      <c r="A52" s="568">
        <v>1</v>
      </c>
      <c r="B52" s="826" t="s">
        <v>303</v>
      </c>
      <c r="C52" s="826"/>
      <c r="D52" s="826"/>
      <c r="E52" s="567"/>
      <c r="F52" s="567"/>
      <c r="G52" s="804"/>
      <c r="H52" s="567"/>
      <c r="I52" s="567"/>
      <c r="J52" s="804"/>
      <c r="K52" s="581"/>
      <c r="L52" s="595"/>
      <c r="M52" s="783"/>
    </row>
    <row r="53" s="791" customFormat="1" ht="24.9" customHeight="1" spans="1:13">
      <c r="A53" s="568">
        <v>2</v>
      </c>
      <c r="B53" s="826" t="s">
        <v>304</v>
      </c>
      <c r="C53" s="826"/>
      <c r="D53" s="826"/>
      <c r="E53" s="567"/>
      <c r="F53" s="567"/>
      <c r="G53" s="804"/>
      <c r="H53" s="567"/>
      <c r="I53" s="567"/>
      <c r="J53" s="804"/>
      <c r="K53" s="581"/>
      <c r="L53" s="595"/>
      <c r="M53" s="783"/>
    </row>
    <row r="54" s="791" customFormat="1" ht="24.9" customHeight="1" spans="1:13">
      <c r="A54" s="568">
        <v>3</v>
      </c>
      <c r="B54" s="805" t="s">
        <v>305</v>
      </c>
      <c r="C54" s="805"/>
      <c r="D54" s="805"/>
      <c r="E54" s="567"/>
      <c r="F54" s="567"/>
      <c r="G54" s="804"/>
      <c r="H54" s="567"/>
      <c r="I54" s="567"/>
      <c r="J54" s="804"/>
      <c r="K54" s="581"/>
      <c r="L54" s="595"/>
      <c r="M54" s="783"/>
    </row>
    <row r="55" s="791" customFormat="1" ht="24.9" customHeight="1" spans="1:13">
      <c r="A55" s="568">
        <v>4</v>
      </c>
      <c r="B55" s="805" t="s">
        <v>306</v>
      </c>
      <c r="C55" s="805"/>
      <c r="D55" s="805"/>
      <c r="E55" s="567"/>
      <c r="F55" s="567"/>
      <c r="G55" s="804"/>
      <c r="H55" s="567"/>
      <c r="I55" s="567"/>
      <c r="J55" s="804"/>
      <c r="K55" s="581"/>
      <c r="L55" s="595"/>
      <c r="M55" s="783"/>
    </row>
    <row r="56" s="791" customFormat="1" ht="24.9" customHeight="1" spans="1:13">
      <c r="A56" s="568">
        <v>5</v>
      </c>
      <c r="B56" s="805" t="s">
        <v>307</v>
      </c>
      <c r="C56" s="805"/>
      <c r="D56" s="805"/>
      <c r="E56" s="567"/>
      <c r="F56" s="567"/>
      <c r="G56" s="804"/>
      <c r="H56" s="567"/>
      <c r="I56" s="567"/>
      <c r="J56" s="804"/>
      <c r="K56" s="581"/>
      <c r="L56" s="595"/>
      <c r="M56" s="783"/>
    </row>
    <row r="57" s="791" customFormat="1" ht="24.9" customHeight="1" spans="1:13">
      <c r="A57" s="568"/>
      <c r="B57" s="824" t="s">
        <v>308</v>
      </c>
      <c r="C57" s="824"/>
      <c r="D57" s="824"/>
      <c r="E57" s="802" t="s">
        <v>175</v>
      </c>
      <c r="F57" s="802" t="s">
        <v>176</v>
      </c>
      <c r="G57" s="802" t="s">
        <v>177</v>
      </c>
      <c r="H57" s="802" t="s">
        <v>175</v>
      </c>
      <c r="I57" s="802" t="s">
        <v>176</v>
      </c>
      <c r="J57" s="802" t="s">
        <v>177</v>
      </c>
      <c r="K57" s="581"/>
      <c r="L57" s="595"/>
      <c r="M57" s="783"/>
    </row>
    <row r="58" s="791" customFormat="1" ht="24.9" customHeight="1" spans="1:13">
      <c r="A58" s="568">
        <v>1</v>
      </c>
      <c r="B58" s="805" t="s">
        <v>309</v>
      </c>
      <c r="C58" s="805"/>
      <c r="D58" s="805"/>
      <c r="E58" s="567"/>
      <c r="F58" s="567"/>
      <c r="G58" s="804"/>
      <c r="H58" s="567"/>
      <c r="I58" s="567"/>
      <c r="J58" s="804"/>
      <c r="K58" s="581"/>
      <c r="L58" s="595"/>
      <c r="M58" s="783"/>
    </row>
    <row r="59" s="791" customFormat="1" ht="24.9" customHeight="1" spans="1:13">
      <c r="A59" s="568">
        <v>2</v>
      </c>
      <c r="B59" s="805" t="s">
        <v>310</v>
      </c>
      <c r="C59" s="805"/>
      <c r="D59" s="805"/>
      <c r="E59" s="567"/>
      <c r="F59" s="567"/>
      <c r="G59" s="567"/>
      <c r="H59" s="567"/>
      <c r="I59" s="567"/>
      <c r="J59" s="567"/>
      <c r="K59" s="581"/>
      <c r="L59" s="595"/>
      <c r="M59" s="783"/>
    </row>
    <row r="60" s="791" customFormat="1" ht="24.9" customHeight="1" spans="1:13">
      <c r="A60" s="568">
        <v>3</v>
      </c>
      <c r="B60" s="805" t="s">
        <v>311</v>
      </c>
      <c r="C60" s="805"/>
      <c r="D60" s="805"/>
      <c r="E60" s="567"/>
      <c r="F60" s="567"/>
      <c r="G60" s="567"/>
      <c r="H60" s="567"/>
      <c r="I60" s="567"/>
      <c r="J60" s="567"/>
      <c r="K60" s="581"/>
      <c r="L60" s="595"/>
      <c r="M60" s="783"/>
    </row>
    <row r="61" s="791" customFormat="1" ht="24.9" customHeight="1" spans="1:13">
      <c r="A61" s="568">
        <v>4</v>
      </c>
      <c r="B61" s="805" t="s">
        <v>312</v>
      </c>
      <c r="C61" s="805"/>
      <c r="D61" s="805"/>
      <c r="E61" s="567"/>
      <c r="F61" s="567"/>
      <c r="G61" s="567"/>
      <c r="H61" s="567"/>
      <c r="I61" s="567"/>
      <c r="J61" s="567"/>
      <c r="K61" s="581"/>
      <c r="L61" s="595"/>
      <c r="M61" s="783"/>
    </row>
    <row r="62" s="791" customFormat="1" ht="24.9" customHeight="1" spans="1:13">
      <c r="A62" s="568">
        <v>5</v>
      </c>
      <c r="B62" s="803" t="s">
        <v>313</v>
      </c>
      <c r="C62" s="803"/>
      <c r="D62" s="803"/>
      <c r="E62" s="567"/>
      <c r="F62" s="567"/>
      <c r="G62" s="804"/>
      <c r="H62" s="567"/>
      <c r="I62" s="567"/>
      <c r="J62" s="804"/>
      <c r="K62" s="581"/>
      <c r="L62" s="595"/>
      <c r="M62" s="783"/>
    </row>
    <row r="63" s="791" customFormat="1" ht="24.9" customHeight="1" spans="1:13">
      <c r="A63" s="568">
        <v>6</v>
      </c>
      <c r="B63" s="826" t="s">
        <v>314</v>
      </c>
      <c r="C63" s="826"/>
      <c r="D63" s="826"/>
      <c r="E63" s="567"/>
      <c r="F63" s="567"/>
      <c r="G63" s="804"/>
      <c r="H63" s="567"/>
      <c r="I63" s="567"/>
      <c r="J63" s="804"/>
      <c r="K63" s="581"/>
      <c r="L63" s="595"/>
      <c r="M63" s="783"/>
    </row>
    <row r="64" s="791" customFormat="1" ht="24.9" customHeight="1" spans="1:13">
      <c r="A64" s="568">
        <v>7</v>
      </c>
      <c r="B64" s="805" t="s">
        <v>315</v>
      </c>
      <c r="C64" s="805"/>
      <c r="D64" s="805"/>
      <c r="E64" s="567"/>
      <c r="F64" s="567"/>
      <c r="G64" s="567"/>
      <c r="H64" s="567"/>
      <c r="I64" s="567"/>
      <c r="J64" s="567"/>
      <c r="K64" s="581"/>
      <c r="L64" s="595"/>
      <c r="M64" s="783"/>
    </row>
    <row r="65" s="791" customFormat="1" ht="24.9" customHeight="1" spans="1:13">
      <c r="A65" s="568">
        <v>8</v>
      </c>
      <c r="B65" s="805" t="s">
        <v>316</v>
      </c>
      <c r="C65" s="805"/>
      <c r="D65" s="805"/>
      <c r="E65" s="567"/>
      <c r="F65" s="567"/>
      <c r="G65" s="804"/>
      <c r="H65" s="567"/>
      <c r="I65" s="567"/>
      <c r="J65" s="804"/>
      <c r="K65" s="581"/>
      <c r="L65" s="595"/>
      <c r="M65" s="783"/>
    </row>
    <row r="66" s="791" customFormat="1" ht="24.9" customHeight="1" spans="1:13">
      <c r="A66" s="568">
        <v>9</v>
      </c>
      <c r="B66" s="805" t="s">
        <v>317</v>
      </c>
      <c r="C66" s="805"/>
      <c r="D66" s="805"/>
      <c r="E66" s="567"/>
      <c r="F66" s="567"/>
      <c r="G66" s="567"/>
      <c r="H66" s="833"/>
      <c r="I66" s="833"/>
      <c r="J66" s="833"/>
      <c r="K66" s="842"/>
      <c r="L66" s="843"/>
      <c r="M66" s="783"/>
    </row>
    <row r="67" s="791" customFormat="1" ht="24.9" customHeight="1" spans="1:13">
      <c r="A67" s="568">
        <v>10</v>
      </c>
      <c r="B67" s="834" t="s">
        <v>318</v>
      </c>
      <c r="C67" s="834"/>
      <c r="D67" s="834"/>
      <c r="E67" s="567"/>
      <c r="F67" s="567"/>
      <c r="G67" s="567"/>
      <c r="H67" s="833"/>
      <c r="I67" s="833"/>
      <c r="J67" s="567"/>
      <c r="K67" s="581"/>
      <c r="L67" s="595"/>
      <c r="M67" s="783"/>
    </row>
    <row r="68" s="791" customFormat="1" ht="24.9" customHeight="1" spans="1:13">
      <c r="A68" s="568"/>
      <c r="B68" s="824" t="s">
        <v>335</v>
      </c>
      <c r="C68" s="824"/>
      <c r="D68" s="824"/>
      <c r="E68" s="802" t="s">
        <v>175</v>
      </c>
      <c r="F68" s="802" t="s">
        <v>176</v>
      </c>
      <c r="G68" s="802" t="s">
        <v>177</v>
      </c>
      <c r="H68" s="802" t="s">
        <v>175</v>
      </c>
      <c r="I68" s="802" t="s">
        <v>176</v>
      </c>
      <c r="J68" s="802" t="s">
        <v>177</v>
      </c>
      <c r="K68" s="581"/>
      <c r="L68" s="595"/>
      <c r="M68" s="832"/>
    </row>
    <row r="69" s="788" customFormat="1" ht="24.9" customHeight="1" spans="1:13">
      <c r="A69" s="568">
        <v>1</v>
      </c>
      <c r="B69" s="803" t="s">
        <v>336</v>
      </c>
      <c r="C69" s="803"/>
      <c r="D69" s="803"/>
      <c r="E69" s="567"/>
      <c r="F69" s="567"/>
      <c r="G69" s="804"/>
      <c r="H69" s="567"/>
      <c r="I69" s="567"/>
      <c r="J69" s="804"/>
      <c r="K69" s="581"/>
      <c r="L69" s="595"/>
      <c r="M69" s="783"/>
    </row>
    <row r="70" s="788" customFormat="1" ht="24.9" customHeight="1" spans="1:13">
      <c r="A70" s="568">
        <v>2</v>
      </c>
      <c r="B70" s="806" t="s">
        <v>337</v>
      </c>
      <c r="C70" s="807"/>
      <c r="D70" s="808"/>
      <c r="E70" s="567"/>
      <c r="F70" s="567"/>
      <c r="G70" s="823"/>
      <c r="H70" s="567"/>
      <c r="I70" s="567"/>
      <c r="J70" s="823"/>
      <c r="K70" s="830"/>
      <c r="L70" s="831"/>
      <c r="M70" s="783"/>
    </row>
    <row r="71" s="788" customFormat="1" ht="24.9" customHeight="1" spans="1:13">
      <c r="A71" s="568">
        <v>3</v>
      </c>
      <c r="B71" s="805" t="s">
        <v>338</v>
      </c>
      <c r="C71" s="805"/>
      <c r="D71" s="805"/>
      <c r="E71" s="567"/>
      <c r="F71" s="567"/>
      <c r="G71" s="567"/>
      <c r="H71" s="567"/>
      <c r="I71" s="567"/>
      <c r="J71" s="567"/>
      <c r="K71" s="581"/>
      <c r="L71" s="595"/>
      <c r="M71" s="783"/>
    </row>
    <row r="72" s="791" customFormat="1" ht="24.9" customHeight="1" spans="1:13">
      <c r="A72" s="568">
        <v>4</v>
      </c>
      <c r="B72" s="805" t="s">
        <v>339</v>
      </c>
      <c r="C72" s="805"/>
      <c r="D72" s="805"/>
      <c r="E72" s="567"/>
      <c r="F72" s="567"/>
      <c r="G72" s="567"/>
      <c r="H72" s="567"/>
      <c r="I72" s="567"/>
      <c r="J72" s="567"/>
      <c r="K72" s="581"/>
      <c r="L72" s="595"/>
      <c r="M72" s="783"/>
    </row>
    <row r="73" s="791" customFormat="1" ht="24.9" customHeight="1" spans="1:13">
      <c r="A73" s="568">
        <v>5</v>
      </c>
      <c r="B73" s="803" t="s">
        <v>340</v>
      </c>
      <c r="C73" s="803"/>
      <c r="D73" s="803"/>
      <c r="E73" s="567"/>
      <c r="F73" s="567"/>
      <c r="G73" s="567"/>
      <c r="H73" s="567"/>
      <c r="I73" s="567"/>
      <c r="J73" s="567"/>
      <c r="K73" s="581"/>
      <c r="L73" s="595"/>
      <c r="M73" s="783"/>
    </row>
    <row r="74" s="788" customFormat="1" ht="24.9" customHeight="1" spans="1:13">
      <c r="A74" s="568">
        <v>6</v>
      </c>
      <c r="B74" s="803" t="s">
        <v>341</v>
      </c>
      <c r="C74" s="803"/>
      <c r="D74" s="803"/>
      <c r="E74" s="567"/>
      <c r="F74" s="567"/>
      <c r="G74" s="567"/>
      <c r="H74" s="567"/>
      <c r="I74" s="567"/>
      <c r="J74" s="567"/>
      <c r="K74" s="581"/>
      <c r="L74" s="595"/>
      <c r="M74" s="783"/>
    </row>
    <row r="75" s="788" customFormat="1" ht="24.9" customHeight="1" spans="1:13">
      <c r="A75" s="568">
        <v>7</v>
      </c>
      <c r="B75" s="805" t="s">
        <v>342</v>
      </c>
      <c r="C75" s="805"/>
      <c r="D75" s="805"/>
      <c r="E75" s="567"/>
      <c r="F75" s="567"/>
      <c r="G75" s="804"/>
      <c r="H75" s="567"/>
      <c r="I75" s="567"/>
      <c r="J75" s="804"/>
      <c r="K75" s="581"/>
      <c r="L75" s="595"/>
      <c r="M75" s="783"/>
    </row>
    <row r="76" s="788" customFormat="1" ht="24.9" customHeight="1" spans="1:13">
      <c r="A76" s="568">
        <v>8</v>
      </c>
      <c r="B76" s="805" t="s">
        <v>343</v>
      </c>
      <c r="C76" s="805"/>
      <c r="D76" s="805"/>
      <c r="E76" s="567"/>
      <c r="F76" s="567"/>
      <c r="G76" s="567"/>
      <c r="H76" s="567"/>
      <c r="I76" s="567"/>
      <c r="J76" s="567"/>
      <c r="K76" s="581"/>
      <c r="L76" s="595"/>
      <c r="M76" s="783"/>
    </row>
    <row r="77" s="788" customFormat="1" ht="24.9" customHeight="1" spans="1:13">
      <c r="A77" s="568">
        <v>9</v>
      </c>
      <c r="B77" s="805" t="s">
        <v>344</v>
      </c>
      <c r="C77" s="805"/>
      <c r="D77" s="805"/>
      <c r="E77" s="567"/>
      <c r="F77" s="567"/>
      <c r="G77" s="567"/>
      <c r="H77" s="567"/>
      <c r="I77" s="567"/>
      <c r="J77" s="567"/>
      <c r="K77" s="581"/>
      <c r="L77" s="595"/>
      <c r="M77" s="783"/>
    </row>
    <row r="78" s="654" customFormat="1" ht="24.9" customHeight="1" spans="1:13">
      <c r="A78" s="568">
        <v>10</v>
      </c>
      <c r="B78" s="805" t="s">
        <v>345</v>
      </c>
      <c r="C78" s="805"/>
      <c r="D78" s="805"/>
      <c r="E78" s="567"/>
      <c r="F78" s="567"/>
      <c r="G78" s="804"/>
      <c r="H78" s="567"/>
      <c r="I78" s="567"/>
      <c r="J78" s="804"/>
      <c r="K78" s="581"/>
      <c r="L78" s="595"/>
      <c r="M78" s="359"/>
    </row>
    <row r="79" s="654" customFormat="1" ht="24.9" customHeight="1" spans="1:13">
      <c r="A79" s="568">
        <v>11</v>
      </c>
      <c r="B79" s="805" t="s">
        <v>346</v>
      </c>
      <c r="C79" s="805"/>
      <c r="D79" s="805"/>
      <c r="E79" s="567"/>
      <c r="F79" s="567"/>
      <c r="G79" s="804"/>
      <c r="H79" s="567"/>
      <c r="I79" s="567"/>
      <c r="J79" s="804"/>
      <c r="K79" s="581"/>
      <c r="L79" s="595"/>
      <c r="M79" s="359"/>
    </row>
    <row r="80" s="654" customFormat="1" ht="24.9" customHeight="1" spans="1:13">
      <c r="A80" s="568">
        <v>12</v>
      </c>
      <c r="B80" s="805" t="s">
        <v>347</v>
      </c>
      <c r="C80" s="805"/>
      <c r="D80" s="805"/>
      <c r="E80" s="567"/>
      <c r="F80" s="567"/>
      <c r="G80" s="804"/>
      <c r="H80" s="567"/>
      <c r="I80" s="567"/>
      <c r="J80" s="804"/>
      <c r="K80" s="581"/>
      <c r="L80" s="595"/>
      <c r="M80" s="359"/>
    </row>
    <row r="81" s="654" customFormat="1" ht="24.9" customHeight="1" spans="1:13">
      <c r="A81" s="568">
        <v>13</v>
      </c>
      <c r="B81" s="805" t="s">
        <v>348</v>
      </c>
      <c r="C81" s="805"/>
      <c r="D81" s="805"/>
      <c r="E81" s="567"/>
      <c r="F81" s="567"/>
      <c r="G81" s="567"/>
      <c r="H81" s="567"/>
      <c r="I81" s="567"/>
      <c r="J81" s="567"/>
      <c r="K81" s="581"/>
      <c r="L81" s="595"/>
      <c r="M81" s="359"/>
    </row>
    <row r="82" s="654" customFormat="1" ht="24.9" customHeight="1" spans="1:13">
      <c r="A82" s="568">
        <v>14</v>
      </c>
      <c r="B82" s="805" t="s">
        <v>349</v>
      </c>
      <c r="C82" s="805"/>
      <c r="D82" s="805"/>
      <c r="E82" s="567"/>
      <c r="F82" s="567"/>
      <c r="G82" s="567"/>
      <c r="H82" s="567"/>
      <c r="I82" s="567"/>
      <c r="J82" s="567"/>
      <c r="K82" s="581"/>
      <c r="L82" s="595"/>
      <c r="M82" s="359"/>
    </row>
    <row r="83" s="654" customFormat="1" ht="24.9" customHeight="1" spans="1:13">
      <c r="A83" s="568">
        <v>15</v>
      </c>
      <c r="B83" s="805" t="s">
        <v>350</v>
      </c>
      <c r="C83" s="805"/>
      <c r="D83" s="805"/>
      <c r="E83" s="567"/>
      <c r="F83" s="567"/>
      <c r="G83" s="804"/>
      <c r="H83" s="567"/>
      <c r="I83" s="567"/>
      <c r="J83" s="804"/>
      <c r="K83" s="581"/>
      <c r="L83" s="595"/>
      <c r="M83" s="359"/>
    </row>
    <row r="84" s="654" customFormat="1" ht="24.9" customHeight="1" spans="1:13">
      <c r="A84" s="568">
        <v>16</v>
      </c>
      <c r="B84" s="805" t="s">
        <v>351</v>
      </c>
      <c r="C84" s="805"/>
      <c r="D84" s="805"/>
      <c r="E84" s="567"/>
      <c r="F84" s="567"/>
      <c r="G84" s="804"/>
      <c r="H84" s="567"/>
      <c r="I84" s="567"/>
      <c r="J84" s="804"/>
      <c r="K84" s="581"/>
      <c r="L84" s="595"/>
      <c r="M84" s="359"/>
    </row>
    <row r="85" s="654" customFormat="1" ht="24.9" customHeight="1" spans="1:13">
      <c r="A85" s="568">
        <v>17</v>
      </c>
      <c r="B85" s="815" t="s">
        <v>352</v>
      </c>
      <c r="C85" s="805"/>
      <c r="D85" s="805"/>
      <c r="E85" s="567"/>
      <c r="F85" s="567"/>
      <c r="G85" s="804"/>
      <c r="H85" s="567"/>
      <c r="I85" s="567"/>
      <c r="J85" s="804"/>
      <c r="K85" s="581" t="s">
        <v>353</v>
      </c>
      <c r="L85" s="595"/>
      <c r="M85" s="359"/>
    </row>
    <row r="86" s="792" customFormat="1" ht="18" customHeight="1" spans="1:13">
      <c r="A86" s="793"/>
      <c r="B86" s="837"/>
      <c r="C86" s="837"/>
      <c r="D86" s="840"/>
      <c r="E86" s="839"/>
      <c r="F86" s="793"/>
      <c r="G86" s="793"/>
      <c r="H86" s="793"/>
      <c r="I86" s="793"/>
      <c r="J86" s="793"/>
      <c r="K86" s="793"/>
      <c r="L86" s="793"/>
      <c r="M86" s="793"/>
    </row>
    <row r="87" s="792" customFormat="1" ht="18" customHeight="1" spans="1:13">
      <c r="A87" s="793"/>
      <c r="B87" s="837"/>
      <c r="C87" s="837"/>
      <c r="D87" s="838"/>
      <c r="E87" s="839"/>
      <c r="F87" s="793"/>
      <c r="G87" s="793"/>
      <c r="H87" s="793"/>
      <c r="I87" s="793"/>
      <c r="J87" s="793"/>
      <c r="K87" s="793"/>
      <c r="L87" s="793"/>
      <c r="M87" s="793"/>
    </row>
    <row r="88" s="792" customFormat="1" ht="18" customHeight="1" spans="1:13">
      <c r="A88" s="793"/>
      <c r="B88" s="837"/>
      <c r="C88" s="837"/>
      <c r="D88" s="838"/>
      <c r="E88" s="839"/>
      <c r="F88" s="793"/>
      <c r="G88" s="793"/>
      <c r="H88" s="793"/>
      <c r="I88" s="793"/>
      <c r="J88" s="793"/>
      <c r="K88" s="793"/>
      <c r="L88" s="793"/>
      <c r="M88" s="793"/>
    </row>
    <row r="89" s="792" customFormat="1" ht="18" customHeight="1" spans="1:13">
      <c r="A89" s="793"/>
      <c r="B89" s="835"/>
      <c r="C89" s="835"/>
      <c r="D89" s="836"/>
      <c r="F89" s="793"/>
      <c r="G89" s="793"/>
      <c r="H89" s="793"/>
      <c r="I89" s="793"/>
      <c r="J89" s="793"/>
      <c r="K89" s="793"/>
      <c r="L89" s="793"/>
      <c r="M89" s="793"/>
    </row>
    <row r="90" s="792" customFormat="1" ht="18" customHeight="1" spans="1:13">
      <c r="A90" s="793"/>
      <c r="B90" s="835"/>
      <c r="C90" s="835"/>
      <c r="D90" s="836"/>
      <c r="F90" s="793"/>
      <c r="G90" s="793"/>
      <c r="H90" s="793"/>
      <c r="I90" s="793"/>
      <c r="J90" s="793"/>
      <c r="K90" s="793"/>
      <c r="L90" s="793"/>
      <c r="M90" s="793"/>
    </row>
    <row r="91" s="792" customFormat="1" ht="18" customHeight="1" spans="1:13">
      <c r="A91" s="793"/>
      <c r="B91" s="835"/>
      <c r="C91" s="835"/>
      <c r="D91" s="836"/>
      <c r="F91" s="793"/>
      <c r="G91" s="793"/>
      <c r="H91" s="793"/>
      <c r="I91" s="793"/>
      <c r="J91" s="793"/>
      <c r="K91" s="793"/>
      <c r="L91" s="793"/>
      <c r="M91" s="793"/>
    </row>
    <row r="92" s="792" customFormat="1" ht="18" customHeight="1" spans="1:13">
      <c r="A92" s="793"/>
      <c r="B92" s="835"/>
      <c r="C92" s="835"/>
      <c r="D92" s="836"/>
      <c r="F92" s="793"/>
      <c r="G92" s="793"/>
      <c r="H92" s="793"/>
      <c r="I92" s="793"/>
      <c r="J92" s="793"/>
      <c r="K92" s="793"/>
      <c r="L92" s="793"/>
      <c r="M92" s="793"/>
    </row>
    <row r="93" s="792" customFormat="1" ht="18" customHeight="1" spans="1:13">
      <c r="A93" s="793"/>
      <c r="B93" s="835"/>
      <c r="C93" s="835"/>
      <c r="D93" s="836"/>
      <c r="F93" s="793"/>
      <c r="G93" s="793"/>
      <c r="H93" s="793"/>
      <c r="I93" s="793"/>
      <c r="J93" s="793"/>
      <c r="K93" s="793"/>
      <c r="L93" s="793"/>
      <c r="M93" s="793"/>
    </row>
    <row r="94" s="792" customFormat="1" ht="18" customHeight="1" spans="1:13">
      <c r="A94" s="793"/>
      <c r="B94" s="835"/>
      <c r="C94" s="835"/>
      <c r="D94" s="836"/>
      <c r="F94" s="793"/>
      <c r="G94" s="793"/>
      <c r="H94" s="793"/>
      <c r="I94" s="793"/>
      <c r="J94" s="793"/>
      <c r="K94" s="793"/>
      <c r="L94" s="793"/>
      <c r="M94" s="793"/>
    </row>
    <row r="95" s="792" customFormat="1" ht="18" customHeight="1" spans="1:13">
      <c r="A95" s="793"/>
      <c r="B95" s="835"/>
      <c r="C95" s="835"/>
      <c r="D95" s="836"/>
      <c r="F95" s="793"/>
      <c r="G95" s="793"/>
      <c r="H95" s="793"/>
      <c r="I95" s="793"/>
      <c r="J95" s="793"/>
      <c r="K95" s="793"/>
      <c r="L95" s="793"/>
      <c r="M95" s="793"/>
    </row>
    <row r="96" s="792" customFormat="1" ht="18" customHeight="1" spans="1:13">
      <c r="A96" s="793"/>
      <c r="B96" s="835"/>
      <c r="C96" s="835"/>
      <c r="D96" s="836"/>
      <c r="F96" s="793"/>
      <c r="G96" s="793"/>
      <c r="H96" s="793"/>
      <c r="I96" s="793"/>
      <c r="J96" s="793"/>
      <c r="K96" s="793"/>
      <c r="L96" s="793"/>
      <c r="M96" s="793"/>
    </row>
    <row r="97" s="792" customFormat="1" ht="18" customHeight="1" spans="1:13">
      <c r="A97" s="793"/>
      <c r="B97" s="835"/>
      <c r="C97" s="835"/>
      <c r="D97" s="836"/>
      <c r="F97" s="793"/>
      <c r="G97" s="793"/>
      <c r="H97" s="793"/>
      <c r="I97" s="793"/>
      <c r="J97" s="793"/>
      <c r="K97" s="793"/>
      <c r="L97" s="793"/>
      <c r="M97" s="793"/>
    </row>
    <row r="98" s="792" customFormat="1" ht="18" customHeight="1" spans="1:13">
      <c r="A98" s="793"/>
      <c r="B98" s="835"/>
      <c r="C98" s="835"/>
      <c r="D98" s="836"/>
      <c r="F98" s="793"/>
      <c r="G98" s="793"/>
      <c r="H98" s="793"/>
      <c r="I98" s="793"/>
      <c r="J98" s="793"/>
      <c r="K98" s="793"/>
      <c r="L98" s="793"/>
      <c r="M98" s="793"/>
    </row>
    <row r="99" s="792" customFormat="1" ht="18" customHeight="1" spans="1:13">
      <c r="A99" s="793"/>
      <c r="B99" s="835"/>
      <c r="C99" s="835"/>
      <c r="D99" s="836"/>
      <c r="F99" s="793"/>
      <c r="G99" s="793"/>
      <c r="H99" s="793"/>
      <c r="I99" s="793"/>
      <c r="J99" s="793"/>
      <c r="K99" s="793"/>
      <c r="L99" s="793"/>
      <c r="M99" s="793"/>
    </row>
    <row r="100" s="792" customFormat="1" ht="18" customHeight="1" spans="1:13">
      <c r="A100" s="793"/>
      <c r="B100" s="835"/>
      <c r="C100" s="835"/>
      <c r="D100" s="836"/>
      <c r="F100" s="793"/>
      <c r="G100" s="793"/>
      <c r="H100" s="793"/>
      <c r="I100" s="793"/>
      <c r="J100" s="793"/>
      <c r="K100" s="793"/>
      <c r="L100" s="793"/>
      <c r="M100" s="793"/>
    </row>
    <row r="101" s="792" customFormat="1" ht="18" customHeight="1" spans="1:13">
      <c r="A101" s="793"/>
      <c r="B101" s="835"/>
      <c r="C101" s="835"/>
      <c r="D101" s="836"/>
      <c r="F101" s="793"/>
      <c r="G101" s="793"/>
      <c r="H101" s="793"/>
      <c r="I101" s="793"/>
      <c r="J101" s="793"/>
      <c r="K101" s="793"/>
      <c r="L101" s="793"/>
      <c r="M101" s="793"/>
    </row>
    <row r="102" s="792" customFormat="1" ht="18" customHeight="1" spans="1:13">
      <c r="A102" s="793"/>
      <c r="B102" s="835"/>
      <c r="C102" s="835"/>
      <c r="D102" s="836"/>
      <c r="F102" s="793"/>
      <c r="G102" s="793"/>
      <c r="H102" s="793"/>
      <c r="I102" s="793"/>
      <c r="J102" s="793"/>
      <c r="K102" s="793"/>
      <c r="L102" s="793"/>
      <c r="M102" s="793"/>
    </row>
    <row r="103" s="792" customFormat="1" ht="18" customHeight="1" spans="1:13">
      <c r="A103" s="793"/>
      <c r="B103" s="835"/>
      <c r="C103" s="835"/>
      <c r="D103" s="836"/>
      <c r="F103" s="793"/>
      <c r="G103" s="793"/>
      <c r="H103" s="793"/>
      <c r="I103" s="793"/>
      <c r="J103" s="793"/>
      <c r="K103" s="793"/>
      <c r="L103" s="793"/>
      <c r="M103" s="793"/>
    </row>
    <row r="104" s="792" customFormat="1" ht="18" customHeight="1" spans="1:13">
      <c r="A104" s="793"/>
      <c r="B104" s="835"/>
      <c r="C104" s="835"/>
      <c r="D104" s="836"/>
      <c r="F104" s="793"/>
      <c r="G104" s="793"/>
      <c r="H104" s="793"/>
      <c r="I104" s="793"/>
      <c r="J104" s="793"/>
      <c r="K104" s="793"/>
      <c r="L104" s="793"/>
      <c r="M104" s="793"/>
    </row>
    <row r="105" s="792" customFormat="1" ht="18" customHeight="1" spans="1:13">
      <c r="A105" s="793"/>
      <c r="B105" s="835"/>
      <c r="C105" s="835"/>
      <c r="D105" s="836"/>
      <c r="F105" s="793"/>
      <c r="G105" s="793"/>
      <c r="H105" s="793"/>
      <c r="I105" s="793"/>
      <c r="J105" s="793"/>
      <c r="K105" s="793"/>
      <c r="L105" s="793"/>
      <c r="M105" s="793"/>
    </row>
    <row r="106" s="792" customFormat="1" ht="18" customHeight="1" spans="1:13">
      <c r="A106" s="793"/>
      <c r="B106" s="835"/>
      <c r="C106" s="835"/>
      <c r="D106" s="836"/>
      <c r="F106" s="793"/>
      <c r="G106" s="793"/>
      <c r="H106" s="793"/>
      <c r="I106" s="793"/>
      <c r="J106" s="793"/>
      <c r="K106" s="793"/>
      <c r="L106" s="793"/>
      <c r="M106" s="793"/>
    </row>
    <row r="107" s="792" customFormat="1" ht="18" customHeight="1" spans="1:13">
      <c r="A107" s="793"/>
      <c r="B107" s="835"/>
      <c r="C107" s="835"/>
      <c r="D107" s="836"/>
      <c r="F107" s="793"/>
      <c r="G107" s="793"/>
      <c r="H107" s="793"/>
      <c r="I107" s="793"/>
      <c r="J107" s="793"/>
      <c r="K107" s="793"/>
      <c r="L107" s="793"/>
      <c r="M107" s="793"/>
    </row>
    <row r="108" s="792" customFormat="1" ht="18" customHeight="1" spans="1:13">
      <c r="A108" s="793"/>
      <c r="B108" s="835"/>
      <c r="C108" s="835"/>
      <c r="D108" s="836"/>
      <c r="F108" s="793"/>
      <c r="G108" s="793"/>
      <c r="H108" s="793"/>
      <c r="I108" s="793"/>
      <c r="J108" s="793"/>
      <c r="K108" s="793"/>
      <c r="L108" s="793"/>
      <c r="M108" s="793"/>
    </row>
    <row r="109" s="792" customFormat="1" ht="18" customHeight="1" spans="1:13">
      <c r="A109" s="793"/>
      <c r="B109" s="835"/>
      <c r="C109" s="835"/>
      <c r="D109" s="836"/>
      <c r="F109" s="793"/>
      <c r="G109" s="793"/>
      <c r="H109" s="793"/>
      <c r="I109" s="793"/>
      <c r="J109" s="793"/>
      <c r="K109" s="793"/>
      <c r="L109" s="793"/>
      <c r="M109" s="793"/>
    </row>
    <row r="110" s="792" customFormat="1" ht="18" customHeight="1" spans="1:13">
      <c r="A110" s="793"/>
      <c r="B110" s="835"/>
      <c r="C110" s="835"/>
      <c r="D110" s="836"/>
      <c r="F110" s="793"/>
      <c r="G110" s="793"/>
      <c r="H110" s="793"/>
      <c r="I110" s="793"/>
      <c r="J110" s="793"/>
      <c r="K110" s="793"/>
      <c r="L110" s="793"/>
      <c r="M110" s="793"/>
    </row>
    <row r="111" s="792" customFormat="1" ht="18" customHeight="1" spans="1:13">
      <c r="A111" s="793"/>
      <c r="B111" s="835"/>
      <c r="C111" s="835"/>
      <c r="D111" s="836"/>
      <c r="F111" s="793"/>
      <c r="G111" s="793"/>
      <c r="H111" s="793"/>
      <c r="I111" s="793"/>
      <c r="J111" s="793"/>
      <c r="K111" s="793"/>
      <c r="L111" s="793"/>
      <c r="M111" s="793"/>
    </row>
    <row r="112" s="792" customFormat="1" ht="18" customHeight="1" spans="1:13">
      <c r="A112" s="793"/>
      <c r="B112" s="835"/>
      <c r="C112" s="835"/>
      <c r="D112" s="836"/>
      <c r="F112" s="793"/>
      <c r="G112" s="793"/>
      <c r="H112" s="793"/>
      <c r="I112" s="793"/>
      <c r="J112" s="793"/>
      <c r="K112" s="793"/>
      <c r="L112" s="793"/>
      <c r="M112" s="793"/>
    </row>
    <row r="113" s="792" customFormat="1" ht="18" customHeight="1" spans="1:13">
      <c r="A113" s="793"/>
      <c r="B113" s="835"/>
      <c r="C113" s="835"/>
      <c r="D113" s="836"/>
      <c r="F113" s="793"/>
      <c r="G113" s="793"/>
      <c r="H113" s="793"/>
      <c r="I113" s="793"/>
      <c r="J113" s="793"/>
      <c r="K113" s="793"/>
      <c r="L113" s="793"/>
      <c r="M113" s="793"/>
    </row>
    <row r="114" s="792" customFormat="1" ht="18" customHeight="1" spans="1:13">
      <c r="A114" s="793"/>
      <c r="B114" s="835"/>
      <c r="C114" s="835"/>
      <c r="D114" s="836"/>
      <c r="F114" s="793"/>
      <c r="G114" s="793"/>
      <c r="H114" s="793"/>
      <c r="I114" s="793"/>
      <c r="J114" s="793"/>
      <c r="K114" s="793"/>
      <c r="L114" s="793"/>
      <c r="M114" s="793"/>
    </row>
    <row r="115" s="792" customFormat="1" ht="18" customHeight="1" spans="1:13">
      <c r="A115" s="793"/>
      <c r="B115" s="835"/>
      <c r="C115" s="835"/>
      <c r="D115" s="836"/>
      <c r="F115" s="793"/>
      <c r="G115" s="793"/>
      <c r="H115" s="793"/>
      <c r="I115" s="793"/>
      <c r="J115" s="793"/>
      <c r="K115" s="793"/>
      <c r="L115" s="793"/>
      <c r="M115" s="793"/>
    </row>
    <row r="116" s="792" customFormat="1" ht="18" customHeight="1" spans="1:13">
      <c r="A116" s="793"/>
      <c r="B116" s="835"/>
      <c r="C116" s="835"/>
      <c r="D116" s="836"/>
      <c r="F116" s="793"/>
      <c r="G116" s="793"/>
      <c r="H116" s="793"/>
      <c r="I116" s="793"/>
      <c r="J116" s="793"/>
      <c r="K116" s="793"/>
      <c r="L116" s="793"/>
      <c r="M116" s="793"/>
    </row>
    <row r="117" s="792" customFormat="1" ht="18" customHeight="1" spans="1:13">
      <c r="A117" s="793"/>
      <c r="B117" s="835"/>
      <c r="C117" s="835"/>
      <c r="D117" s="836"/>
      <c r="F117" s="793"/>
      <c r="G117" s="793"/>
      <c r="H117" s="793"/>
      <c r="I117" s="793"/>
      <c r="J117" s="793"/>
      <c r="K117" s="793"/>
      <c r="L117" s="793"/>
      <c r="M117" s="793"/>
    </row>
    <row r="118" s="792" customFormat="1" ht="18" customHeight="1" spans="1:13">
      <c r="A118" s="793"/>
      <c r="B118" s="835"/>
      <c r="C118" s="835"/>
      <c r="D118" s="836"/>
      <c r="F118" s="793"/>
      <c r="G118" s="793"/>
      <c r="H118" s="793"/>
      <c r="I118" s="793"/>
      <c r="J118" s="793"/>
      <c r="K118" s="793"/>
      <c r="L118" s="793"/>
      <c r="M118" s="793"/>
    </row>
    <row r="119" s="792" customFormat="1" ht="18" customHeight="1" spans="1:13">
      <c r="A119" s="793"/>
      <c r="B119" s="835"/>
      <c r="C119" s="835"/>
      <c r="D119" s="836"/>
      <c r="F119" s="793"/>
      <c r="G119" s="793"/>
      <c r="H119" s="793"/>
      <c r="I119" s="793"/>
      <c r="J119" s="793"/>
      <c r="K119" s="793"/>
      <c r="L119" s="793"/>
      <c r="M119" s="793"/>
    </row>
    <row r="120" ht="18" customHeight="1"/>
    <row r="121" ht="18" customHeight="1"/>
    <row r="122" ht="18" customHeight="1"/>
    <row r="123" ht="18" customHeight="1"/>
    <row r="124" ht="18" customHeight="1"/>
    <row r="125" ht="18" customHeight="1"/>
  </sheetData>
  <mergeCells count="181">
    <mergeCell ref="E1:F1"/>
    <mergeCell ref="G1:K1"/>
    <mergeCell ref="E2:F2"/>
    <mergeCell ref="G2:K2"/>
    <mergeCell ref="E3:F3"/>
    <mergeCell ref="G3:K3"/>
    <mergeCell ref="E4:F4"/>
    <mergeCell ref="G4:K4"/>
    <mergeCell ref="E5:L5"/>
    <mergeCell ref="E6:G6"/>
    <mergeCell ref="H6:J6"/>
    <mergeCell ref="E7:G7"/>
    <mergeCell ref="H7:J7"/>
    <mergeCell ref="B8:D8"/>
    <mergeCell ref="K8:L8"/>
    <mergeCell ref="M8:P8"/>
    <mergeCell ref="B9:D9"/>
    <mergeCell ref="K9:L9"/>
    <mergeCell ref="B10:D10"/>
    <mergeCell ref="K10:L10"/>
    <mergeCell ref="B11:D11"/>
    <mergeCell ref="K11:L11"/>
    <mergeCell ref="B12:D12"/>
    <mergeCell ref="K12:L12"/>
    <mergeCell ref="B13:D13"/>
    <mergeCell ref="K13:L13"/>
    <mergeCell ref="B14:D14"/>
    <mergeCell ref="K14:L14"/>
    <mergeCell ref="B15:D15"/>
    <mergeCell ref="K15:L15"/>
    <mergeCell ref="B16:D16"/>
    <mergeCell ref="K16:L16"/>
    <mergeCell ref="M16:P16"/>
    <mergeCell ref="B17:D17"/>
    <mergeCell ref="K17:L17"/>
    <mergeCell ref="B18:D18"/>
    <mergeCell ref="K18:L18"/>
    <mergeCell ref="B19:D19"/>
    <mergeCell ref="K19:L19"/>
    <mergeCell ref="B20:D20"/>
    <mergeCell ref="K20:L20"/>
    <mergeCell ref="B21:D21"/>
    <mergeCell ref="K21:L21"/>
    <mergeCell ref="B22:D22"/>
    <mergeCell ref="K22:L22"/>
    <mergeCell ref="B23:D23"/>
    <mergeCell ref="K23:L23"/>
    <mergeCell ref="B24:D24"/>
    <mergeCell ref="K24:L24"/>
    <mergeCell ref="B25:D25"/>
    <mergeCell ref="K25:L25"/>
    <mergeCell ref="B26:D26"/>
    <mergeCell ref="K26:L26"/>
    <mergeCell ref="B27:D27"/>
    <mergeCell ref="K27:L27"/>
    <mergeCell ref="B28:D28"/>
    <mergeCell ref="K28:L28"/>
    <mergeCell ref="B29:D29"/>
    <mergeCell ref="K29:L29"/>
    <mergeCell ref="B30:D30"/>
    <mergeCell ref="K30:L30"/>
    <mergeCell ref="B31:D31"/>
    <mergeCell ref="K31:L31"/>
    <mergeCell ref="B32:D32"/>
    <mergeCell ref="K32:L32"/>
    <mergeCell ref="B33:D33"/>
    <mergeCell ref="K33:L33"/>
    <mergeCell ref="B34:D34"/>
    <mergeCell ref="K34:L34"/>
    <mergeCell ref="B35:D35"/>
    <mergeCell ref="K35:L35"/>
    <mergeCell ref="B36:D36"/>
    <mergeCell ref="K36:L36"/>
    <mergeCell ref="B37:D37"/>
    <mergeCell ref="K37:L37"/>
    <mergeCell ref="B38:D38"/>
    <mergeCell ref="K38:L38"/>
    <mergeCell ref="B39:D39"/>
    <mergeCell ref="K39:L39"/>
    <mergeCell ref="B40:D40"/>
    <mergeCell ref="K40:L40"/>
    <mergeCell ref="B41:D41"/>
    <mergeCell ref="K41:L41"/>
    <mergeCell ref="B42:D42"/>
    <mergeCell ref="K42:L42"/>
    <mergeCell ref="B43:D43"/>
    <mergeCell ref="K43:L43"/>
    <mergeCell ref="B44:D44"/>
    <mergeCell ref="K44:L44"/>
    <mergeCell ref="B45:D45"/>
    <mergeCell ref="K45:L45"/>
    <mergeCell ref="B46:D46"/>
    <mergeCell ref="K46:L46"/>
    <mergeCell ref="B47:D47"/>
    <mergeCell ref="K47:L47"/>
    <mergeCell ref="B48:D48"/>
    <mergeCell ref="K48:L48"/>
    <mergeCell ref="B49:D49"/>
    <mergeCell ref="K49:L49"/>
    <mergeCell ref="B50:D50"/>
    <mergeCell ref="K50:L50"/>
    <mergeCell ref="B51:D51"/>
    <mergeCell ref="K51:L51"/>
    <mergeCell ref="B52:D52"/>
    <mergeCell ref="K52:L52"/>
    <mergeCell ref="B53:D53"/>
    <mergeCell ref="K53:L53"/>
    <mergeCell ref="B54:D54"/>
    <mergeCell ref="K54:L54"/>
    <mergeCell ref="B55:D55"/>
    <mergeCell ref="K55:L55"/>
    <mergeCell ref="B56:D56"/>
    <mergeCell ref="K56:L56"/>
    <mergeCell ref="B57:D57"/>
    <mergeCell ref="K57:L57"/>
    <mergeCell ref="B58:D58"/>
    <mergeCell ref="K58:L58"/>
    <mergeCell ref="B59:D59"/>
    <mergeCell ref="K59:L59"/>
    <mergeCell ref="B60:D60"/>
    <mergeCell ref="K60:L60"/>
    <mergeCell ref="B61:D61"/>
    <mergeCell ref="K61:L61"/>
    <mergeCell ref="B62:D62"/>
    <mergeCell ref="K62:L62"/>
    <mergeCell ref="B63:D63"/>
    <mergeCell ref="K63:L63"/>
    <mergeCell ref="B64:D64"/>
    <mergeCell ref="K64:L64"/>
    <mergeCell ref="B65:D65"/>
    <mergeCell ref="K65:L65"/>
    <mergeCell ref="B66:D66"/>
    <mergeCell ref="K66:L66"/>
    <mergeCell ref="B67:D67"/>
    <mergeCell ref="K67:L67"/>
    <mergeCell ref="B68:D68"/>
    <mergeCell ref="K68:L68"/>
    <mergeCell ref="B69:D69"/>
    <mergeCell ref="K69:L69"/>
    <mergeCell ref="B70:D70"/>
    <mergeCell ref="K70:L70"/>
    <mergeCell ref="B71:D71"/>
    <mergeCell ref="K71:L71"/>
    <mergeCell ref="B72:D72"/>
    <mergeCell ref="K72:L72"/>
    <mergeCell ref="B73:D73"/>
    <mergeCell ref="K73:L73"/>
    <mergeCell ref="B74:D74"/>
    <mergeCell ref="K74:L74"/>
    <mergeCell ref="B75:D75"/>
    <mergeCell ref="K75:L75"/>
    <mergeCell ref="B76:D76"/>
    <mergeCell ref="K76:L76"/>
    <mergeCell ref="B77:D77"/>
    <mergeCell ref="K77:L77"/>
    <mergeCell ref="B78:D78"/>
    <mergeCell ref="K78:L78"/>
    <mergeCell ref="B79:D79"/>
    <mergeCell ref="K79:L79"/>
    <mergeCell ref="B80:D80"/>
    <mergeCell ref="K80:L80"/>
    <mergeCell ref="B81:D81"/>
    <mergeCell ref="K81:L81"/>
    <mergeCell ref="B82:D82"/>
    <mergeCell ref="K82:L82"/>
    <mergeCell ref="B83:D83"/>
    <mergeCell ref="K83:L83"/>
    <mergeCell ref="B84:D84"/>
    <mergeCell ref="K84:L84"/>
    <mergeCell ref="B85:D85"/>
    <mergeCell ref="K85:L85"/>
    <mergeCell ref="A6:A7"/>
    <mergeCell ref="D1:D2"/>
    <mergeCell ref="M10:M12"/>
    <mergeCell ref="M13:M15"/>
    <mergeCell ref="M17:M19"/>
    <mergeCell ref="M20:M22"/>
    <mergeCell ref="R6:R16"/>
    <mergeCell ref="K6:L7"/>
    <mergeCell ref="B6:D7"/>
    <mergeCell ref="A1:C3"/>
  </mergeCells>
  <conditionalFormatting sqref="E9">
    <cfRule type="cellIs" dxfId="4" priority="15" operator="equal">
      <formula>"√"</formula>
    </cfRule>
    <cfRule type="cellIs" dxfId="1" priority="14" operator="equal">
      <formula>"√"</formula>
    </cfRule>
    <cfRule type="cellIs" dxfId="0" priority="13" operator="equal">
      <formula>"×"</formula>
    </cfRule>
  </conditionalFormatting>
  <conditionalFormatting sqref="H9">
    <cfRule type="cellIs" dxfId="4" priority="12" operator="equal">
      <formula>"√"</formula>
    </cfRule>
    <cfRule type="cellIs" dxfId="1" priority="11" operator="equal">
      <formula>"√"</formula>
    </cfRule>
    <cfRule type="cellIs" dxfId="0" priority="10" operator="equal">
      <formula>"×"</formula>
    </cfRule>
  </conditionalFormatting>
  <conditionalFormatting sqref="G11">
    <cfRule type="cellIs" dxfId="0" priority="148" operator="equal">
      <formula>"×"</formula>
    </cfRule>
    <cfRule type="cellIs" dxfId="1" priority="149" operator="equal">
      <formula>"√"</formula>
    </cfRule>
    <cfRule type="cellIs" dxfId="4" priority="150" operator="equal">
      <formula>"√"</formula>
    </cfRule>
  </conditionalFormatting>
  <conditionalFormatting sqref="J11">
    <cfRule type="cellIs" dxfId="0" priority="145" operator="equal">
      <formula>"×"</formula>
    </cfRule>
    <cfRule type="cellIs" dxfId="1" priority="146" operator="equal">
      <formula>"√"</formula>
    </cfRule>
    <cfRule type="cellIs" dxfId="4" priority="147" operator="equal">
      <formula>"√"</formula>
    </cfRule>
  </conditionalFormatting>
  <conditionalFormatting sqref="G17">
    <cfRule type="cellIs" dxfId="0" priority="139" operator="equal">
      <formula>"×"</formula>
    </cfRule>
    <cfRule type="cellIs" dxfId="1" priority="140" operator="equal">
      <formula>"√"</formula>
    </cfRule>
    <cfRule type="cellIs" dxfId="4" priority="141" operator="equal">
      <formula>"√"</formula>
    </cfRule>
  </conditionalFormatting>
  <conditionalFormatting sqref="J17">
    <cfRule type="cellIs" dxfId="0" priority="136" operator="equal">
      <formula>"×"</formula>
    </cfRule>
    <cfRule type="cellIs" dxfId="1" priority="137" operator="equal">
      <formula>"√"</formula>
    </cfRule>
    <cfRule type="cellIs" dxfId="4" priority="138" operator="equal">
      <formula>"√"</formula>
    </cfRule>
  </conditionalFormatting>
  <conditionalFormatting sqref="E30">
    <cfRule type="cellIs" dxfId="0" priority="133" operator="equal">
      <formula>"×"</formula>
    </cfRule>
    <cfRule type="cellIs" dxfId="1" priority="134" operator="equal">
      <formula>"√"</formula>
    </cfRule>
    <cfRule type="cellIs" dxfId="4" priority="135" operator="equal">
      <formula>"√"</formula>
    </cfRule>
  </conditionalFormatting>
  <conditionalFormatting sqref="F30">
    <cfRule type="cellIs" dxfId="0" priority="130" operator="equal">
      <formula>"×"</formula>
    </cfRule>
    <cfRule type="cellIs" dxfId="1" priority="131" operator="equal">
      <formula>"√"</formula>
    </cfRule>
    <cfRule type="cellIs" dxfId="4" priority="132" operator="equal">
      <formula>"√"</formula>
    </cfRule>
  </conditionalFormatting>
  <conditionalFormatting sqref="G30">
    <cfRule type="cellIs" dxfId="0" priority="127" operator="equal">
      <formula>"×"</formula>
    </cfRule>
    <cfRule type="cellIs" dxfId="1" priority="128" operator="equal">
      <formula>"√"</formula>
    </cfRule>
    <cfRule type="cellIs" dxfId="4" priority="129" operator="equal">
      <formula>"√"</formula>
    </cfRule>
  </conditionalFormatting>
  <conditionalFormatting sqref="H30">
    <cfRule type="cellIs" dxfId="0" priority="124" operator="equal">
      <formula>"×"</formula>
    </cfRule>
    <cfRule type="cellIs" dxfId="1" priority="125" operator="equal">
      <formula>"√"</formula>
    </cfRule>
    <cfRule type="cellIs" dxfId="4" priority="126" operator="equal">
      <formula>"√"</formula>
    </cfRule>
  </conditionalFormatting>
  <conditionalFormatting sqref="I30">
    <cfRule type="cellIs" dxfId="0" priority="121" operator="equal">
      <formula>"×"</formula>
    </cfRule>
    <cfRule type="cellIs" dxfId="1" priority="122" operator="equal">
      <formula>"√"</formula>
    </cfRule>
    <cfRule type="cellIs" dxfId="4" priority="123" operator="equal">
      <formula>"√"</formula>
    </cfRule>
  </conditionalFormatting>
  <conditionalFormatting sqref="J30">
    <cfRule type="cellIs" dxfId="0" priority="118" operator="equal">
      <formula>"×"</formula>
    </cfRule>
    <cfRule type="cellIs" dxfId="1" priority="119" operator="equal">
      <formula>"√"</formula>
    </cfRule>
    <cfRule type="cellIs" dxfId="4" priority="120" operator="equal">
      <formula>"√"</formula>
    </cfRule>
  </conditionalFormatting>
  <conditionalFormatting sqref="G67">
    <cfRule type="cellIs" dxfId="0" priority="106" operator="equal">
      <formula>"×"</formula>
    </cfRule>
    <cfRule type="cellIs" dxfId="1" priority="107" operator="equal">
      <formula>"√"</formula>
    </cfRule>
    <cfRule type="cellIs" dxfId="4" priority="108" operator="equal">
      <formula>"√"</formula>
    </cfRule>
  </conditionalFormatting>
  <conditionalFormatting sqref="J67">
    <cfRule type="cellIs" dxfId="0" priority="103" operator="equal">
      <formula>"×"</formula>
    </cfRule>
    <cfRule type="cellIs" dxfId="1" priority="104" operator="equal">
      <formula>"√"</formula>
    </cfRule>
    <cfRule type="cellIs" dxfId="4" priority="105" operator="equal">
      <formula>"√"</formula>
    </cfRule>
  </conditionalFormatting>
  <conditionalFormatting sqref="G76">
    <cfRule type="cellIs" dxfId="0" priority="97" operator="equal">
      <formula>"×"</formula>
    </cfRule>
    <cfRule type="cellIs" dxfId="1" priority="98" operator="equal">
      <formula>"√"</formula>
    </cfRule>
    <cfRule type="cellIs" dxfId="4" priority="99" operator="equal">
      <formula>"√"</formula>
    </cfRule>
  </conditionalFormatting>
  <conditionalFormatting sqref="J76">
    <cfRule type="cellIs" dxfId="0" priority="94" operator="equal">
      <formula>"×"</formula>
    </cfRule>
    <cfRule type="cellIs" dxfId="1" priority="95" operator="equal">
      <formula>"√"</formula>
    </cfRule>
    <cfRule type="cellIs" dxfId="4" priority="96" operator="equal">
      <formula>"√"</formula>
    </cfRule>
  </conditionalFormatting>
  <conditionalFormatting sqref="E80">
    <cfRule type="cellIs" dxfId="0" priority="91" operator="equal">
      <formula>"×"</formula>
    </cfRule>
    <cfRule type="cellIs" dxfId="1" priority="92" operator="equal">
      <formula>"√"</formula>
    </cfRule>
    <cfRule type="cellIs" dxfId="4" priority="93" operator="equal">
      <formula>"√"</formula>
    </cfRule>
  </conditionalFormatting>
  <conditionalFormatting sqref="F80">
    <cfRule type="cellIs" dxfId="0" priority="88" operator="equal">
      <formula>"×"</formula>
    </cfRule>
    <cfRule type="cellIs" dxfId="1" priority="89" operator="equal">
      <formula>"√"</formula>
    </cfRule>
    <cfRule type="cellIs" dxfId="4" priority="90" operator="equal">
      <formula>"√"</formula>
    </cfRule>
  </conditionalFormatting>
  <conditionalFormatting sqref="H80:I80">
    <cfRule type="cellIs" dxfId="0" priority="85" operator="equal">
      <formula>"×"</formula>
    </cfRule>
    <cfRule type="cellIs" dxfId="1" priority="86" operator="equal">
      <formula>"√"</formula>
    </cfRule>
    <cfRule type="cellIs" dxfId="4" priority="87" operator="equal">
      <formula>"√"</formula>
    </cfRule>
  </conditionalFormatting>
  <conditionalFormatting sqref="E81">
    <cfRule type="cellIs" dxfId="0" priority="82" operator="equal">
      <formula>"×"</formula>
    </cfRule>
    <cfRule type="cellIs" dxfId="1" priority="83" operator="equal">
      <formula>"√"</formula>
    </cfRule>
    <cfRule type="cellIs" dxfId="4" priority="84" operator="equal">
      <formula>"√"</formula>
    </cfRule>
  </conditionalFormatting>
  <conditionalFormatting sqref="F81">
    <cfRule type="cellIs" dxfId="0" priority="79" operator="equal">
      <formula>"×"</formula>
    </cfRule>
    <cfRule type="cellIs" dxfId="1" priority="80" operator="equal">
      <formula>"√"</formula>
    </cfRule>
    <cfRule type="cellIs" dxfId="4" priority="81" operator="equal">
      <formula>"√"</formula>
    </cfRule>
  </conditionalFormatting>
  <conditionalFormatting sqref="G81">
    <cfRule type="cellIs" dxfId="0" priority="55" operator="equal">
      <formula>"×"</formula>
    </cfRule>
    <cfRule type="cellIs" dxfId="1" priority="56" operator="equal">
      <formula>"√"</formula>
    </cfRule>
    <cfRule type="cellIs" dxfId="4" priority="57" operator="equal">
      <formula>"√"</formula>
    </cfRule>
  </conditionalFormatting>
  <conditionalFormatting sqref="H81:I81">
    <cfRule type="cellIs" dxfId="0" priority="76" operator="equal">
      <formula>"×"</formula>
    </cfRule>
    <cfRule type="cellIs" dxfId="1" priority="77" operator="equal">
      <formula>"√"</formula>
    </cfRule>
    <cfRule type="cellIs" dxfId="4" priority="78" operator="equal">
      <formula>"√"</formula>
    </cfRule>
  </conditionalFormatting>
  <conditionalFormatting sqref="J81">
    <cfRule type="cellIs" dxfId="0" priority="52" operator="equal">
      <formula>"×"</formula>
    </cfRule>
    <cfRule type="cellIs" dxfId="1" priority="53" operator="equal">
      <formula>"√"</formula>
    </cfRule>
    <cfRule type="cellIs" dxfId="4" priority="54" operator="equal">
      <formula>"√"</formula>
    </cfRule>
  </conditionalFormatting>
  <conditionalFormatting sqref="E82">
    <cfRule type="cellIs" dxfId="0" priority="73" operator="equal">
      <formula>"×"</formula>
    </cfRule>
    <cfRule type="cellIs" dxfId="1" priority="74" operator="equal">
      <formula>"√"</formula>
    </cfRule>
    <cfRule type="cellIs" dxfId="4" priority="75" operator="equal">
      <formula>"√"</formula>
    </cfRule>
  </conditionalFormatting>
  <conditionalFormatting sqref="F82">
    <cfRule type="cellIs" dxfId="0" priority="70" operator="equal">
      <formula>"×"</formula>
    </cfRule>
    <cfRule type="cellIs" dxfId="1" priority="71" operator="equal">
      <formula>"√"</formula>
    </cfRule>
    <cfRule type="cellIs" dxfId="4" priority="72" operator="equal">
      <formula>"√"</formula>
    </cfRule>
  </conditionalFormatting>
  <conditionalFormatting sqref="G82">
    <cfRule type="cellIs" dxfId="0" priority="49" operator="equal">
      <formula>"×"</formula>
    </cfRule>
    <cfRule type="cellIs" dxfId="1" priority="50" operator="equal">
      <formula>"√"</formula>
    </cfRule>
    <cfRule type="cellIs" dxfId="4" priority="51" operator="equal">
      <formula>"√"</formula>
    </cfRule>
  </conditionalFormatting>
  <conditionalFormatting sqref="H82:I82">
    <cfRule type="cellIs" dxfId="0" priority="67" operator="equal">
      <formula>"×"</formula>
    </cfRule>
    <cfRule type="cellIs" dxfId="1" priority="68" operator="equal">
      <formula>"√"</formula>
    </cfRule>
    <cfRule type="cellIs" dxfId="4" priority="69" operator="equal">
      <formula>"√"</formula>
    </cfRule>
  </conditionalFormatting>
  <conditionalFormatting sqref="J82">
    <cfRule type="cellIs" dxfId="0" priority="46" operator="equal">
      <formula>"×"</formula>
    </cfRule>
    <cfRule type="cellIs" dxfId="1" priority="47" operator="equal">
      <formula>"√"</formula>
    </cfRule>
    <cfRule type="cellIs" dxfId="4" priority="48" operator="equal">
      <formula>"√"</formula>
    </cfRule>
  </conditionalFormatting>
  <conditionalFormatting sqref="E83">
    <cfRule type="cellIs" dxfId="0" priority="64" operator="equal">
      <formula>"×"</formula>
    </cfRule>
    <cfRule type="cellIs" dxfId="1" priority="65" operator="equal">
      <formula>"√"</formula>
    </cfRule>
    <cfRule type="cellIs" dxfId="4" priority="66" operator="equal">
      <formula>"√"</formula>
    </cfRule>
  </conditionalFormatting>
  <conditionalFormatting sqref="F83">
    <cfRule type="cellIs" dxfId="0" priority="61" operator="equal">
      <formula>"×"</formula>
    </cfRule>
    <cfRule type="cellIs" dxfId="1" priority="62" operator="equal">
      <formula>"√"</formula>
    </cfRule>
    <cfRule type="cellIs" dxfId="4" priority="63" operator="equal">
      <formula>"√"</formula>
    </cfRule>
  </conditionalFormatting>
  <conditionalFormatting sqref="H83:I83">
    <cfRule type="cellIs" dxfId="0" priority="58" operator="equal">
      <formula>"×"</formula>
    </cfRule>
    <cfRule type="cellIs" dxfId="1" priority="59" operator="equal">
      <formula>"√"</formula>
    </cfRule>
    <cfRule type="cellIs" dxfId="4" priority="60" operator="equal">
      <formula>"√"</formula>
    </cfRule>
  </conditionalFormatting>
  <conditionalFormatting sqref="E84">
    <cfRule type="cellIs" dxfId="0" priority="34" operator="equal">
      <formula>"×"</formula>
    </cfRule>
    <cfRule type="cellIs" dxfId="1" priority="35" operator="equal">
      <formula>"√"</formula>
    </cfRule>
    <cfRule type="cellIs" dxfId="4" priority="36" operator="equal">
      <formula>"√"</formula>
    </cfRule>
  </conditionalFormatting>
  <conditionalFormatting sqref="F84">
    <cfRule type="cellIs" dxfId="0" priority="31" operator="equal">
      <formula>"×"</formula>
    </cfRule>
    <cfRule type="cellIs" dxfId="1" priority="32" operator="equal">
      <formula>"√"</formula>
    </cfRule>
    <cfRule type="cellIs" dxfId="4" priority="33" operator="equal">
      <formula>"√"</formula>
    </cfRule>
  </conditionalFormatting>
  <conditionalFormatting sqref="H84:I84">
    <cfRule type="cellIs" dxfId="0" priority="28" operator="equal">
      <formula>"×"</formula>
    </cfRule>
    <cfRule type="cellIs" dxfId="1" priority="29" operator="equal">
      <formula>"√"</formula>
    </cfRule>
    <cfRule type="cellIs" dxfId="4" priority="30" operator="equal">
      <formula>"√"</formula>
    </cfRule>
  </conditionalFormatting>
  <conditionalFormatting sqref="E85">
    <cfRule type="cellIs" dxfId="4" priority="9" operator="equal">
      <formula>"√"</formula>
    </cfRule>
    <cfRule type="cellIs" dxfId="1" priority="8" operator="equal">
      <formula>"√"</formula>
    </cfRule>
    <cfRule type="cellIs" dxfId="0" priority="7" operator="equal">
      <formula>"×"</formula>
    </cfRule>
  </conditionalFormatting>
  <conditionalFormatting sqref="F85">
    <cfRule type="cellIs" dxfId="4" priority="6" operator="equal">
      <formula>"√"</formula>
    </cfRule>
    <cfRule type="cellIs" dxfId="1" priority="5" operator="equal">
      <formula>"√"</formula>
    </cfRule>
    <cfRule type="cellIs" dxfId="0" priority="4" operator="equal">
      <formula>"×"</formula>
    </cfRule>
  </conditionalFormatting>
  <conditionalFormatting sqref="H85:I85">
    <cfRule type="cellIs" dxfId="4" priority="3" operator="equal">
      <formula>"√"</formula>
    </cfRule>
    <cfRule type="cellIs" dxfId="1" priority="2" operator="equal">
      <formula>"√"</formula>
    </cfRule>
    <cfRule type="cellIs" dxfId="0" priority="1" operator="equal">
      <formula>"×"</formula>
    </cfRule>
  </conditionalFormatting>
  <conditionalFormatting sqref="E40:E43">
    <cfRule type="cellIs" dxfId="0" priority="25" operator="equal">
      <formula>"×"</formula>
    </cfRule>
    <cfRule type="cellIs" dxfId="1" priority="26" operator="equal">
      <formula>"√"</formula>
    </cfRule>
    <cfRule type="cellIs" dxfId="4" priority="27" operator="equal">
      <formula>"√"</formula>
    </cfRule>
  </conditionalFormatting>
  <conditionalFormatting sqref="E58:E66">
    <cfRule type="cellIs" dxfId="0" priority="43" operator="equal">
      <formula>"×"</formula>
    </cfRule>
    <cfRule type="cellIs" dxfId="1" priority="44" operator="equal">
      <formula>"√"</formula>
    </cfRule>
    <cfRule type="cellIs" dxfId="4" priority="45" operator="equal">
      <formula>"√"</formula>
    </cfRule>
  </conditionalFormatting>
  <conditionalFormatting sqref="F40:F43">
    <cfRule type="cellIs" dxfId="0" priority="22" operator="equal">
      <formula>"×"</formula>
    </cfRule>
    <cfRule type="cellIs" dxfId="1" priority="23" operator="equal">
      <formula>"√"</formula>
    </cfRule>
    <cfRule type="cellIs" dxfId="4" priority="24" operator="equal">
      <formula>"√"</formula>
    </cfRule>
  </conditionalFormatting>
  <conditionalFormatting sqref="F58:F66">
    <cfRule type="cellIs" dxfId="0" priority="40" operator="equal">
      <formula>"×"</formula>
    </cfRule>
    <cfRule type="cellIs" dxfId="1" priority="41" operator="equal">
      <formula>"√"</formula>
    </cfRule>
    <cfRule type="cellIs" dxfId="4" priority="42" operator="equal">
      <formula>"√"</formula>
    </cfRule>
  </conditionalFormatting>
  <conditionalFormatting sqref="H40:H43">
    <cfRule type="cellIs" dxfId="0" priority="19" operator="equal">
      <formula>"×"</formula>
    </cfRule>
    <cfRule type="cellIs" dxfId="1" priority="20" operator="equal">
      <formula>"√"</formula>
    </cfRule>
    <cfRule type="cellIs" dxfId="4" priority="21" operator="equal">
      <formula>"√"</formula>
    </cfRule>
  </conditionalFormatting>
  <conditionalFormatting sqref="I40:I43">
    <cfRule type="cellIs" dxfId="0" priority="16" operator="equal">
      <formula>"×"</formula>
    </cfRule>
    <cfRule type="cellIs" dxfId="1" priority="17" operator="equal">
      <formula>"√"</formula>
    </cfRule>
    <cfRule type="cellIs" dxfId="4" priority="18" operator="equal">
      <formula>"√"</formula>
    </cfRule>
  </conditionalFormatting>
  <conditionalFormatting sqref="J37:J38">
    <cfRule type="cellIs" dxfId="0" priority="154" operator="equal">
      <formula>"×"</formula>
    </cfRule>
    <cfRule type="cellIs" dxfId="1" priority="155" operator="equal">
      <formula>"√"</formula>
    </cfRule>
    <cfRule type="cellIs" dxfId="4" priority="156" operator="equal">
      <formula>"√"</formula>
    </cfRule>
  </conditionalFormatting>
  <conditionalFormatting sqref="F9:F29 F31:F39 F69:F79 F45:F47 F52:F56 F67 F49:F50">
    <cfRule type="cellIs" dxfId="0" priority="175" operator="equal">
      <formula>"×"</formula>
    </cfRule>
    <cfRule type="cellIs" dxfId="1" priority="176" operator="equal">
      <formula>"√"</formula>
    </cfRule>
    <cfRule type="cellIs" dxfId="4" priority="177" operator="equal">
      <formula>"√"</formula>
    </cfRule>
  </conditionalFormatting>
  <conditionalFormatting sqref="G9 G21 G23:G24 G34:G35 G31 G27:G28">
    <cfRule type="cellIs" dxfId="0" priority="166" operator="equal">
      <formula>"×"</formula>
    </cfRule>
    <cfRule type="cellIs" dxfId="1" priority="167" operator="equal">
      <formula>"√"</formula>
    </cfRule>
    <cfRule type="cellIs" dxfId="4" priority="168" operator="equal">
      <formula>"√"</formula>
    </cfRule>
  </conditionalFormatting>
  <conditionalFormatting sqref="I9:I29 I31:I39">
    <cfRule type="cellIs" dxfId="0" priority="157" operator="equal">
      <formula>"×"</formula>
    </cfRule>
    <cfRule type="cellIs" dxfId="1" priority="158" operator="equal">
      <formula>"√"</formula>
    </cfRule>
    <cfRule type="cellIs" dxfId="4" priority="159" operator="equal">
      <formula>"√"</formula>
    </cfRule>
  </conditionalFormatting>
  <conditionalFormatting sqref="J9 J21 J23:J24 J34:J35 J31 J27:J28">
    <cfRule type="cellIs" dxfId="0" priority="151" operator="equal">
      <formula>"×"</formula>
    </cfRule>
    <cfRule type="cellIs" dxfId="1" priority="152" operator="equal">
      <formula>"√"</formula>
    </cfRule>
    <cfRule type="cellIs" dxfId="4" priority="153" operator="equal">
      <formula>"√"</formula>
    </cfRule>
  </conditionalFormatting>
  <conditionalFormatting sqref="E10:E29 E31:E39 E69:E79 E45:E47 E52:E56 E67 E49:E50">
    <cfRule type="cellIs" dxfId="0" priority="181" operator="equal">
      <formula>"×"</formula>
    </cfRule>
    <cfRule type="cellIs" dxfId="1" priority="182" operator="equal">
      <formula>"√"</formula>
    </cfRule>
    <cfRule type="cellIs" dxfId="4" priority="183" operator="equal">
      <formula>"√"</formula>
    </cfRule>
  </conditionalFormatting>
  <conditionalFormatting sqref="H10:H29 H31:H39">
    <cfRule type="cellIs" dxfId="0" priority="160" operator="equal">
      <formula>"×"</formula>
    </cfRule>
    <cfRule type="cellIs" dxfId="1" priority="161" operator="equal">
      <formula>"√"</formula>
    </cfRule>
    <cfRule type="cellIs" dxfId="4" priority="162" operator="equal">
      <formula>"√"</formula>
    </cfRule>
  </conditionalFormatting>
  <conditionalFormatting sqref="G37:G38 H78:I79 G77:J77 G45:J45 H46:I47 H49:I49 G50:J50 H52:I56 H69:I70 H67:I67 G71:J74 H75:I76">
    <cfRule type="cellIs" dxfId="0" priority="169" operator="equal">
      <formula>"×"</formula>
    </cfRule>
    <cfRule type="cellIs" dxfId="1" priority="170" operator="equal">
      <formula>"√"</formula>
    </cfRule>
    <cfRule type="cellIs" dxfId="4" priority="171" operator="equal">
      <formula>"√"</formula>
    </cfRule>
  </conditionalFormatting>
  <conditionalFormatting sqref="G66:J66 H58:I58 G59:J61 H62:I63 G64:J64 H65:I65">
    <cfRule type="cellIs" dxfId="0" priority="37" operator="equal">
      <formula>"×"</formula>
    </cfRule>
    <cfRule type="cellIs" dxfId="1" priority="38" operator="equal">
      <formula>"√"</formula>
    </cfRule>
    <cfRule type="cellIs" dxfId="4" priority="39" operator="equal">
      <formula>"√"</formula>
    </cfRule>
  </conditionalFormatting>
  <dataValidations count="2">
    <dataValidation type="list" allowBlank="1" showInputMessage="1" showErrorMessage="1" sqref="G9:H9 J9 G11 J11 G17 J17 G21 J21 G31 J31 G45:J45 H49:I49 G50:J50 H58:I58 G64:J64 H65:I65 J76 H77:J77 G23:G24 G27:G28 G34:G35 G37:G38 G76:G77 G81:G82 H10:H29 I9:I29 J23:J24 J27:J28 J34:J35 J37:J38 J81:J82 G71:J74 H31:I43 H52:I56 E9:F29 E31:F43 E45:F47 E49:F50 E52:F56 E58:F67 E69:F85 G59:J61 H46:I47 H62:I63 G66:J67 H69:I70 H75:I76 H78:I85">
      <formula1>"√,×,无"</formula1>
    </dataValidation>
    <dataValidation type="list" allowBlank="1" showInputMessage="1" showErrorMessage="1" sqref="E30:J30">
      <formula1>"A,B,C,D"</formula1>
    </dataValidation>
  </dataValidations>
  <hyperlinks>
    <hyperlink ref="R6:R16" location="目录!A1" display="链接到目录"/>
  </hyperlinks>
  <pageMargins left="0.7" right="0.7" top="0.75" bottom="0.75" header="0.3" footer="0.3"/>
  <pageSetup paperSize="9" scale="43" orientation="portrait"/>
  <headerFooter/>
  <colBreaks count="1" manualBreakCount="1">
    <brk id="12" max="1048575" man="1"/>
  </colBreak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R150"/>
  <sheetViews>
    <sheetView view="pageBreakPreview" zoomScaleNormal="100" topLeftCell="A90" workbookViewId="0">
      <selection activeCell="B98" sqref="B98:D98"/>
    </sheetView>
  </sheetViews>
  <sheetFormatPr defaultColWidth="9" defaultRowHeight="4.5" customHeight="1"/>
  <cols>
    <col min="1" max="1" width="10.375" style="793" customWidth="1"/>
    <col min="2" max="2" width="25.2" style="794" customWidth="1"/>
    <col min="3" max="3" width="10.75" style="794" customWidth="1"/>
    <col min="4" max="4" width="90.5" style="795" customWidth="1"/>
    <col min="5" max="10" width="4.625" style="359" customWidth="1"/>
    <col min="11" max="11" width="9.2" style="359" customWidth="1"/>
    <col min="12" max="12" width="10.7" style="359" customWidth="1"/>
    <col min="13" max="13" width="4.625" style="796" customWidth="1"/>
    <col min="14" max="15" width="4.625" style="654" customWidth="1"/>
    <col min="16" max="17" width="7.40833333333333" style="654" customWidth="1"/>
    <col min="18" max="18" width="5.5" style="654" customWidth="1"/>
    <col min="19" max="16384" width="9" style="654"/>
  </cols>
  <sheetData>
    <row r="1" ht="20.1" customHeight="1" spans="1:13">
      <c r="A1" s="658" t="s">
        <v>233</v>
      </c>
      <c r="B1" s="844"/>
      <c r="C1" s="659"/>
      <c r="D1" s="845" t="s">
        <v>234</v>
      </c>
      <c r="E1" s="846" t="s">
        <v>235</v>
      </c>
      <c r="F1" s="846"/>
      <c r="G1" s="847"/>
      <c r="H1" s="847"/>
      <c r="I1" s="847"/>
      <c r="J1" s="847"/>
      <c r="K1" s="847"/>
      <c r="L1" s="857" t="s">
        <v>3</v>
      </c>
      <c r="M1" s="858"/>
    </row>
    <row r="2" ht="20.1" customHeight="1" spans="1:13">
      <c r="A2" s="664"/>
      <c r="B2" s="848"/>
      <c r="C2" s="665"/>
      <c r="D2" s="849"/>
      <c r="E2" s="850" t="s">
        <v>230</v>
      </c>
      <c r="F2" s="850"/>
      <c r="G2" s="151" t="str">
        <f>目录!H10</f>
        <v>祝腾威</v>
      </c>
      <c r="H2" s="151"/>
      <c r="I2" s="151"/>
      <c r="J2" s="151"/>
      <c r="K2" s="151"/>
      <c r="L2" s="586">
        <f>目录!J10</f>
        <v>45590</v>
      </c>
      <c r="M2" s="858"/>
    </row>
    <row r="3" ht="20.1" customHeight="1" spans="1:13">
      <c r="A3" s="670"/>
      <c r="B3" s="851"/>
      <c r="C3" s="671"/>
      <c r="D3" s="849" t="s">
        <v>328</v>
      </c>
      <c r="E3" s="850" t="s">
        <v>236</v>
      </c>
      <c r="F3" s="850"/>
      <c r="G3" s="151" t="str">
        <f>目录!H11</f>
        <v>张X </v>
      </c>
      <c r="H3" s="151"/>
      <c r="I3" s="151"/>
      <c r="J3" s="151"/>
      <c r="K3" s="151"/>
      <c r="L3" s="586">
        <f>目录!J11</f>
        <v>0</v>
      </c>
      <c r="M3" s="858"/>
    </row>
    <row r="4" s="655" customFormat="1" ht="20.1" customHeight="1" spans="1:13">
      <c r="A4" s="552" t="s">
        <v>237</v>
      </c>
      <c r="B4" s="552" t="str">
        <f>目录!H5</f>
        <v>右滑门外板</v>
      </c>
      <c r="C4" s="554" t="s">
        <v>238</v>
      </c>
      <c r="D4" s="555" t="str">
        <f>目录!H7</f>
        <v>OP20-TR+PI</v>
      </c>
      <c r="E4" s="850" t="s">
        <v>239</v>
      </c>
      <c r="F4" s="850"/>
      <c r="G4" s="151" t="str">
        <f>目录!H12</f>
        <v>张X </v>
      </c>
      <c r="H4" s="151"/>
      <c r="I4" s="151"/>
      <c r="J4" s="151"/>
      <c r="K4" s="151"/>
      <c r="L4" s="586">
        <f>目录!J12</f>
        <v>0</v>
      </c>
      <c r="M4" s="859"/>
    </row>
    <row r="5" s="655" customFormat="1" ht="17.1" customHeight="1" spans="1:13">
      <c r="A5" s="552" t="s">
        <v>240</v>
      </c>
      <c r="B5" s="553" t="str">
        <f>目录!H8</f>
        <v>N72-VE23-M002-CAD9900200350-9900205227-OP20</v>
      </c>
      <c r="C5" s="554" t="s">
        <v>241</v>
      </c>
      <c r="D5" s="555" t="str">
        <f>目录!H9</f>
        <v>上饶J39-1200F</v>
      </c>
      <c r="E5" s="682" t="s">
        <v>354</v>
      </c>
      <c r="F5" s="852"/>
      <c r="G5" s="852"/>
      <c r="H5" s="852"/>
      <c r="I5" s="852"/>
      <c r="J5" s="852"/>
      <c r="K5" s="852"/>
      <c r="L5" s="860"/>
      <c r="M5" s="859"/>
    </row>
    <row r="6" s="655" customFormat="1" ht="14.1" customHeight="1" spans="1:13">
      <c r="A6" s="853" t="s">
        <v>243</v>
      </c>
      <c r="B6" s="854" t="s">
        <v>355</v>
      </c>
      <c r="C6" s="854"/>
      <c r="D6" s="854"/>
      <c r="E6" s="797" t="s">
        <v>245</v>
      </c>
      <c r="F6" s="798"/>
      <c r="G6" s="799"/>
      <c r="H6" s="797" t="s">
        <v>246</v>
      </c>
      <c r="I6" s="798"/>
      <c r="J6" s="799"/>
      <c r="K6" s="683" t="s">
        <v>247</v>
      </c>
      <c r="L6" s="861"/>
      <c r="M6" s="859"/>
    </row>
    <row r="7" s="655" customFormat="1" ht="14.1" customHeight="1" spans="1:18">
      <c r="A7" s="853"/>
      <c r="B7" s="854"/>
      <c r="C7" s="854"/>
      <c r="D7" s="854"/>
      <c r="E7" s="557" t="s">
        <v>249</v>
      </c>
      <c r="F7" s="557"/>
      <c r="G7" s="557"/>
      <c r="H7" s="557" t="s">
        <v>249</v>
      </c>
      <c r="I7" s="557"/>
      <c r="J7" s="557"/>
      <c r="K7" s="683"/>
      <c r="L7" s="861"/>
      <c r="M7" s="859"/>
      <c r="R7" s="593" t="s">
        <v>248</v>
      </c>
    </row>
    <row r="8" s="787" customFormat="1" ht="18" customHeight="1" spans="1:18">
      <c r="A8" s="855"/>
      <c r="B8" s="856" t="s">
        <v>250</v>
      </c>
      <c r="C8" s="856"/>
      <c r="D8" s="856"/>
      <c r="E8" s="802" t="s">
        <v>175</v>
      </c>
      <c r="F8" s="802" t="s">
        <v>176</v>
      </c>
      <c r="G8" s="802" t="s">
        <v>177</v>
      </c>
      <c r="H8" s="802" t="s">
        <v>175</v>
      </c>
      <c r="I8" s="802" t="s">
        <v>176</v>
      </c>
      <c r="J8" s="802" t="s">
        <v>177</v>
      </c>
      <c r="K8" s="862"/>
      <c r="L8" s="863"/>
      <c r="M8" s="766" t="s">
        <v>330</v>
      </c>
      <c r="N8" s="766"/>
      <c r="O8" s="766"/>
      <c r="P8" s="766"/>
      <c r="Q8" s="783"/>
      <c r="R8" s="593"/>
    </row>
    <row r="9" s="788" customFormat="1" ht="24.9" customHeight="1" spans="1:18">
      <c r="A9" s="568">
        <v>1</v>
      </c>
      <c r="B9" s="803" t="s">
        <v>356</v>
      </c>
      <c r="C9" s="803"/>
      <c r="D9" s="803"/>
      <c r="E9" s="567"/>
      <c r="F9" s="567"/>
      <c r="G9" s="567"/>
      <c r="H9" s="567"/>
      <c r="I9" s="567"/>
      <c r="J9" s="567"/>
      <c r="K9" s="581"/>
      <c r="L9" s="828"/>
      <c r="M9" s="766"/>
      <c r="N9" s="766" t="s">
        <v>254</v>
      </c>
      <c r="O9" s="766" t="s">
        <v>255</v>
      </c>
      <c r="P9" s="766" t="s">
        <v>256</v>
      </c>
      <c r="Q9" s="783"/>
      <c r="R9" s="593"/>
    </row>
    <row r="10" s="788" customFormat="1" ht="24.9" customHeight="1" spans="1:18">
      <c r="A10" s="568">
        <v>2</v>
      </c>
      <c r="B10" s="803" t="s">
        <v>253</v>
      </c>
      <c r="C10" s="803"/>
      <c r="D10" s="803"/>
      <c r="E10" s="567"/>
      <c r="F10" s="567"/>
      <c r="G10" s="804"/>
      <c r="H10" s="567"/>
      <c r="I10" s="567"/>
      <c r="J10" s="804"/>
      <c r="K10" s="580"/>
      <c r="L10" s="829"/>
      <c r="M10" s="766" t="s">
        <v>175</v>
      </c>
      <c r="N10" s="766" t="s">
        <v>258</v>
      </c>
      <c r="O10" s="766">
        <f>COUNTIF(H9:H103,"√")</f>
        <v>0</v>
      </c>
      <c r="P10" s="767">
        <f>O10/Q12</f>
        <v>0</v>
      </c>
      <c r="Q10" s="784"/>
      <c r="R10" s="593"/>
    </row>
    <row r="11" s="788" customFormat="1" ht="24.9" customHeight="1" spans="1:18">
      <c r="A11" s="568">
        <v>3</v>
      </c>
      <c r="B11" s="803" t="s">
        <v>257</v>
      </c>
      <c r="C11" s="803"/>
      <c r="D11" s="803"/>
      <c r="E11" s="567"/>
      <c r="F11" s="567"/>
      <c r="G11" s="567"/>
      <c r="H11" s="567"/>
      <c r="I11" s="567"/>
      <c r="J11" s="567"/>
      <c r="K11" s="581"/>
      <c r="L11" s="828"/>
      <c r="M11" s="766"/>
      <c r="N11" s="766" t="s">
        <v>260</v>
      </c>
      <c r="O11" s="766">
        <f>COUNTIF(H9:H103,"×")</f>
        <v>0</v>
      </c>
      <c r="P11" s="767">
        <f>O11/Q12</f>
        <v>0</v>
      </c>
      <c r="Q11" s="784" t="s">
        <v>261</v>
      </c>
      <c r="R11" s="593"/>
    </row>
    <row r="12" s="788" customFormat="1" ht="24.9" customHeight="1" spans="1:18">
      <c r="A12" s="568">
        <v>4</v>
      </c>
      <c r="B12" s="805" t="s">
        <v>259</v>
      </c>
      <c r="C12" s="805"/>
      <c r="D12" s="805"/>
      <c r="E12" s="567"/>
      <c r="F12" s="567"/>
      <c r="G12" s="804"/>
      <c r="H12" s="567"/>
      <c r="I12" s="567"/>
      <c r="J12" s="804"/>
      <c r="K12" s="581"/>
      <c r="L12" s="828"/>
      <c r="M12" s="766"/>
      <c r="N12" s="766" t="s">
        <v>168</v>
      </c>
      <c r="O12" s="766">
        <f>COUNTIF(H9:H103,"无")</f>
        <v>1</v>
      </c>
      <c r="P12" s="767">
        <f>O12/Q12</f>
        <v>1</v>
      </c>
      <c r="Q12" s="786">
        <f>SUM(O10:O12)</f>
        <v>1</v>
      </c>
      <c r="R12" s="593"/>
    </row>
    <row r="13" s="788" customFormat="1" ht="24.9" customHeight="1" spans="1:18">
      <c r="A13" s="568">
        <v>5</v>
      </c>
      <c r="B13" s="806" t="s">
        <v>357</v>
      </c>
      <c r="C13" s="807"/>
      <c r="D13" s="808"/>
      <c r="E13" s="567"/>
      <c r="F13" s="567"/>
      <c r="G13" s="804"/>
      <c r="H13" s="567"/>
      <c r="I13" s="567"/>
      <c r="J13" s="804"/>
      <c r="K13" s="580"/>
      <c r="L13" s="829"/>
      <c r="M13" s="768" t="s">
        <v>176</v>
      </c>
      <c r="N13" s="768" t="s">
        <v>258</v>
      </c>
      <c r="O13" s="768">
        <f>COUNTIF(I9:I103,"√")</f>
        <v>0</v>
      </c>
      <c r="P13" s="767">
        <f>O13/Q15</f>
        <v>0</v>
      </c>
      <c r="Q13" s="784"/>
      <c r="R13" s="593"/>
    </row>
    <row r="14" s="788" customFormat="1" ht="24.9" customHeight="1" spans="1:18">
      <c r="A14" s="568">
        <v>6</v>
      </c>
      <c r="B14" s="806" t="s">
        <v>358</v>
      </c>
      <c r="C14" s="807"/>
      <c r="D14" s="808"/>
      <c r="E14" s="567"/>
      <c r="F14" s="567"/>
      <c r="G14" s="804"/>
      <c r="H14" s="567"/>
      <c r="I14" s="567"/>
      <c r="J14" s="804"/>
      <c r="K14" s="580"/>
      <c r="L14" s="594"/>
      <c r="M14" s="766"/>
      <c r="N14" s="766" t="s">
        <v>260</v>
      </c>
      <c r="O14" s="766">
        <f>COUNTIF(I9:I103,"×")</f>
        <v>0</v>
      </c>
      <c r="P14" s="767">
        <f>O14/Q15</f>
        <v>0</v>
      </c>
      <c r="Q14" s="784" t="s">
        <v>261</v>
      </c>
      <c r="R14" s="593"/>
    </row>
    <row r="15" s="788" customFormat="1" ht="24.9" customHeight="1" spans="1:18">
      <c r="A15" s="568">
        <v>7</v>
      </c>
      <c r="B15" s="805" t="s">
        <v>264</v>
      </c>
      <c r="C15" s="805"/>
      <c r="D15" s="805"/>
      <c r="E15" s="567"/>
      <c r="F15" s="567"/>
      <c r="G15" s="804"/>
      <c r="H15" s="567"/>
      <c r="I15" s="567"/>
      <c r="J15" s="804"/>
      <c r="K15" s="581"/>
      <c r="L15" s="595"/>
      <c r="M15" s="766"/>
      <c r="N15" s="766" t="s">
        <v>168</v>
      </c>
      <c r="O15" s="766">
        <f>COUNTIF(I9:I103,"无")</f>
        <v>1</v>
      </c>
      <c r="P15" s="767">
        <f>O15/Q15</f>
        <v>1</v>
      </c>
      <c r="Q15" s="786">
        <f>SUM(O13:O15)</f>
        <v>1</v>
      </c>
      <c r="R15" s="593"/>
    </row>
    <row r="16" s="788" customFormat="1" ht="24.9" customHeight="1" spans="1:18">
      <c r="A16" s="568">
        <v>8</v>
      </c>
      <c r="B16" s="803" t="s">
        <v>359</v>
      </c>
      <c r="C16" s="803"/>
      <c r="D16" s="803"/>
      <c r="E16" s="567"/>
      <c r="F16" s="567"/>
      <c r="G16" s="804"/>
      <c r="H16" s="567"/>
      <c r="I16" s="567"/>
      <c r="J16" s="804"/>
      <c r="K16" s="581"/>
      <c r="L16" s="595"/>
      <c r="M16" s="590" t="s">
        <v>267</v>
      </c>
      <c r="N16" s="590"/>
      <c r="O16" s="590"/>
      <c r="P16" s="590"/>
      <c r="R16" s="593"/>
    </row>
    <row r="17" s="788" customFormat="1" ht="24.9" customHeight="1" spans="1:16">
      <c r="A17" s="568">
        <v>9</v>
      </c>
      <c r="B17" s="553" t="s">
        <v>331</v>
      </c>
      <c r="C17" s="553"/>
      <c r="D17" s="553"/>
      <c r="E17" s="567"/>
      <c r="F17" s="567"/>
      <c r="G17" s="567"/>
      <c r="H17" s="567"/>
      <c r="I17" s="567"/>
      <c r="J17" s="567"/>
      <c r="K17" s="581"/>
      <c r="L17" s="595"/>
      <c r="M17" s="590" t="s">
        <v>175</v>
      </c>
      <c r="N17" s="590" t="s">
        <v>258</v>
      </c>
      <c r="O17" s="590">
        <f>COUNTIF(E5:E75,"√")</f>
        <v>0</v>
      </c>
      <c r="P17" s="553"/>
    </row>
    <row r="18" s="788" customFormat="1" ht="24.9" customHeight="1" spans="1:17">
      <c r="A18" s="568">
        <v>10</v>
      </c>
      <c r="B18" s="803" t="s">
        <v>268</v>
      </c>
      <c r="C18" s="803"/>
      <c r="D18" s="803"/>
      <c r="E18" s="567"/>
      <c r="F18" s="567"/>
      <c r="G18" s="804"/>
      <c r="H18" s="567"/>
      <c r="I18" s="567"/>
      <c r="J18" s="804"/>
      <c r="K18" s="581"/>
      <c r="L18" s="595"/>
      <c r="M18" s="590"/>
      <c r="N18" s="590" t="s">
        <v>260</v>
      </c>
      <c r="O18" s="590">
        <f>COUNTIF(E5:E75,"×")</f>
        <v>0</v>
      </c>
      <c r="P18" s="803"/>
      <c r="Q18" s="784" t="s">
        <v>261</v>
      </c>
    </row>
    <row r="19" s="789" customFormat="1" ht="24.9" customHeight="1" spans="1:17">
      <c r="A19" s="568">
        <v>11</v>
      </c>
      <c r="B19" s="806" t="s">
        <v>269</v>
      </c>
      <c r="C19" s="807"/>
      <c r="D19" s="808"/>
      <c r="E19" s="567"/>
      <c r="F19" s="567"/>
      <c r="G19" s="804"/>
      <c r="H19" s="567"/>
      <c r="I19" s="567"/>
      <c r="J19" s="804"/>
      <c r="K19" s="581"/>
      <c r="L19" s="595"/>
      <c r="M19" s="590"/>
      <c r="N19" s="590" t="s">
        <v>168</v>
      </c>
      <c r="O19" s="590">
        <f>COUNTIF(E5:E75,"无")</f>
        <v>1</v>
      </c>
      <c r="P19" s="553"/>
      <c r="Q19" s="786">
        <f>SUM(O17:O19)</f>
        <v>1</v>
      </c>
    </row>
    <row r="20" s="788" customFormat="1" ht="24.9" customHeight="1" spans="1:17">
      <c r="A20" s="568">
        <v>12</v>
      </c>
      <c r="B20" s="803" t="s">
        <v>270</v>
      </c>
      <c r="C20" s="803"/>
      <c r="D20" s="803"/>
      <c r="E20" s="567"/>
      <c r="F20" s="567"/>
      <c r="G20" s="804"/>
      <c r="H20" s="567"/>
      <c r="I20" s="567"/>
      <c r="J20" s="804"/>
      <c r="K20" s="581"/>
      <c r="L20" s="595"/>
      <c r="M20" s="590" t="s">
        <v>176</v>
      </c>
      <c r="N20" s="590" t="s">
        <v>258</v>
      </c>
      <c r="O20" s="590">
        <f>COUNTIF(F5:F75,"√")</f>
        <v>0</v>
      </c>
      <c r="P20" s="553"/>
      <c r="Q20" s="784"/>
    </row>
    <row r="21" s="788" customFormat="1" ht="24.9" customHeight="1" spans="1:17">
      <c r="A21" s="568">
        <v>13</v>
      </c>
      <c r="B21" s="803" t="s">
        <v>271</v>
      </c>
      <c r="C21" s="803"/>
      <c r="D21" s="803"/>
      <c r="E21" s="567"/>
      <c r="F21" s="567"/>
      <c r="G21" s="567"/>
      <c r="H21" s="567"/>
      <c r="I21" s="567"/>
      <c r="J21" s="567"/>
      <c r="K21" s="581"/>
      <c r="L21" s="595"/>
      <c r="M21" s="590"/>
      <c r="N21" s="590" t="s">
        <v>260</v>
      </c>
      <c r="O21" s="590">
        <f>COUNTIF(F5:F75,"×")</f>
        <v>0</v>
      </c>
      <c r="P21" s="553"/>
      <c r="Q21" s="784" t="s">
        <v>261</v>
      </c>
    </row>
    <row r="22" s="788" customFormat="1" ht="24.9" customHeight="1" spans="1:17">
      <c r="A22" s="568">
        <v>14</v>
      </c>
      <c r="B22" s="806" t="s">
        <v>272</v>
      </c>
      <c r="C22" s="807"/>
      <c r="D22" s="808"/>
      <c r="E22" s="567"/>
      <c r="F22" s="567"/>
      <c r="G22" s="804"/>
      <c r="H22" s="567"/>
      <c r="I22" s="567"/>
      <c r="J22" s="804"/>
      <c r="K22" s="581"/>
      <c r="L22" s="595"/>
      <c r="M22" s="590"/>
      <c r="N22" s="590" t="s">
        <v>168</v>
      </c>
      <c r="O22" s="590">
        <f>COUNTIF(F5:F75,"无")</f>
        <v>1</v>
      </c>
      <c r="P22" s="553"/>
      <c r="Q22" s="786">
        <f>SUM(O20:O22)</f>
        <v>1</v>
      </c>
    </row>
    <row r="23" s="788" customFormat="1" ht="24.9" customHeight="1" spans="1:13">
      <c r="A23" s="568">
        <v>15</v>
      </c>
      <c r="B23" s="805" t="s">
        <v>273</v>
      </c>
      <c r="C23" s="805"/>
      <c r="D23" s="805"/>
      <c r="E23" s="567"/>
      <c r="F23" s="567"/>
      <c r="G23" s="567"/>
      <c r="H23" s="567"/>
      <c r="I23" s="567"/>
      <c r="J23" s="567"/>
      <c r="K23" s="581"/>
      <c r="L23" s="595"/>
      <c r="M23" s="783"/>
    </row>
    <row r="24" s="788" customFormat="1" ht="24.9" customHeight="1" spans="1:13">
      <c r="A24" s="568">
        <v>16</v>
      </c>
      <c r="B24" s="805" t="s">
        <v>274</v>
      </c>
      <c r="C24" s="805"/>
      <c r="D24" s="805"/>
      <c r="E24" s="567"/>
      <c r="F24" s="567"/>
      <c r="G24" s="804"/>
      <c r="H24" s="567"/>
      <c r="I24" s="567"/>
      <c r="J24" s="804"/>
      <c r="K24" s="581"/>
      <c r="L24" s="595"/>
      <c r="M24" s="783"/>
    </row>
    <row r="25" s="789" customFormat="1" ht="24.9" customHeight="1" spans="1:13">
      <c r="A25" s="568">
        <v>17</v>
      </c>
      <c r="B25" s="805" t="s">
        <v>275</v>
      </c>
      <c r="C25" s="805"/>
      <c r="D25" s="805"/>
      <c r="E25" s="567"/>
      <c r="F25" s="567"/>
      <c r="G25" s="567"/>
      <c r="H25" s="567"/>
      <c r="I25" s="567"/>
      <c r="J25" s="567"/>
      <c r="K25" s="581"/>
      <c r="L25" s="595"/>
      <c r="M25" s="783"/>
    </row>
    <row r="26" s="789" customFormat="1" ht="24.9" customHeight="1" spans="1:13">
      <c r="A26" s="568">
        <v>18</v>
      </c>
      <c r="B26" s="809" t="s">
        <v>276</v>
      </c>
      <c r="C26" s="810"/>
      <c r="D26" s="811"/>
      <c r="E26" s="567"/>
      <c r="F26" s="567"/>
      <c r="G26" s="804"/>
      <c r="H26" s="567"/>
      <c r="I26" s="567"/>
      <c r="J26" s="804"/>
      <c r="K26" s="830"/>
      <c r="L26" s="831"/>
      <c r="M26" s="783"/>
    </row>
    <row r="27" s="789" customFormat="1" ht="24.9" customHeight="1" spans="1:13">
      <c r="A27" s="568">
        <v>19</v>
      </c>
      <c r="B27" s="805" t="s">
        <v>277</v>
      </c>
      <c r="C27" s="805"/>
      <c r="D27" s="805"/>
      <c r="E27" s="567"/>
      <c r="F27" s="567"/>
      <c r="G27" s="804"/>
      <c r="H27" s="567"/>
      <c r="I27" s="567"/>
      <c r="J27" s="804"/>
      <c r="K27" s="581"/>
      <c r="L27" s="595"/>
      <c r="M27" s="783"/>
    </row>
    <row r="28" s="789" customFormat="1" ht="24.9" customHeight="1" spans="1:13">
      <c r="A28" s="568">
        <v>20</v>
      </c>
      <c r="B28" s="812" t="s">
        <v>278</v>
      </c>
      <c r="C28" s="813"/>
      <c r="D28" s="814"/>
      <c r="E28" s="567"/>
      <c r="F28" s="567"/>
      <c r="G28" s="567"/>
      <c r="H28" s="567"/>
      <c r="I28" s="567"/>
      <c r="J28" s="567"/>
      <c r="K28" s="581"/>
      <c r="L28" s="595"/>
      <c r="M28" s="783"/>
    </row>
    <row r="29" s="789" customFormat="1" ht="24.9" customHeight="1" spans="1:13">
      <c r="A29" s="568">
        <v>21</v>
      </c>
      <c r="B29" s="805" t="s">
        <v>279</v>
      </c>
      <c r="C29" s="805"/>
      <c r="D29" s="805"/>
      <c r="E29" s="567"/>
      <c r="F29" s="567"/>
      <c r="G29" s="567"/>
      <c r="H29" s="567"/>
      <c r="I29" s="567"/>
      <c r="J29" s="567"/>
      <c r="K29" s="581"/>
      <c r="L29" s="595"/>
      <c r="M29" s="783"/>
    </row>
    <row r="30" s="789" customFormat="1" ht="24.9" customHeight="1" spans="1:13">
      <c r="A30" s="568">
        <v>22</v>
      </c>
      <c r="B30" s="805" t="s">
        <v>360</v>
      </c>
      <c r="C30" s="805"/>
      <c r="D30" s="805"/>
      <c r="E30" s="567"/>
      <c r="F30" s="567"/>
      <c r="G30" s="804"/>
      <c r="H30" s="567"/>
      <c r="I30" s="567"/>
      <c r="J30" s="804"/>
      <c r="K30" s="581"/>
      <c r="L30" s="595"/>
      <c r="M30" s="783"/>
    </row>
    <row r="31" s="789" customFormat="1" ht="24.9" customHeight="1" spans="1:13">
      <c r="A31" s="568">
        <v>23</v>
      </c>
      <c r="B31" s="805" t="s">
        <v>281</v>
      </c>
      <c r="C31" s="805"/>
      <c r="D31" s="805"/>
      <c r="E31" s="567"/>
      <c r="F31" s="567"/>
      <c r="G31" s="567"/>
      <c r="H31" s="567"/>
      <c r="I31" s="567"/>
      <c r="J31" s="567"/>
      <c r="K31" s="581"/>
      <c r="L31" s="595"/>
      <c r="M31" s="783"/>
    </row>
    <row r="32" s="789" customFormat="1" ht="24.9" customHeight="1" spans="1:13">
      <c r="A32" s="568">
        <v>24</v>
      </c>
      <c r="B32" s="805" t="s">
        <v>282</v>
      </c>
      <c r="C32" s="805"/>
      <c r="D32" s="805"/>
      <c r="E32" s="567"/>
      <c r="F32" s="567"/>
      <c r="G32" s="567"/>
      <c r="H32" s="567"/>
      <c r="I32" s="567"/>
      <c r="J32" s="567"/>
      <c r="K32" s="581"/>
      <c r="L32" s="595"/>
      <c r="M32" s="783"/>
    </row>
    <row r="33" s="789" customFormat="1" ht="24.9" customHeight="1" spans="1:13">
      <c r="A33" s="568">
        <v>25</v>
      </c>
      <c r="B33" s="805" t="s">
        <v>283</v>
      </c>
      <c r="C33" s="805"/>
      <c r="D33" s="805"/>
      <c r="E33" s="567"/>
      <c r="F33" s="567"/>
      <c r="G33" s="804"/>
      <c r="H33" s="567"/>
      <c r="I33" s="567"/>
      <c r="J33" s="804"/>
      <c r="K33" s="581"/>
      <c r="L33" s="595"/>
      <c r="M33" s="783"/>
    </row>
    <row r="34" s="789" customFormat="1" ht="24.9" customHeight="1" spans="1:13">
      <c r="A34" s="568">
        <v>26</v>
      </c>
      <c r="B34" s="803" t="s">
        <v>284</v>
      </c>
      <c r="C34" s="803"/>
      <c r="D34" s="803"/>
      <c r="E34" s="567"/>
      <c r="F34" s="567"/>
      <c r="G34" s="804"/>
      <c r="H34" s="567"/>
      <c r="I34" s="567"/>
      <c r="J34" s="804"/>
      <c r="K34" s="581"/>
      <c r="L34" s="595"/>
      <c r="M34" s="783"/>
    </row>
    <row r="35" s="789" customFormat="1" ht="24.9" customHeight="1" spans="1:13">
      <c r="A35" s="568">
        <v>27</v>
      </c>
      <c r="B35" s="805" t="s">
        <v>285</v>
      </c>
      <c r="C35" s="805"/>
      <c r="D35" s="805"/>
      <c r="E35" s="567"/>
      <c r="F35" s="567"/>
      <c r="G35" s="567"/>
      <c r="H35" s="567"/>
      <c r="I35" s="567"/>
      <c r="J35" s="567"/>
      <c r="K35" s="581"/>
      <c r="L35" s="595"/>
      <c r="M35" s="783"/>
    </row>
    <row r="36" s="789" customFormat="1" ht="24.9" customHeight="1" spans="1:13">
      <c r="A36" s="568">
        <v>28</v>
      </c>
      <c r="B36" s="805" t="s">
        <v>286</v>
      </c>
      <c r="C36" s="805"/>
      <c r="D36" s="805"/>
      <c r="E36" s="567"/>
      <c r="F36" s="567"/>
      <c r="G36" s="567"/>
      <c r="H36" s="567"/>
      <c r="I36" s="567"/>
      <c r="J36" s="567"/>
      <c r="K36" s="581"/>
      <c r="L36" s="595"/>
      <c r="M36" s="783"/>
    </row>
    <row r="37" s="789" customFormat="1" ht="24.9" customHeight="1" spans="1:13">
      <c r="A37" s="568">
        <v>29</v>
      </c>
      <c r="B37" s="805" t="s">
        <v>287</v>
      </c>
      <c r="C37" s="805"/>
      <c r="D37" s="805"/>
      <c r="E37" s="567"/>
      <c r="F37" s="567"/>
      <c r="G37" s="804"/>
      <c r="H37" s="567"/>
      <c r="I37" s="567"/>
      <c r="J37" s="804"/>
      <c r="K37" s="581"/>
      <c r="L37" s="595"/>
      <c r="M37" s="783"/>
    </row>
    <row r="38" s="789" customFormat="1" ht="24.9" customHeight="1" spans="1:13">
      <c r="A38" s="568">
        <v>30</v>
      </c>
      <c r="B38" s="815" t="s">
        <v>288</v>
      </c>
      <c r="C38" s="815"/>
      <c r="D38" s="815"/>
      <c r="E38" s="567"/>
      <c r="F38" s="567"/>
      <c r="G38" s="567"/>
      <c r="H38" s="567"/>
      <c r="I38" s="567"/>
      <c r="J38" s="567"/>
      <c r="K38" s="581" t="s">
        <v>289</v>
      </c>
      <c r="L38" s="595"/>
      <c r="M38" s="783"/>
    </row>
    <row r="39" s="789" customFormat="1" ht="24.9" customHeight="1" spans="1:13">
      <c r="A39" s="568">
        <v>31</v>
      </c>
      <c r="B39" s="815" t="s">
        <v>290</v>
      </c>
      <c r="C39" s="815"/>
      <c r="D39" s="815"/>
      <c r="E39" s="567"/>
      <c r="F39" s="567"/>
      <c r="G39" s="567"/>
      <c r="H39" s="567"/>
      <c r="I39" s="567"/>
      <c r="J39" s="567"/>
      <c r="K39" s="581" t="s">
        <v>289</v>
      </c>
      <c r="L39" s="595"/>
      <c r="M39" s="783"/>
    </row>
    <row r="40" s="789" customFormat="1" ht="24.9" customHeight="1" spans="1:13">
      <c r="A40" s="568">
        <v>32</v>
      </c>
      <c r="B40" s="816" t="s">
        <v>291</v>
      </c>
      <c r="C40" s="817"/>
      <c r="D40" s="818"/>
      <c r="E40" s="567"/>
      <c r="F40" s="567"/>
      <c r="G40" s="804"/>
      <c r="H40" s="567"/>
      <c r="I40" s="567"/>
      <c r="J40" s="804"/>
      <c r="K40" s="581" t="s">
        <v>289</v>
      </c>
      <c r="L40" s="595"/>
      <c r="M40" s="783"/>
    </row>
    <row r="41" s="789" customFormat="1" ht="24.9" customHeight="1" spans="1:13">
      <c r="A41" s="568">
        <v>33</v>
      </c>
      <c r="B41" s="809" t="s">
        <v>292</v>
      </c>
      <c r="C41" s="810"/>
      <c r="D41" s="811"/>
      <c r="E41" s="567"/>
      <c r="F41" s="567"/>
      <c r="G41" s="804"/>
      <c r="H41" s="567"/>
      <c r="I41" s="567"/>
      <c r="J41" s="804"/>
      <c r="K41" s="830"/>
      <c r="L41" s="831"/>
      <c r="M41" s="783"/>
    </row>
    <row r="42" s="789" customFormat="1" ht="24.9" customHeight="1" spans="1:13">
      <c r="A42" s="568">
        <v>34</v>
      </c>
      <c r="B42" s="809" t="s">
        <v>274</v>
      </c>
      <c r="C42" s="810"/>
      <c r="D42" s="811"/>
      <c r="E42" s="567"/>
      <c r="F42" s="567"/>
      <c r="G42" s="823"/>
      <c r="H42" s="567"/>
      <c r="I42" s="567"/>
      <c r="J42" s="823"/>
      <c r="K42" s="830"/>
      <c r="L42" s="831"/>
      <c r="M42" s="783"/>
    </row>
    <row r="43" s="789" customFormat="1" ht="24.9" customHeight="1" spans="1:13">
      <c r="A43" s="568">
        <v>35</v>
      </c>
      <c r="B43" s="809" t="s">
        <v>273</v>
      </c>
      <c r="C43" s="810"/>
      <c r="D43" s="811"/>
      <c r="E43" s="567"/>
      <c r="F43" s="567"/>
      <c r="G43" s="823"/>
      <c r="H43" s="567"/>
      <c r="I43" s="567"/>
      <c r="J43" s="823"/>
      <c r="K43" s="830"/>
      <c r="L43" s="831"/>
      <c r="M43" s="783"/>
    </row>
    <row r="44" s="789" customFormat="1" ht="24.9" customHeight="1" spans="1:13">
      <c r="A44" s="819">
        <v>36</v>
      </c>
      <c r="B44" s="820" t="s">
        <v>333</v>
      </c>
      <c r="C44" s="821"/>
      <c r="D44" s="822"/>
      <c r="E44" s="567"/>
      <c r="F44" s="567"/>
      <c r="G44" s="823"/>
      <c r="H44" s="567"/>
      <c r="I44" s="567"/>
      <c r="J44" s="823"/>
      <c r="K44" s="581" t="s">
        <v>289</v>
      </c>
      <c r="L44" s="595"/>
      <c r="M44" s="783"/>
    </row>
    <row r="45" s="789" customFormat="1" ht="24.9" customHeight="1" spans="1:13">
      <c r="A45" s="819">
        <v>37</v>
      </c>
      <c r="B45" s="820" t="s">
        <v>293</v>
      </c>
      <c r="C45" s="821"/>
      <c r="D45" s="822"/>
      <c r="E45" s="567"/>
      <c r="F45" s="567"/>
      <c r="G45" s="823"/>
      <c r="H45" s="567"/>
      <c r="I45" s="567"/>
      <c r="J45" s="823"/>
      <c r="K45" s="581" t="s">
        <v>289</v>
      </c>
      <c r="L45" s="595"/>
      <c r="M45" s="783"/>
    </row>
    <row r="46" s="789" customFormat="1" ht="24.9" customHeight="1" spans="1:13">
      <c r="A46" s="819">
        <v>38</v>
      </c>
      <c r="B46" s="820" t="s">
        <v>294</v>
      </c>
      <c r="C46" s="821"/>
      <c r="D46" s="822"/>
      <c r="E46" s="567"/>
      <c r="F46" s="567"/>
      <c r="G46" s="823"/>
      <c r="H46" s="567"/>
      <c r="I46" s="567"/>
      <c r="J46" s="823"/>
      <c r="K46" s="581" t="s">
        <v>289</v>
      </c>
      <c r="L46" s="595"/>
      <c r="M46" s="783"/>
    </row>
    <row r="47" s="790" customFormat="1" ht="24.9" customHeight="1" spans="1:13">
      <c r="A47" s="568"/>
      <c r="B47" s="824" t="s">
        <v>295</v>
      </c>
      <c r="C47" s="824"/>
      <c r="D47" s="824"/>
      <c r="E47" s="802" t="s">
        <v>175</v>
      </c>
      <c r="F47" s="802" t="s">
        <v>175</v>
      </c>
      <c r="G47" s="802" t="s">
        <v>177</v>
      </c>
      <c r="H47" s="802" t="s">
        <v>175</v>
      </c>
      <c r="I47" s="802" t="s">
        <v>175</v>
      </c>
      <c r="J47" s="802" t="s">
        <v>177</v>
      </c>
      <c r="K47" s="581"/>
      <c r="L47" s="595"/>
      <c r="M47" s="783"/>
    </row>
    <row r="48" s="788" customFormat="1" ht="24.9" customHeight="1" spans="1:13">
      <c r="A48" s="568">
        <v>1</v>
      </c>
      <c r="B48" s="805" t="s">
        <v>334</v>
      </c>
      <c r="C48" s="805"/>
      <c r="D48" s="805"/>
      <c r="E48" s="567"/>
      <c r="F48" s="567"/>
      <c r="G48" s="567"/>
      <c r="H48" s="567"/>
      <c r="I48" s="567"/>
      <c r="J48" s="567"/>
      <c r="K48" s="581"/>
      <c r="L48" s="595"/>
      <c r="M48" s="783"/>
    </row>
    <row r="49" s="788" customFormat="1" ht="24.9" customHeight="1" spans="1:13">
      <c r="A49" s="568">
        <v>2</v>
      </c>
      <c r="B49" s="803" t="s">
        <v>297</v>
      </c>
      <c r="C49" s="803"/>
      <c r="D49" s="803"/>
      <c r="E49" s="567"/>
      <c r="F49" s="567"/>
      <c r="G49" s="804"/>
      <c r="H49" s="567"/>
      <c r="I49" s="567"/>
      <c r="J49" s="804"/>
      <c r="K49" s="581"/>
      <c r="L49" s="595"/>
      <c r="M49" s="783"/>
    </row>
    <row r="50" s="791" customFormat="1" ht="24.9" customHeight="1" spans="1:13">
      <c r="A50" s="568">
        <v>3</v>
      </c>
      <c r="B50" s="803" t="s">
        <v>298</v>
      </c>
      <c r="C50" s="803"/>
      <c r="D50" s="803"/>
      <c r="E50" s="567"/>
      <c r="F50" s="567"/>
      <c r="G50" s="804"/>
      <c r="H50" s="567"/>
      <c r="I50" s="567"/>
      <c r="J50" s="804"/>
      <c r="K50" s="581"/>
      <c r="L50" s="595"/>
      <c r="M50" s="832"/>
    </row>
    <row r="51" s="791" customFormat="1" ht="24.9" customHeight="1" spans="1:13">
      <c r="A51" s="568"/>
      <c r="B51" s="824" t="s">
        <v>299</v>
      </c>
      <c r="C51" s="824"/>
      <c r="D51" s="824"/>
      <c r="E51" s="802" t="s">
        <v>175</v>
      </c>
      <c r="F51" s="802" t="s">
        <v>175</v>
      </c>
      <c r="G51" s="802" t="s">
        <v>177</v>
      </c>
      <c r="H51" s="802" t="s">
        <v>175</v>
      </c>
      <c r="I51" s="802" t="s">
        <v>175</v>
      </c>
      <c r="J51" s="802" t="s">
        <v>177</v>
      </c>
      <c r="K51" s="581"/>
      <c r="L51" s="595"/>
      <c r="M51" s="783"/>
    </row>
    <row r="52" s="791" customFormat="1" ht="24.9" customHeight="1" spans="1:13">
      <c r="A52" s="568">
        <v>1</v>
      </c>
      <c r="B52" s="805" t="s">
        <v>300</v>
      </c>
      <c r="C52" s="805"/>
      <c r="D52" s="805"/>
      <c r="E52" s="567"/>
      <c r="F52" s="567"/>
      <c r="G52" s="804"/>
      <c r="H52" s="567"/>
      <c r="I52" s="567"/>
      <c r="J52" s="804"/>
      <c r="K52" s="581"/>
      <c r="L52" s="595"/>
      <c r="M52" s="783"/>
    </row>
    <row r="53" s="791" customFormat="1" ht="24.9" customHeight="1" spans="1:13">
      <c r="A53" s="568">
        <v>2</v>
      </c>
      <c r="B53" s="825" t="s">
        <v>301</v>
      </c>
      <c r="C53" s="825"/>
      <c r="D53" s="825"/>
      <c r="E53" s="567"/>
      <c r="F53" s="567"/>
      <c r="G53" s="567"/>
      <c r="H53" s="567"/>
      <c r="I53" s="567"/>
      <c r="J53" s="567"/>
      <c r="K53" s="581" t="s">
        <v>289</v>
      </c>
      <c r="L53" s="595"/>
      <c r="M53" s="783"/>
    </row>
    <row r="54" s="791" customFormat="1" ht="24.9" customHeight="1" spans="1:13">
      <c r="A54" s="568"/>
      <c r="B54" s="824" t="s">
        <v>302</v>
      </c>
      <c r="C54" s="824"/>
      <c r="D54" s="824"/>
      <c r="E54" s="802" t="s">
        <v>175</v>
      </c>
      <c r="F54" s="802" t="s">
        <v>175</v>
      </c>
      <c r="G54" s="802" t="s">
        <v>177</v>
      </c>
      <c r="H54" s="802" t="s">
        <v>175</v>
      </c>
      <c r="I54" s="802" t="s">
        <v>175</v>
      </c>
      <c r="J54" s="802" t="s">
        <v>177</v>
      </c>
      <c r="K54" s="581"/>
      <c r="L54" s="595"/>
      <c r="M54" s="783"/>
    </row>
    <row r="55" s="791" customFormat="1" ht="24.9" customHeight="1" spans="1:13">
      <c r="A55" s="568">
        <v>1</v>
      </c>
      <c r="B55" s="826" t="s">
        <v>303</v>
      </c>
      <c r="C55" s="826"/>
      <c r="D55" s="826"/>
      <c r="E55" s="567"/>
      <c r="F55" s="567"/>
      <c r="G55" s="804"/>
      <c r="H55" s="567"/>
      <c r="I55" s="567"/>
      <c r="J55" s="804"/>
      <c r="K55" s="581"/>
      <c r="L55" s="595"/>
      <c r="M55" s="783"/>
    </row>
    <row r="56" s="791" customFormat="1" ht="24.9" customHeight="1" spans="1:13">
      <c r="A56" s="568">
        <v>2</v>
      </c>
      <c r="B56" s="826" t="s">
        <v>304</v>
      </c>
      <c r="C56" s="826"/>
      <c r="D56" s="826"/>
      <c r="E56" s="567"/>
      <c r="F56" s="567"/>
      <c r="G56" s="804"/>
      <c r="H56" s="567"/>
      <c r="I56" s="567"/>
      <c r="J56" s="804"/>
      <c r="K56" s="581"/>
      <c r="L56" s="595"/>
      <c r="M56" s="783"/>
    </row>
    <row r="57" s="791" customFormat="1" ht="24.9" customHeight="1" spans="1:13">
      <c r="A57" s="568">
        <v>3</v>
      </c>
      <c r="B57" s="805" t="s">
        <v>305</v>
      </c>
      <c r="C57" s="805"/>
      <c r="D57" s="805"/>
      <c r="E57" s="567"/>
      <c r="F57" s="567"/>
      <c r="G57" s="804"/>
      <c r="H57" s="567"/>
      <c r="I57" s="567"/>
      <c r="J57" s="804"/>
      <c r="K57" s="581"/>
      <c r="L57" s="595"/>
      <c r="M57" s="783"/>
    </row>
    <row r="58" s="791" customFormat="1" ht="24.9" customHeight="1" spans="1:13">
      <c r="A58" s="568">
        <v>4</v>
      </c>
      <c r="B58" s="805" t="s">
        <v>306</v>
      </c>
      <c r="C58" s="805"/>
      <c r="D58" s="805"/>
      <c r="E58" s="567"/>
      <c r="F58" s="567"/>
      <c r="G58" s="804"/>
      <c r="H58" s="567"/>
      <c r="I58" s="567"/>
      <c r="J58" s="804"/>
      <c r="K58" s="581"/>
      <c r="L58" s="595"/>
      <c r="M58" s="783"/>
    </row>
    <row r="59" s="791" customFormat="1" ht="24.9" customHeight="1" spans="1:13">
      <c r="A59" s="568">
        <v>5</v>
      </c>
      <c r="B59" s="805" t="s">
        <v>307</v>
      </c>
      <c r="C59" s="805"/>
      <c r="D59" s="805"/>
      <c r="E59" s="567"/>
      <c r="F59" s="567"/>
      <c r="G59" s="804"/>
      <c r="H59" s="567"/>
      <c r="I59" s="567"/>
      <c r="J59" s="804"/>
      <c r="K59" s="581"/>
      <c r="L59" s="595"/>
      <c r="M59" s="783"/>
    </row>
    <row r="60" s="791" customFormat="1" ht="24.9" customHeight="1" spans="1:13">
      <c r="A60" s="568"/>
      <c r="B60" s="824" t="s">
        <v>308</v>
      </c>
      <c r="C60" s="824"/>
      <c r="D60" s="824"/>
      <c r="E60" s="802" t="s">
        <v>175</v>
      </c>
      <c r="F60" s="802" t="s">
        <v>175</v>
      </c>
      <c r="G60" s="802" t="s">
        <v>177</v>
      </c>
      <c r="H60" s="802" t="s">
        <v>175</v>
      </c>
      <c r="I60" s="802" t="s">
        <v>175</v>
      </c>
      <c r="J60" s="802" t="s">
        <v>177</v>
      </c>
      <c r="K60" s="581"/>
      <c r="L60" s="595"/>
      <c r="M60" s="783"/>
    </row>
    <row r="61" s="791" customFormat="1" ht="24.9" customHeight="1" spans="1:13">
      <c r="A61" s="568">
        <v>1</v>
      </c>
      <c r="B61" s="805" t="s">
        <v>309</v>
      </c>
      <c r="C61" s="805"/>
      <c r="D61" s="805"/>
      <c r="E61" s="567"/>
      <c r="F61" s="567"/>
      <c r="G61" s="804"/>
      <c r="H61" s="567"/>
      <c r="I61" s="567"/>
      <c r="J61" s="804"/>
      <c r="K61" s="581"/>
      <c r="L61" s="595"/>
      <c r="M61" s="783"/>
    </row>
    <row r="62" s="791" customFormat="1" ht="24.9" customHeight="1" spans="1:13">
      <c r="A62" s="568">
        <v>2</v>
      </c>
      <c r="B62" s="805" t="s">
        <v>310</v>
      </c>
      <c r="C62" s="805"/>
      <c r="D62" s="805"/>
      <c r="E62" s="567"/>
      <c r="F62" s="567"/>
      <c r="G62" s="567"/>
      <c r="H62" s="567"/>
      <c r="I62" s="567"/>
      <c r="J62" s="567"/>
      <c r="K62" s="581"/>
      <c r="L62" s="595"/>
      <c r="M62" s="783"/>
    </row>
    <row r="63" s="791" customFormat="1" ht="24.9" customHeight="1" spans="1:13">
      <c r="A63" s="568">
        <v>3</v>
      </c>
      <c r="B63" s="805" t="s">
        <v>311</v>
      </c>
      <c r="C63" s="805"/>
      <c r="D63" s="805"/>
      <c r="E63" s="567"/>
      <c r="F63" s="567"/>
      <c r="G63" s="567"/>
      <c r="H63" s="567"/>
      <c r="I63" s="567"/>
      <c r="J63" s="567"/>
      <c r="K63" s="581"/>
      <c r="L63" s="595"/>
      <c r="M63" s="783"/>
    </row>
    <row r="64" s="791" customFormat="1" ht="24.9" customHeight="1" spans="1:13">
      <c r="A64" s="568">
        <v>4</v>
      </c>
      <c r="B64" s="805" t="s">
        <v>312</v>
      </c>
      <c r="C64" s="805"/>
      <c r="D64" s="805"/>
      <c r="E64" s="567"/>
      <c r="F64" s="567"/>
      <c r="G64" s="567"/>
      <c r="H64" s="567"/>
      <c r="I64" s="567"/>
      <c r="J64" s="567"/>
      <c r="K64" s="581"/>
      <c r="L64" s="595"/>
      <c r="M64" s="783"/>
    </row>
    <row r="65" s="791" customFormat="1" ht="24.9" customHeight="1" spans="1:13">
      <c r="A65" s="568">
        <v>5</v>
      </c>
      <c r="B65" s="803" t="s">
        <v>313</v>
      </c>
      <c r="C65" s="803"/>
      <c r="D65" s="803"/>
      <c r="E65" s="567"/>
      <c r="F65" s="567"/>
      <c r="G65" s="804"/>
      <c r="H65" s="567"/>
      <c r="I65" s="567"/>
      <c r="J65" s="804"/>
      <c r="K65" s="581"/>
      <c r="L65" s="595"/>
      <c r="M65" s="783"/>
    </row>
    <row r="66" s="791" customFormat="1" ht="24.9" customHeight="1" spans="1:13">
      <c r="A66" s="568">
        <v>6</v>
      </c>
      <c r="B66" s="826" t="s">
        <v>314</v>
      </c>
      <c r="C66" s="826"/>
      <c r="D66" s="826"/>
      <c r="E66" s="567"/>
      <c r="F66" s="567"/>
      <c r="G66" s="804"/>
      <c r="H66" s="567"/>
      <c r="I66" s="567"/>
      <c r="J66" s="804"/>
      <c r="K66" s="581"/>
      <c r="L66" s="595"/>
      <c r="M66" s="783"/>
    </row>
    <row r="67" s="791" customFormat="1" ht="24.9" customHeight="1" spans="1:13">
      <c r="A67" s="568">
        <v>7</v>
      </c>
      <c r="B67" s="805" t="s">
        <v>315</v>
      </c>
      <c r="C67" s="805"/>
      <c r="D67" s="805"/>
      <c r="E67" s="567" t="s">
        <v>168</v>
      </c>
      <c r="F67" s="567" t="s">
        <v>168</v>
      </c>
      <c r="G67" s="567"/>
      <c r="H67" s="567" t="s">
        <v>168</v>
      </c>
      <c r="I67" s="567" t="s">
        <v>168</v>
      </c>
      <c r="J67" s="567"/>
      <c r="K67" s="581"/>
      <c r="L67" s="595"/>
      <c r="M67" s="783"/>
    </row>
    <row r="68" s="791" customFormat="1" ht="24.9" customHeight="1" spans="1:13">
      <c r="A68" s="568">
        <v>8</v>
      </c>
      <c r="B68" s="805" t="s">
        <v>316</v>
      </c>
      <c r="C68" s="805"/>
      <c r="D68" s="805"/>
      <c r="E68" s="567"/>
      <c r="F68" s="567"/>
      <c r="G68" s="804"/>
      <c r="H68" s="567"/>
      <c r="I68" s="567"/>
      <c r="J68" s="804"/>
      <c r="K68" s="581"/>
      <c r="L68" s="595"/>
      <c r="M68" s="783"/>
    </row>
    <row r="69" s="791" customFormat="1" ht="24.9" customHeight="1" spans="1:13">
      <c r="A69" s="568">
        <v>9</v>
      </c>
      <c r="B69" s="805" t="s">
        <v>317</v>
      </c>
      <c r="C69" s="805"/>
      <c r="D69" s="805"/>
      <c r="E69" s="567"/>
      <c r="F69" s="567"/>
      <c r="G69" s="567"/>
      <c r="H69" s="567"/>
      <c r="I69" s="567"/>
      <c r="J69" s="833"/>
      <c r="K69" s="842"/>
      <c r="L69" s="843"/>
      <c r="M69" s="783"/>
    </row>
    <row r="70" s="791" customFormat="1" ht="24.9" customHeight="1" spans="1:13">
      <c r="A70" s="568">
        <v>10</v>
      </c>
      <c r="B70" s="834" t="s">
        <v>318</v>
      </c>
      <c r="C70" s="834"/>
      <c r="D70" s="834"/>
      <c r="E70" s="567"/>
      <c r="F70" s="567"/>
      <c r="G70" s="567"/>
      <c r="H70" s="567"/>
      <c r="I70" s="567"/>
      <c r="J70" s="567"/>
      <c r="K70" s="581"/>
      <c r="L70" s="595"/>
      <c r="M70" s="783"/>
    </row>
    <row r="71" s="654" customFormat="1" ht="24.9" customHeight="1" spans="1:14">
      <c r="A71" s="568"/>
      <c r="B71" s="824" t="s">
        <v>361</v>
      </c>
      <c r="C71" s="824"/>
      <c r="D71" s="824"/>
      <c r="E71" s="802" t="s">
        <v>175</v>
      </c>
      <c r="F71" s="802" t="s">
        <v>175</v>
      </c>
      <c r="G71" s="802" t="s">
        <v>177</v>
      </c>
      <c r="H71" s="802" t="s">
        <v>175</v>
      </c>
      <c r="I71" s="802" t="s">
        <v>175</v>
      </c>
      <c r="J71" s="802" t="s">
        <v>177</v>
      </c>
      <c r="K71" s="581"/>
      <c r="L71" s="595"/>
      <c r="M71" s="783"/>
      <c r="N71" s="532"/>
    </row>
    <row r="72" s="654" customFormat="1" ht="24.9" customHeight="1" spans="1:14">
      <c r="A72" s="568">
        <v>1</v>
      </c>
      <c r="B72" s="803" t="s">
        <v>362</v>
      </c>
      <c r="C72" s="803"/>
      <c r="D72" s="803"/>
      <c r="E72" s="567"/>
      <c r="F72" s="567"/>
      <c r="G72" s="567"/>
      <c r="H72" s="567"/>
      <c r="I72" s="567"/>
      <c r="J72" s="567"/>
      <c r="K72" s="581"/>
      <c r="L72" s="595"/>
      <c r="M72" s="783"/>
      <c r="N72" s="532"/>
    </row>
    <row r="73" s="789" customFormat="1" ht="24.9" customHeight="1" spans="1:13">
      <c r="A73" s="568">
        <v>2</v>
      </c>
      <c r="B73" s="803" t="s">
        <v>363</v>
      </c>
      <c r="C73" s="803"/>
      <c r="D73" s="803"/>
      <c r="E73" s="567"/>
      <c r="F73" s="567"/>
      <c r="G73" s="567"/>
      <c r="H73" s="567"/>
      <c r="I73" s="567"/>
      <c r="J73" s="567"/>
      <c r="K73" s="581"/>
      <c r="L73" s="595"/>
      <c r="M73" s="783"/>
    </row>
    <row r="74" s="791" customFormat="1" ht="24.9" customHeight="1" spans="1:13">
      <c r="A74" s="568">
        <v>3</v>
      </c>
      <c r="B74" s="803" t="s">
        <v>364</v>
      </c>
      <c r="C74" s="803"/>
      <c r="D74" s="803"/>
      <c r="E74" s="567"/>
      <c r="F74" s="567"/>
      <c r="G74" s="567"/>
      <c r="H74" s="567"/>
      <c r="I74" s="567"/>
      <c r="J74" s="567"/>
      <c r="K74" s="581"/>
      <c r="L74" s="595"/>
      <c r="M74" s="783"/>
    </row>
    <row r="75" s="788" customFormat="1" ht="24.9" customHeight="1" spans="1:13">
      <c r="A75" s="568">
        <v>4</v>
      </c>
      <c r="B75" s="803" t="s">
        <v>365</v>
      </c>
      <c r="C75" s="803"/>
      <c r="D75" s="803"/>
      <c r="E75" s="567"/>
      <c r="F75" s="567"/>
      <c r="G75" s="804"/>
      <c r="H75" s="567"/>
      <c r="I75" s="567"/>
      <c r="J75" s="804"/>
      <c r="K75" s="581"/>
      <c r="L75" s="595"/>
      <c r="M75" s="783"/>
    </row>
    <row r="76" s="791" customFormat="1" ht="24.9" customHeight="1" spans="1:13">
      <c r="A76" s="568">
        <v>5</v>
      </c>
      <c r="B76" s="809" t="s">
        <v>366</v>
      </c>
      <c r="C76" s="810"/>
      <c r="D76" s="811"/>
      <c r="E76" s="567"/>
      <c r="F76" s="567"/>
      <c r="G76" s="567"/>
      <c r="H76" s="567"/>
      <c r="I76" s="567"/>
      <c r="J76" s="567"/>
      <c r="K76" s="581"/>
      <c r="L76" s="595"/>
      <c r="M76" s="783"/>
    </row>
    <row r="77" s="791" customFormat="1" ht="24.9" customHeight="1" spans="1:13">
      <c r="A77" s="568">
        <v>6</v>
      </c>
      <c r="B77" s="803" t="s">
        <v>367</v>
      </c>
      <c r="C77" s="803"/>
      <c r="D77" s="803"/>
      <c r="E77" s="567"/>
      <c r="F77" s="567"/>
      <c r="G77" s="567"/>
      <c r="H77" s="567"/>
      <c r="I77" s="567"/>
      <c r="J77" s="567"/>
      <c r="K77" s="581"/>
      <c r="L77" s="595"/>
      <c r="M77" s="783"/>
    </row>
    <row r="78" s="788" customFormat="1" ht="24.9" customHeight="1" spans="1:13">
      <c r="A78" s="568">
        <v>7</v>
      </c>
      <c r="B78" s="803" t="s">
        <v>368</v>
      </c>
      <c r="C78" s="803"/>
      <c r="D78" s="803"/>
      <c r="E78" s="567"/>
      <c r="F78" s="567"/>
      <c r="G78" s="567"/>
      <c r="H78" s="567"/>
      <c r="I78" s="567"/>
      <c r="J78" s="567"/>
      <c r="K78" s="581"/>
      <c r="L78" s="595"/>
      <c r="M78" s="783"/>
    </row>
    <row r="79" s="788" customFormat="1" ht="24.9" customHeight="1" spans="1:13">
      <c r="A79" s="568">
        <v>8</v>
      </c>
      <c r="B79" s="805" t="s">
        <v>369</v>
      </c>
      <c r="C79" s="805"/>
      <c r="D79" s="805"/>
      <c r="E79" s="567"/>
      <c r="F79" s="567"/>
      <c r="G79" s="804"/>
      <c r="H79" s="567"/>
      <c r="I79" s="567"/>
      <c r="J79" s="804"/>
      <c r="K79" s="581"/>
      <c r="L79" s="595"/>
      <c r="M79" s="783"/>
    </row>
    <row r="80" s="791" customFormat="1" ht="24.9" customHeight="1" spans="1:13">
      <c r="A80" s="568">
        <v>9</v>
      </c>
      <c r="B80" s="803" t="s">
        <v>370</v>
      </c>
      <c r="C80" s="803"/>
      <c r="D80" s="803"/>
      <c r="E80" s="567"/>
      <c r="F80" s="567"/>
      <c r="G80" s="804"/>
      <c r="H80" s="567"/>
      <c r="I80" s="567"/>
      <c r="J80" s="804"/>
      <c r="K80" s="581"/>
      <c r="L80" s="595"/>
      <c r="M80" s="783"/>
    </row>
    <row r="81" s="791" customFormat="1" ht="24.9" customHeight="1" spans="1:13">
      <c r="A81" s="568">
        <v>10</v>
      </c>
      <c r="B81" s="805" t="s">
        <v>371</v>
      </c>
      <c r="C81" s="805"/>
      <c r="D81" s="805"/>
      <c r="E81" s="567"/>
      <c r="F81" s="567"/>
      <c r="G81" s="567"/>
      <c r="H81" s="567"/>
      <c r="I81" s="567"/>
      <c r="J81" s="567"/>
      <c r="K81" s="581"/>
      <c r="L81" s="595"/>
      <c r="M81" s="783"/>
    </row>
    <row r="82" s="791" customFormat="1" ht="24.9" customHeight="1" spans="1:13">
      <c r="A82" s="568">
        <v>11</v>
      </c>
      <c r="B82" s="805" t="s">
        <v>372</v>
      </c>
      <c r="C82" s="805"/>
      <c r="D82" s="805"/>
      <c r="E82" s="567"/>
      <c r="F82" s="567"/>
      <c r="G82" s="804"/>
      <c r="H82" s="567"/>
      <c r="I82" s="567"/>
      <c r="J82" s="804"/>
      <c r="K82" s="581"/>
      <c r="L82" s="595"/>
      <c r="M82" s="783"/>
    </row>
    <row r="83" s="791" customFormat="1" ht="24.9" customHeight="1" spans="1:13">
      <c r="A83" s="568">
        <v>12</v>
      </c>
      <c r="B83" s="816" t="s">
        <v>373</v>
      </c>
      <c r="C83" s="817"/>
      <c r="D83" s="818"/>
      <c r="E83" s="567"/>
      <c r="F83" s="567"/>
      <c r="G83" s="567"/>
      <c r="H83" s="567"/>
      <c r="I83" s="567"/>
      <c r="J83" s="567"/>
      <c r="K83" s="581" t="s">
        <v>289</v>
      </c>
      <c r="L83" s="595"/>
      <c r="M83" s="783"/>
    </row>
    <row r="84" s="791" customFormat="1" ht="24.9" customHeight="1" spans="1:13">
      <c r="A84" s="568">
        <v>13</v>
      </c>
      <c r="B84" s="816" t="s">
        <v>374</v>
      </c>
      <c r="C84" s="817"/>
      <c r="D84" s="818"/>
      <c r="E84" s="567"/>
      <c r="F84" s="567"/>
      <c r="G84" s="567"/>
      <c r="H84" s="567"/>
      <c r="I84" s="567"/>
      <c r="J84" s="567"/>
      <c r="K84" s="581" t="s">
        <v>289</v>
      </c>
      <c r="L84" s="595"/>
      <c r="M84" s="783"/>
    </row>
    <row r="85" s="791" customFormat="1" ht="24.9" customHeight="1" spans="1:13">
      <c r="A85" s="819">
        <v>14</v>
      </c>
      <c r="B85" s="864" t="s">
        <v>375</v>
      </c>
      <c r="C85" s="865"/>
      <c r="D85" s="866"/>
      <c r="E85" s="567"/>
      <c r="F85" s="567"/>
      <c r="G85" s="567"/>
      <c r="H85" s="567"/>
      <c r="I85" s="567"/>
      <c r="J85" s="567"/>
      <c r="K85" s="581"/>
      <c r="L85" s="595"/>
      <c r="M85" s="783"/>
    </row>
    <row r="86" s="791" customFormat="1" ht="24.9" customHeight="1" spans="1:13">
      <c r="A86" s="568"/>
      <c r="B86" s="824" t="s">
        <v>376</v>
      </c>
      <c r="C86" s="824"/>
      <c r="D86" s="824"/>
      <c r="E86" s="802" t="s">
        <v>175</v>
      </c>
      <c r="F86" s="802" t="s">
        <v>175</v>
      </c>
      <c r="G86" s="802" t="s">
        <v>177</v>
      </c>
      <c r="H86" s="802" t="s">
        <v>175</v>
      </c>
      <c r="I86" s="802" t="s">
        <v>175</v>
      </c>
      <c r="J86" s="802" t="s">
        <v>177</v>
      </c>
      <c r="K86" s="581"/>
      <c r="L86" s="595"/>
      <c r="M86" s="832"/>
    </row>
    <row r="87" s="788" customFormat="1" ht="24.9" customHeight="1" spans="1:13">
      <c r="A87" s="568">
        <v>1</v>
      </c>
      <c r="B87" s="803" t="s">
        <v>377</v>
      </c>
      <c r="C87" s="803"/>
      <c r="D87" s="803"/>
      <c r="E87" s="567"/>
      <c r="F87" s="567"/>
      <c r="G87" s="567"/>
      <c r="H87" s="567"/>
      <c r="I87" s="567"/>
      <c r="J87" s="567"/>
      <c r="K87" s="581"/>
      <c r="L87" s="595"/>
      <c r="M87" s="783"/>
    </row>
    <row r="88" s="788" customFormat="1" ht="24.9" customHeight="1" spans="1:13">
      <c r="A88" s="568">
        <v>2</v>
      </c>
      <c r="B88" s="805" t="s">
        <v>378</v>
      </c>
      <c r="C88" s="805"/>
      <c r="D88" s="805"/>
      <c r="E88" s="567"/>
      <c r="F88" s="567"/>
      <c r="G88" s="804"/>
      <c r="H88" s="567"/>
      <c r="I88" s="567"/>
      <c r="J88" s="804"/>
      <c r="K88" s="581"/>
      <c r="L88" s="595"/>
      <c r="M88" s="783"/>
    </row>
    <row r="89" s="788" customFormat="1" ht="24.9" customHeight="1" spans="1:13">
      <c r="A89" s="568">
        <v>3</v>
      </c>
      <c r="B89" s="805" t="s">
        <v>379</v>
      </c>
      <c r="C89" s="805"/>
      <c r="D89" s="805"/>
      <c r="E89" s="567"/>
      <c r="F89" s="567"/>
      <c r="G89" s="567"/>
      <c r="H89" s="567"/>
      <c r="I89" s="567"/>
      <c r="J89" s="567"/>
      <c r="K89" s="830"/>
      <c r="L89" s="831"/>
      <c r="M89" s="783"/>
    </row>
    <row r="90" s="788" customFormat="1" ht="24.9" customHeight="1" spans="1:13">
      <c r="A90" s="568"/>
      <c r="B90" s="824" t="s">
        <v>380</v>
      </c>
      <c r="C90" s="824"/>
      <c r="D90" s="824"/>
      <c r="E90" s="802" t="s">
        <v>175</v>
      </c>
      <c r="F90" s="802" t="s">
        <v>175</v>
      </c>
      <c r="G90" s="802" t="s">
        <v>177</v>
      </c>
      <c r="H90" s="802" t="s">
        <v>175</v>
      </c>
      <c r="I90" s="802" t="s">
        <v>175</v>
      </c>
      <c r="J90" s="802" t="s">
        <v>177</v>
      </c>
      <c r="K90" s="581"/>
      <c r="L90" s="595"/>
      <c r="M90" s="832"/>
    </row>
    <row r="91" s="788" customFormat="1" ht="24.9" customHeight="1" spans="1:13">
      <c r="A91" s="568">
        <v>1</v>
      </c>
      <c r="B91" s="805" t="s">
        <v>381</v>
      </c>
      <c r="C91" s="805"/>
      <c r="D91" s="805"/>
      <c r="E91" s="567"/>
      <c r="F91" s="567"/>
      <c r="G91" s="567"/>
      <c r="H91" s="567"/>
      <c r="I91" s="567"/>
      <c r="J91" s="567"/>
      <c r="K91" s="581"/>
      <c r="L91" s="595"/>
      <c r="M91" s="783"/>
    </row>
    <row r="92" s="788" customFormat="1" ht="24.9" customHeight="1" spans="1:13">
      <c r="A92" s="568">
        <v>2</v>
      </c>
      <c r="B92" s="805" t="s">
        <v>382</v>
      </c>
      <c r="C92" s="805"/>
      <c r="D92" s="805"/>
      <c r="E92" s="567"/>
      <c r="F92" s="567"/>
      <c r="G92" s="804"/>
      <c r="H92" s="567"/>
      <c r="I92" s="567"/>
      <c r="J92" s="804"/>
      <c r="K92" s="581"/>
      <c r="L92" s="595"/>
      <c r="M92" s="783"/>
    </row>
    <row r="93" s="791" customFormat="1" ht="24.9" customHeight="1" spans="1:13">
      <c r="A93" s="568">
        <v>3</v>
      </c>
      <c r="B93" s="805" t="s">
        <v>383</v>
      </c>
      <c r="C93" s="805"/>
      <c r="D93" s="805"/>
      <c r="E93" s="567"/>
      <c r="F93" s="567"/>
      <c r="G93" s="804"/>
      <c r="H93" s="567"/>
      <c r="I93" s="567"/>
      <c r="J93" s="804"/>
      <c r="K93" s="581"/>
      <c r="L93" s="595"/>
      <c r="M93" s="783"/>
    </row>
    <row r="94" s="788" customFormat="1" ht="24.9" customHeight="1" spans="1:13">
      <c r="A94" s="568">
        <v>4</v>
      </c>
      <c r="B94" s="805" t="s">
        <v>384</v>
      </c>
      <c r="C94" s="805"/>
      <c r="D94" s="805"/>
      <c r="E94" s="567"/>
      <c r="F94" s="567"/>
      <c r="G94" s="804"/>
      <c r="H94" s="567"/>
      <c r="I94" s="567"/>
      <c r="J94" s="804"/>
      <c r="K94" s="581"/>
      <c r="L94" s="595"/>
      <c r="M94" s="783"/>
    </row>
    <row r="95" s="788" customFormat="1" ht="24.9" customHeight="1" spans="1:13">
      <c r="A95" s="568">
        <v>5</v>
      </c>
      <c r="B95" s="805" t="s">
        <v>385</v>
      </c>
      <c r="C95" s="805"/>
      <c r="D95" s="805"/>
      <c r="E95" s="567"/>
      <c r="F95" s="567"/>
      <c r="G95" s="804"/>
      <c r="H95" s="567"/>
      <c r="I95" s="567"/>
      <c r="J95" s="804"/>
      <c r="K95" s="581"/>
      <c r="L95" s="595"/>
      <c r="M95" s="783"/>
    </row>
    <row r="96" s="788" customFormat="1" ht="24.9" customHeight="1" spans="1:13">
      <c r="A96" s="568">
        <v>6</v>
      </c>
      <c r="B96" s="809" t="s">
        <v>386</v>
      </c>
      <c r="C96" s="810"/>
      <c r="D96" s="811"/>
      <c r="E96" s="567"/>
      <c r="F96" s="567"/>
      <c r="G96" s="567"/>
      <c r="H96" s="567"/>
      <c r="I96" s="567"/>
      <c r="J96" s="567"/>
      <c r="K96" s="581"/>
      <c r="L96" s="595"/>
      <c r="M96" s="783"/>
    </row>
    <row r="97" s="788" customFormat="1" ht="24.9" customHeight="1" spans="1:13">
      <c r="A97" s="568">
        <v>7</v>
      </c>
      <c r="B97" s="805" t="s">
        <v>387</v>
      </c>
      <c r="C97" s="805"/>
      <c r="D97" s="805"/>
      <c r="E97" s="567"/>
      <c r="F97" s="567"/>
      <c r="G97" s="567"/>
      <c r="H97" s="567"/>
      <c r="I97" s="567"/>
      <c r="J97" s="567"/>
      <c r="K97" s="581"/>
      <c r="L97" s="595"/>
      <c r="M97" s="783"/>
    </row>
    <row r="98" s="791" customFormat="1" ht="24.9" customHeight="1" spans="1:13">
      <c r="A98" s="568">
        <v>8</v>
      </c>
      <c r="B98" s="805" t="s">
        <v>388</v>
      </c>
      <c r="C98" s="805"/>
      <c r="D98" s="805"/>
      <c r="E98" s="567"/>
      <c r="F98" s="567"/>
      <c r="G98" s="567"/>
      <c r="H98" s="567"/>
      <c r="I98" s="567"/>
      <c r="J98" s="567"/>
      <c r="K98" s="581"/>
      <c r="L98" s="595"/>
      <c r="M98" s="783"/>
    </row>
    <row r="99" s="791" customFormat="1" ht="24.9" customHeight="1" spans="1:13">
      <c r="A99" s="568">
        <v>9</v>
      </c>
      <c r="B99" s="805" t="s">
        <v>389</v>
      </c>
      <c r="C99" s="805"/>
      <c r="D99" s="805"/>
      <c r="E99" s="567"/>
      <c r="F99" s="567"/>
      <c r="G99" s="804"/>
      <c r="H99" s="567"/>
      <c r="I99" s="567"/>
      <c r="J99" s="804"/>
      <c r="K99" s="581"/>
      <c r="L99" s="595"/>
      <c r="M99" s="783"/>
    </row>
    <row r="100" s="791" customFormat="1" ht="24.9" customHeight="1" spans="1:13">
      <c r="A100" s="568">
        <v>10</v>
      </c>
      <c r="B100" s="805" t="s">
        <v>390</v>
      </c>
      <c r="C100" s="805"/>
      <c r="D100" s="805"/>
      <c r="E100" s="567"/>
      <c r="F100" s="567"/>
      <c r="G100" s="567"/>
      <c r="H100" s="567"/>
      <c r="I100" s="567"/>
      <c r="J100" s="567"/>
      <c r="K100" s="581"/>
      <c r="L100" s="595"/>
      <c r="M100" s="783"/>
    </row>
    <row r="101" s="791" customFormat="1" ht="24.9" customHeight="1" spans="1:13">
      <c r="A101" s="568">
        <v>11</v>
      </c>
      <c r="B101" s="805" t="s">
        <v>391</v>
      </c>
      <c r="C101" s="805"/>
      <c r="D101" s="805"/>
      <c r="E101" s="567"/>
      <c r="F101" s="567"/>
      <c r="G101" s="804"/>
      <c r="H101" s="567"/>
      <c r="I101" s="567"/>
      <c r="J101" s="804"/>
      <c r="K101" s="581"/>
      <c r="L101" s="595"/>
      <c r="M101" s="783"/>
    </row>
    <row r="102" s="788" customFormat="1" ht="24.9" customHeight="1" spans="1:13">
      <c r="A102" s="568">
        <v>12</v>
      </c>
      <c r="B102" s="805" t="s">
        <v>392</v>
      </c>
      <c r="C102" s="805"/>
      <c r="D102" s="805"/>
      <c r="E102" s="567"/>
      <c r="F102" s="567"/>
      <c r="G102" s="804"/>
      <c r="H102" s="567"/>
      <c r="I102" s="567"/>
      <c r="J102" s="804"/>
      <c r="K102" s="581"/>
      <c r="L102" s="595"/>
      <c r="M102" s="783"/>
    </row>
    <row r="103" s="788" customFormat="1" ht="24.9" customHeight="1" spans="1:13">
      <c r="A103" s="568">
        <v>13</v>
      </c>
      <c r="B103" s="809" t="s">
        <v>393</v>
      </c>
      <c r="C103" s="810"/>
      <c r="D103" s="811"/>
      <c r="E103" s="567"/>
      <c r="F103" s="567"/>
      <c r="G103" s="804"/>
      <c r="H103" s="567"/>
      <c r="I103" s="567"/>
      <c r="J103" s="804"/>
      <c r="K103" s="828"/>
      <c r="L103" s="868"/>
      <c r="M103" s="783"/>
    </row>
    <row r="104" s="792" customFormat="1" ht="18" customHeight="1" spans="1:13">
      <c r="A104" s="568">
        <v>14</v>
      </c>
      <c r="B104" s="867" t="s">
        <v>394</v>
      </c>
      <c r="C104" s="810"/>
      <c r="D104" s="811"/>
      <c r="E104" s="567"/>
      <c r="F104" s="567"/>
      <c r="G104" s="804"/>
      <c r="H104" s="567"/>
      <c r="I104" s="567"/>
      <c r="J104" s="804"/>
      <c r="K104" s="828"/>
      <c r="L104" s="868"/>
      <c r="M104" s="793"/>
    </row>
    <row r="105" s="792" customFormat="1" ht="18" customHeight="1" spans="1:13">
      <c r="A105" s="793"/>
      <c r="B105" s="837"/>
      <c r="C105" s="837"/>
      <c r="D105" s="840"/>
      <c r="E105" s="582"/>
      <c r="F105" s="793"/>
      <c r="G105" s="793"/>
      <c r="H105" s="793"/>
      <c r="I105" s="793"/>
      <c r="J105" s="793"/>
      <c r="K105" s="793"/>
      <c r="L105" s="793"/>
      <c r="M105" s="793"/>
    </row>
    <row r="106" s="792" customFormat="1" ht="18" customHeight="1" spans="1:13">
      <c r="A106" s="793"/>
      <c r="B106" s="837"/>
      <c r="C106" s="837"/>
      <c r="D106" s="841"/>
      <c r="E106" s="582"/>
      <c r="F106" s="793"/>
      <c r="G106" s="793"/>
      <c r="H106" s="793"/>
      <c r="I106" s="793"/>
      <c r="J106" s="793"/>
      <c r="K106" s="793"/>
      <c r="L106" s="793"/>
      <c r="M106" s="793"/>
    </row>
    <row r="107" s="792" customFormat="1" ht="18" customHeight="1" spans="1:13">
      <c r="A107" s="793"/>
      <c r="B107" s="837"/>
      <c r="C107" s="837"/>
      <c r="D107" s="840"/>
      <c r="E107" s="582"/>
      <c r="F107" s="793"/>
      <c r="G107" s="793"/>
      <c r="H107" s="793"/>
      <c r="I107" s="793"/>
      <c r="J107" s="793"/>
      <c r="K107" s="793"/>
      <c r="L107" s="793"/>
      <c r="M107" s="793"/>
    </row>
    <row r="108" s="792" customFormat="1" ht="18" customHeight="1" spans="1:13">
      <c r="A108" s="793"/>
      <c r="B108" s="837"/>
      <c r="C108" s="837"/>
      <c r="D108" s="840"/>
      <c r="E108" s="582"/>
      <c r="F108" s="793"/>
      <c r="G108" s="793"/>
      <c r="H108" s="793"/>
      <c r="I108" s="793"/>
      <c r="J108" s="793"/>
      <c r="K108" s="793"/>
      <c r="L108" s="793"/>
      <c r="M108" s="793"/>
    </row>
    <row r="109" s="792" customFormat="1" ht="18" customHeight="1" spans="1:13">
      <c r="A109" s="793"/>
      <c r="B109" s="837"/>
      <c r="C109" s="837"/>
      <c r="D109" s="840"/>
      <c r="E109" s="582"/>
      <c r="F109" s="793"/>
      <c r="G109" s="793"/>
      <c r="H109" s="793"/>
      <c r="I109" s="793"/>
      <c r="J109" s="793"/>
      <c r="K109" s="793"/>
      <c r="L109" s="793"/>
      <c r="M109" s="793"/>
    </row>
    <row r="110" s="792" customFormat="1" ht="18" customHeight="1" spans="1:13">
      <c r="A110" s="793"/>
      <c r="B110" s="837"/>
      <c r="C110" s="837"/>
      <c r="D110" s="840"/>
      <c r="E110" s="582"/>
      <c r="F110" s="793"/>
      <c r="G110" s="793"/>
      <c r="H110" s="793"/>
      <c r="I110" s="793"/>
      <c r="J110" s="793"/>
      <c r="K110" s="793"/>
      <c r="L110" s="793"/>
      <c r="M110" s="793"/>
    </row>
    <row r="111" s="792" customFormat="1" ht="18" customHeight="1" spans="1:13">
      <c r="A111" s="793"/>
      <c r="B111" s="837"/>
      <c r="C111" s="837"/>
      <c r="D111" s="840"/>
      <c r="E111" s="582"/>
      <c r="F111" s="793"/>
      <c r="G111" s="793"/>
      <c r="H111" s="793"/>
      <c r="I111" s="793"/>
      <c r="J111" s="793"/>
      <c r="K111" s="793"/>
      <c r="L111" s="793"/>
      <c r="M111" s="793"/>
    </row>
    <row r="112" s="792" customFormat="1" ht="18" customHeight="1" spans="1:13">
      <c r="A112" s="793"/>
      <c r="B112" s="837"/>
      <c r="C112" s="837"/>
      <c r="D112" s="838"/>
      <c r="E112" s="582"/>
      <c r="F112" s="793"/>
      <c r="G112" s="793"/>
      <c r="H112" s="793"/>
      <c r="I112" s="793"/>
      <c r="J112" s="793"/>
      <c r="K112" s="793"/>
      <c r="L112" s="793"/>
      <c r="M112" s="793"/>
    </row>
    <row r="113" s="792" customFormat="1" ht="18" customHeight="1" spans="1:13">
      <c r="A113" s="793"/>
      <c r="B113" s="837"/>
      <c r="C113" s="837"/>
      <c r="D113" s="838"/>
      <c r="E113" s="582"/>
      <c r="F113" s="793"/>
      <c r="G113" s="793"/>
      <c r="H113" s="793"/>
      <c r="I113" s="793"/>
      <c r="J113" s="793"/>
      <c r="K113" s="793"/>
      <c r="L113" s="793"/>
      <c r="M113" s="793"/>
    </row>
    <row r="114" s="792" customFormat="1" ht="18" customHeight="1" spans="1:13">
      <c r="A114" s="793"/>
      <c r="B114" s="835"/>
      <c r="C114" s="835"/>
      <c r="D114" s="836"/>
      <c r="E114" s="793"/>
      <c r="F114" s="793"/>
      <c r="G114" s="793"/>
      <c r="H114" s="793"/>
      <c r="I114" s="793"/>
      <c r="J114" s="793"/>
      <c r="K114" s="793"/>
      <c r="L114" s="793"/>
      <c r="M114" s="793"/>
    </row>
    <row r="115" s="792" customFormat="1" ht="18" customHeight="1" spans="1:13">
      <c r="A115" s="793"/>
      <c r="B115" s="835"/>
      <c r="C115" s="835"/>
      <c r="D115" s="836"/>
      <c r="E115" s="793"/>
      <c r="F115" s="793"/>
      <c r="G115" s="793"/>
      <c r="H115" s="793"/>
      <c r="I115" s="793"/>
      <c r="J115" s="793"/>
      <c r="K115" s="793"/>
      <c r="L115" s="793"/>
      <c r="M115" s="793"/>
    </row>
    <row r="116" s="792" customFormat="1" ht="18" customHeight="1" spans="1:13">
      <c r="A116" s="793"/>
      <c r="B116" s="835"/>
      <c r="C116" s="835"/>
      <c r="D116" s="836"/>
      <c r="E116" s="793"/>
      <c r="F116" s="793"/>
      <c r="G116" s="793"/>
      <c r="H116" s="793"/>
      <c r="I116" s="793"/>
      <c r="J116" s="793"/>
      <c r="K116" s="793"/>
      <c r="L116" s="793"/>
      <c r="M116" s="793"/>
    </row>
    <row r="117" s="792" customFormat="1" ht="18" customHeight="1" spans="1:13">
      <c r="A117" s="793"/>
      <c r="B117" s="835"/>
      <c r="C117" s="835"/>
      <c r="D117" s="836"/>
      <c r="E117" s="793"/>
      <c r="F117" s="793"/>
      <c r="G117" s="793"/>
      <c r="H117" s="793"/>
      <c r="I117" s="793"/>
      <c r="J117" s="793"/>
      <c r="K117" s="793"/>
      <c r="L117" s="793"/>
      <c r="M117" s="793"/>
    </row>
    <row r="118" s="792" customFormat="1" ht="18" customHeight="1" spans="1:13">
      <c r="A118" s="793"/>
      <c r="B118" s="835"/>
      <c r="C118" s="835"/>
      <c r="D118" s="836"/>
      <c r="E118" s="793"/>
      <c r="F118" s="793"/>
      <c r="G118" s="793"/>
      <c r="H118" s="793"/>
      <c r="I118" s="793"/>
      <c r="J118" s="793"/>
      <c r="K118" s="793"/>
      <c r="L118" s="793"/>
      <c r="M118" s="793"/>
    </row>
    <row r="119" s="792" customFormat="1" ht="18" customHeight="1" spans="1:13">
      <c r="A119" s="793"/>
      <c r="B119" s="835"/>
      <c r="C119" s="835"/>
      <c r="D119" s="836"/>
      <c r="E119" s="793"/>
      <c r="F119" s="793"/>
      <c r="G119" s="793"/>
      <c r="H119" s="793"/>
      <c r="I119" s="793"/>
      <c r="J119" s="793"/>
      <c r="K119" s="793"/>
      <c r="L119" s="793"/>
      <c r="M119" s="793"/>
    </row>
    <row r="120" s="792" customFormat="1" ht="18" customHeight="1" spans="1:13">
      <c r="A120" s="793"/>
      <c r="B120" s="835"/>
      <c r="C120" s="835"/>
      <c r="D120" s="836"/>
      <c r="E120" s="793"/>
      <c r="F120" s="793"/>
      <c r="G120" s="793"/>
      <c r="H120" s="793"/>
      <c r="I120" s="793"/>
      <c r="J120" s="793"/>
      <c r="K120" s="793"/>
      <c r="L120" s="793"/>
      <c r="M120" s="793"/>
    </row>
    <row r="121" s="792" customFormat="1" ht="18" customHeight="1" spans="1:13">
      <c r="A121" s="793"/>
      <c r="B121" s="835"/>
      <c r="C121" s="835"/>
      <c r="D121" s="836"/>
      <c r="E121" s="793"/>
      <c r="F121" s="793"/>
      <c r="G121" s="793"/>
      <c r="H121" s="793"/>
      <c r="I121" s="793"/>
      <c r="J121" s="793"/>
      <c r="K121" s="793"/>
      <c r="L121" s="793"/>
      <c r="M121" s="793"/>
    </row>
    <row r="122" s="792" customFormat="1" ht="18" customHeight="1" spans="1:13">
      <c r="A122" s="793"/>
      <c r="B122" s="835"/>
      <c r="C122" s="835"/>
      <c r="D122" s="836"/>
      <c r="E122" s="793"/>
      <c r="F122" s="793"/>
      <c r="G122" s="793"/>
      <c r="H122" s="793"/>
      <c r="I122" s="793"/>
      <c r="J122" s="793"/>
      <c r="K122" s="793"/>
      <c r="L122" s="793"/>
      <c r="M122" s="793"/>
    </row>
    <row r="123" s="792" customFormat="1" ht="18" customHeight="1" spans="1:13">
      <c r="A123" s="793"/>
      <c r="B123" s="835"/>
      <c r="C123" s="835"/>
      <c r="D123" s="836"/>
      <c r="E123" s="793"/>
      <c r="F123" s="793"/>
      <c r="G123" s="793"/>
      <c r="H123" s="793"/>
      <c r="I123" s="793"/>
      <c r="J123" s="793"/>
      <c r="K123" s="793"/>
      <c r="L123" s="793"/>
      <c r="M123" s="793"/>
    </row>
    <row r="124" s="792" customFormat="1" ht="18" customHeight="1" spans="1:13">
      <c r="A124" s="793"/>
      <c r="B124" s="835"/>
      <c r="C124" s="835"/>
      <c r="D124" s="836"/>
      <c r="E124" s="793"/>
      <c r="F124" s="793"/>
      <c r="G124" s="793"/>
      <c r="H124" s="793"/>
      <c r="I124" s="793"/>
      <c r="J124" s="793"/>
      <c r="K124" s="793"/>
      <c r="L124" s="793"/>
      <c r="M124" s="793"/>
    </row>
    <row r="125" s="792" customFormat="1" ht="18" customHeight="1" spans="1:13">
      <c r="A125" s="793"/>
      <c r="B125" s="835"/>
      <c r="C125" s="835"/>
      <c r="D125" s="836"/>
      <c r="E125" s="793"/>
      <c r="F125" s="793"/>
      <c r="G125" s="793"/>
      <c r="H125" s="793"/>
      <c r="I125" s="793"/>
      <c r="J125" s="793"/>
      <c r="K125" s="793"/>
      <c r="L125" s="793"/>
      <c r="M125" s="793"/>
    </row>
    <row r="126" s="792" customFormat="1" ht="18" customHeight="1" spans="1:13">
      <c r="A126" s="793"/>
      <c r="B126" s="835"/>
      <c r="C126" s="835"/>
      <c r="D126" s="836"/>
      <c r="E126" s="793"/>
      <c r="F126" s="793"/>
      <c r="G126" s="793"/>
      <c r="H126" s="793"/>
      <c r="I126" s="793"/>
      <c r="J126" s="793"/>
      <c r="K126" s="793"/>
      <c r="L126" s="793"/>
      <c r="M126" s="793"/>
    </row>
    <row r="127" s="792" customFormat="1" ht="18" customHeight="1" spans="1:13">
      <c r="A127" s="793"/>
      <c r="B127" s="835"/>
      <c r="C127" s="835"/>
      <c r="D127" s="836"/>
      <c r="E127" s="793"/>
      <c r="F127" s="793"/>
      <c r="G127" s="793"/>
      <c r="H127" s="793"/>
      <c r="I127" s="793"/>
      <c r="J127" s="793"/>
      <c r="K127" s="793"/>
      <c r="L127" s="793"/>
      <c r="M127" s="793"/>
    </row>
    <row r="128" s="792" customFormat="1" ht="18" customHeight="1" spans="1:13">
      <c r="A128" s="793"/>
      <c r="B128" s="835"/>
      <c r="C128" s="835"/>
      <c r="D128" s="836"/>
      <c r="E128" s="793"/>
      <c r="F128" s="793"/>
      <c r="G128" s="793"/>
      <c r="H128" s="793"/>
      <c r="I128" s="793"/>
      <c r="J128" s="793"/>
      <c r="K128" s="793"/>
      <c r="L128" s="793"/>
      <c r="M128" s="793"/>
    </row>
    <row r="129" s="792" customFormat="1" ht="18" customHeight="1" spans="1:13">
      <c r="A129" s="793"/>
      <c r="B129" s="835"/>
      <c r="C129" s="835"/>
      <c r="D129" s="836"/>
      <c r="E129" s="793"/>
      <c r="F129" s="793"/>
      <c r="G129" s="793"/>
      <c r="H129" s="793"/>
      <c r="I129" s="793"/>
      <c r="J129" s="793"/>
      <c r="K129" s="793"/>
      <c r="L129" s="793"/>
      <c r="M129" s="793"/>
    </row>
    <row r="130" s="792" customFormat="1" ht="18" customHeight="1" spans="1:13">
      <c r="A130" s="793"/>
      <c r="B130" s="835"/>
      <c r="C130" s="835"/>
      <c r="D130" s="836"/>
      <c r="E130" s="793"/>
      <c r="F130" s="793"/>
      <c r="G130" s="793"/>
      <c r="H130" s="793"/>
      <c r="I130" s="793"/>
      <c r="J130" s="793"/>
      <c r="K130" s="793"/>
      <c r="L130" s="793"/>
      <c r="M130" s="793"/>
    </row>
    <row r="131" s="792" customFormat="1" ht="18" customHeight="1" spans="1:13">
      <c r="A131" s="793"/>
      <c r="B131" s="835"/>
      <c r="C131" s="835"/>
      <c r="D131" s="836"/>
      <c r="E131" s="793"/>
      <c r="F131" s="793"/>
      <c r="G131" s="793"/>
      <c r="H131" s="793"/>
      <c r="I131" s="793"/>
      <c r="J131" s="793"/>
      <c r="K131" s="793"/>
      <c r="L131" s="793"/>
      <c r="M131" s="793"/>
    </row>
    <row r="132" s="792" customFormat="1" ht="18" customHeight="1" spans="1:13">
      <c r="A132" s="793"/>
      <c r="B132" s="835"/>
      <c r="C132" s="835"/>
      <c r="D132" s="836"/>
      <c r="E132" s="793"/>
      <c r="F132" s="793"/>
      <c r="G132" s="793"/>
      <c r="H132" s="793"/>
      <c r="I132" s="793"/>
      <c r="J132" s="793"/>
      <c r="K132" s="793"/>
      <c r="L132" s="793"/>
      <c r="M132" s="793"/>
    </row>
    <row r="133" s="792" customFormat="1" ht="18" customHeight="1" spans="1:13">
      <c r="A133" s="793"/>
      <c r="B133" s="835"/>
      <c r="C133" s="835"/>
      <c r="D133" s="836"/>
      <c r="E133" s="793"/>
      <c r="F133" s="793"/>
      <c r="G133" s="793"/>
      <c r="H133" s="793"/>
      <c r="I133" s="793"/>
      <c r="J133" s="793"/>
      <c r="K133" s="793"/>
      <c r="L133" s="793"/>
      <c r="M133" s="793"/>
    </row>
    <row r="134" s="792" customFormat="1" ht="18" customHeight="1" spans="1:13">
      <c r="A134" s="793"/>
      <c r="B134" s="835"/>
      <c r="C134" s="835"/>
      <c r="D134" s="836"/>
      <c r="E134" s="793"/>
      <c r="F134" s="793"/>
      <c r="G134" s="793"/>
      <c r="H134" s="793"/>
      <c r="I134" s="793"/>
      <c r="J134" s="793"/>
      <c r="K134" s="793"/>
      <c r="L134" s="793"/>
      <c r="M134" s="793"/>
    </row>
    <row r="135" s="792" customFormat="1" ht="18" customHeight="1" spans="1:13">
      <c r="A135" s="793"/>
      <c r="B135" s="835"/>
      <c r="C135" s="835"/>
      <c r="D135" s="836"/>
      <c r="E135" s="793"/>
      <c r="F135" s="793"/>
      <c r="G135" s="793"/>
      <c r="H135" s="793"/>
      <c r="I135" s="793"/>
      <c r="J135" s="793"/>
      <c r="K135" s="793"/>
      <c r="L135" s="793"/>
      <c r="M135" s="793"/>
    </row>
    <row r="136" s="792" customFormat="1" ht="18" customHeight="1" spans="1:13">
      <c r="A136" s="793"/>
      <c r="B136" s="835"/>
      <c r="C136" s="835"/>
      <c r="D136" s="836"/>
      <c r="E136" s="793"/>
      <c r="F136" s="793"/>
      <c r="G136" s="793"/>
      <c r="H136" s="793"/>
      <c r="I136" s="793"/>
      <c r="J136" s="793"/>
      <c r="K136" s="793"/>
      <c r="L136" s="793"/>
      <c r="M136" s="793"/>
    </row>
    <row r="137" s="792" customFormat="1" ht="18" customHeight="1" spans="1:13">
      <c r="A137" s="793"/>
      <c r="B137" s="835"/>
      <c r="C137" s="835"/>
      <c r="D137" s="836"/>
      <c r="E137" s="793"/>
      <c r="F137" s="793"/>
      <c r="G137" s="793"/>
      <c r="H137" s="793"/>
      <c r="I137" s="793"/>
      <c r="J137" s="793"/>
      <c r="K137" s="793"/>
      <c r="L137" s="793"/>
      <c r="M137" s="793"/>
    </row>
    <row r="138" s="792" customFormat="1" ht="18" customHeight="1" spans="1:13">
      <c r="A138" s="793"/>
      <c r="B138" s="835"/>
      <c r="C138" s="835"/>
      <c r="D138" s="836"/>
      <c r="E138" s="793"/>
      <c r="F138" s="793"/>
      <c r="G138" s="793"/>
      <c r="H138" s="793"/>
      <c r="I138" s="793"/>
      <c r="J138" s="793"/>
      <c r="K138" s="793"/>
      <c r="L138" s="793"/>
      <c r="M138" s="793"/>
    </row>
    <row r="139" s="792" customFormat="1" ht="18" customHeight="1" spans="1:13">
      <c r="A139" s="793"/>
      <c r="B139" s="835"/>
      <c r="C139" s="835"/>
      <c r="D139" s="836"/>
      <c r="E139" s="793"/>
      <c r="F139" s="793"/>
      <c r="G139" s="793"/>
      <c r="H139" s="793"/>
      <c r="I139" s="793"/>
      <c r="J139" s="793"/>
      <c r="K139" s="793"/>
      <c r="L139" s="793"/>
      <c r="M139" s="793"/>
    </row>
    <row r="140" s="792" customFormat="1" ht="18" customHeight="1" spans="1:13">
      <c r="A140" s="793"/>
      <c r="B140" s="835"/>
      <c r="C140" s="835"/>
      <c r="D140" s="836"/>
      <c r="E140" s="793"/>
      <c r="F140" s="793"/>
      <c r="G140" s="793"/>
      <c r="H140" s="793"/>
      <c r="I140" s="793"/>
      <c r="J140" s="793"/>
      <c r="K140" s="793"/>
      <c r="L140" s="793"/>
      <c r="M140" s="793"/>
    </row>
    <row r="141" s="792" customFormat="1" ht="18" customHeight="1" spans="1:13">
      <c r="A141" s="793"/>
      <c r="B141" s="835"/>
      <c r="C141" s="835"/>
      <c r="D141" s="836"/>
      <c r="E141" s="793"/>
      <c r="F141" s="793"/>
      <c r="G141" s="793"/>
      <c r="H141" s="793"/>
      <c r="I141" s="793"/>
      <c r="J141" s="793"/>
      <c r="K141" s="793"/>
      <c r="L141" s="793"/>
      <c r="M141" s="793"/>
    </row>
    <row r="142" s="792" customFormat="1" ht="18" customHeight="1" spans="1:13">
      <c r="A142" s="793"/>
      <c r="B142" s="835"/>
      <c r="C142" s="835"/>
      <c r="D142" s="836"/>
      <c r="E142" s="793"/>
      <c r="F142" s="793"/>
      <c r="G142" s="793"/>
      <c r="H142" s="793"/>
      <c r="I142" s="793"/>
      <c r="J142" s="793"/>
      <c r="K142" s="793"/>
      <c r="L142" s="793"/>
      <c r="M142" s="793"/>
    </row>
    <row r="143" s="792" customFormat="1" ht="18" customHeight="1" spans="1:13">
      <c r="A143" s="793"/>
      <c r="B143" s="835"/>
      <c r="C143" s="835"/>
      <c r="D143" s="836"/>
      <c r="E143" s="793"/>
      <c r="F143" s="793"/>
      <c r="G143" s="793"/>
      <c r="H143" s="793"/>
      <c r="I143" s="793"/>
      <c r="J143" s="793"/>
      <c r="K143" s="793"/>
      <c r="L143" s="793"/>
      <c r="M143" s="793"/>
    </row>
    <row r="144" s="792" customFormat="1" ht="18" customHeight="1" spans="1:13">
      <c r="A144" s="793"/>
      <c r="B144" s="835"/>
      <c r="C144" s="835"/>
      <c r="D144" s="836"/>
      <c r="E144" s="793"/>
      <c r="F144" s="793"/>
      <c r="G144" s="793"/>
      <c r="H144" s="793"/>
      <c r="I144" s="793"/>
      <c r="J144" s="793"/>
      <c r="K144" s="793"/>
      <c r="L144" s="793"/>
      <c r="M144" s="793"/>
    </row>
    <row r="145" ht="18" customHeight="1"/>
    <row r="146" ht="18" customHeight="1"/>
    <row r="147" ht="18" customHeight="1"/>
    <row r="148" ht="18" customHeight="1"/>
    <row r="149" ht="18" customHeight="1"/>
    <row r="150" ht="18" customHeight="1"/>
  </sheetData>
  <mergeCells count="216">
    <mergeCell ref="E1:F1"/>
    <mergeCell ref="G1:K1"/>
    <mergeCell ref="E2:F2"/>
    <mergeCell ref="G2:K2"/>
    <mergeCell ref="E3:F3"/>
    <mergeCell ref="G3:K3"/>
    <mergeCell ref="E4:F4"/>
    <mergeCell ref="G4:K4"/>
    <mergeCell ref="E5:L5"/>
    <mergeCell ref="E6:G6"/>
    <mergeCell ref="H6:J6"/>
    <mergeCell ref="E7:G7"/>
    <mergeCell ref="H7:J7"/>
    <mergeCell ref="B8:D8"/>
    <mergeCell ref="K8:L8"/>
    <mergeCell ref="M8:P8"/>
    <mergeCell ref="B9:D9"/>
    <mergeCell ref="K9:L9"/>
    <mergeCell ref="B10:D10"/>
    <mergeCell ref="K10:L10"/>
    <mergeCell ref="B11:D11"/>
    <mergeCell ref="K11:L11"/>
    <mergeCell ref="B12:D12"/>
    <mergeCell ref="K12:L12"/>
    <mergeCell ref="B13:D13"/>
    <mergeCell ref="K13:L13"/>
    <mergeCell ref="B14:D14"/>
    <mergeCell ref="K14:L14"/>
    <mergeCell ref="B15:D15"/>
    <mergeCell ref="K15:L15"/>
    <mergeCell ref="B16:D16"/>
    <mergeCell ref="K16:L16"/>
    <mergeCell ref="M16:P16"/>
    <mergeCell ref="B17:D17"/>
    <mergeCell ref="K17:L17"/>
    <mergeCell ref="B18:D18"/>
    <mergeCell ref="K18:L18"/>
    <mergeCell ref="B19:D19"/>
    <mergeCell ref="K19:L19"/>
    <mergeCell ref="B20:D20"/>
    <mergeCell ref="K20:L20"/>
    <mergeCell ref="B21:D21"/>
    <mergeCell ref="K21:L21"/>
    <mergeCell ref="B22:D22"/>
    <mergeCell ref="K22:L22"/>
    <mergeCell ref="B23:D23"/>
    <mergeCell ref="K23:L23"/>
    <mergeCell ref="B24:D24"/>
    <mergeCell ref="K24:L24"/>
    <mergeCell ref="B25:D25"/>
    <mergeCell ref="K25:L25"/>
    <mergeCell ref="B26:D26"/>
    <mergeCell ref="K26:L26"/>
    <mergeCell ref="B27:D27"/>
    <mergeCell ref="K27:L27"/>
    <mergeCell ref="B28:D28"/>
    <mergeCell ref="K28:L28"/>
    <mergeCell ref="B29:D29"/>
    <mergeCell ref="K29:L29"/>
    <mergeCell ref="B30:D30"/>
    <mergeCell ref="K30:L30"/>
    <mergeCell ref="B31:D31"/>
    <mergeCell ref="K31:L31"/>
    <mergeCell ref="B32:D32"/>
    <mergeCell ref="K32:L32"/>
    <mergeCell ref="B33:D33"/>
    <mergeCell ref="K33:L33"/>
    <mergeCell ref="B34:D34"/>
    <mergeCell ref="K34:L34"/>
    <mergeCell ref="B35:D35"/>
    <mergeCell ref="K35:L35"/>
    <mergeCell ref="B36:D36"/>
    <mergeCell ref="K36:L36"/>
    <mergeCell ref="B37:D37"/>
    <mergeCell ref="K37:L37"/>
    <mergeCell ref="B38:D38"/>
    <mergeCell ref="K38:L38"/>
    <mergeCell ref="B39:D39"/>
    <mergeCell ref="K39:L39"/>
    <mergeCell ref="B40:D40"/>
    <mergeCell ref="K40:L40"/>
    <mergeCell ref="B41:D41"/>
    <mergeCell ref="K41:L41"/>
    <mergeCell ref="B42:D42"/>
    <mergeCell ref="B43:D43"/>
    <mergeCell ref="B44:D44"/>
    <mergeCell ref="K44:L44"/>
    <mergeCell ref="B45:D45"/>
    <mergeCell ref="K45:L45"/>
    <mergeCell ref="B46:D46"/>
    <mergeCell ref="K46:L46"/>
    <mergeCell ref="B47:D47"/>
    <mergeCell ref="K47:L47"/>
    <mergeCell ref="B48:D48"/>
    <mergeCell ref="K48:L48"/>
    <mergeCell ref="B49:D49"/>
    <mergeCell ref="K49:L49"/>
    <mergeCell ref="B50:D50"/>
    <mergeCell ref="K50:L50"/>
    <mergeCell ref="B51:D51"/>
    <mergeCell ref="K51:L51"/>
    <mergeCell ref="B52:D52"/>
    <mergeCell ref="K52:L52"/>
    <mergeCell ref="B53:D53"/>
    <mergeCell ref="K53:L53"/>
    <mergeCell ref="B54:D54"/>
    <mergeCell ref="K54:L54"/>
    <mergeCell ref="B55:D55"/>
    <mergeCell ref="K55:L55"/>
    <mergeCell ref="B56:D56"/>
    <mergeCell ref="K56:L56"/>
    <mergeCell ref="B57:D57"/>
    <mergeCell ref="K57:L57"/>
    <mergeCell ref="B58:D58"/>
    <mergeCell ref="K58:L58"/>
    <mergeCell ref="B59:D59"/>
    <mergeCell ref="K59:L59"/>
    <mergeCell ref="B60:D60"/>
    <mergeCell ref="K60:L60"/>
    <mergeCell ref="B61:D61"/>
    <mergeCell ref="K61:L61"/>
    <mergeCell ref="B62:D62"/>
    <mergeCell ref="K62:L62"/>
    <mergeCell ref="B63:D63"/>
    <mergeCell ref="K63:L63"/>
    <mergeCell ref="B64:D64"/>
    <mergeCell ref="K64:L64"/>
    <mergeCell ref="B65:D65"/>
    <mergeCell ref="K65:L65"/>
    <mergeCell ref="B66:D66"/>
    <mergeCell ref="K66:L66"/>
    <mergeCell ref="B67:D67"/>
    <mergeCell ref="K67:L67"/>
    <mergeCell ref="B68:D68"/>
    <mergeCell ref="K68:L68"/>
    <mergeCell ref="B69:D69"/>
    <mergeCell ref="K69:L69"/>
    <mergeCell ref="B70:D70"/>
    <mergeCell ref="K70:L70"/>
    <mergeCell ref="B71:D71"/>
    <mergeCell ref="K71:L71"/>
    <mergeCell ref="B72:D72"/>
    <mergeCell ref="K72:L72"/>
    <mergeCell ref="B73:D73"/>
    <mergeCell ref="K73:L73"/>
    <mergeCell ref="B74:D74"/>
    <mergeCell ref="K74:L74"/>
    <mergeCell ref="B75:D75"/>
    <mergeCell ref="K75:L75"/>
    <mergeCell ref="B76:D76"/>
    <mergeCell ref="K76:L76"/>
    <mergeCell ref="B77:D77"/>
    <mergeCell ref="K77:L77"/>
    <mergeCell ref="B78:D78"/>
    <mergeCell ref="K78:L78"/>
    <mergeCell ref="B79:D79"/>
    <mergeCell ref="K79:L79"/>
    <mergeCell ref="B80:D80"/>
    <mergeCell ref="K80:L80"/>
    <mergeCell ref="B81:D81"/>
    <mergeCell ref="K81:L81"/>
    <mergeCell ref="B82:D82"/>
    <mergeCell ref="K82:L82"/>
    <mergeCell ref="B83:D83"/>
    <mergeCell ref="K83:L83"/>
    <mergeCell ref="B84:D84"/>
    <mergeCell ref="K84:L84"/>
    <mergeCell ref="B85:D85"/>
    <mergeCell ref="B86:D86"/>
    <mergeCell ref="K86:L86"/>
    <mergeCell ref="B87:D87"/>
    <mergeCell ref="K87:L87"/>
    <mergeCell ref="B88:D88"/>
    <mergeCell ref="K88:L88"/>
    <mergeCell ref="B89:D89"/>
    <mergeCell ref="K89:L89"/>
    <mergeCell ref="B90:D90"/>
    <mergeCell ref="K90:L90"/>
    <mergeCell ref="B91:D91"/>
    <mergeCell ref="K91:L91"/>
    <mergeCell ref="B92:D92"/>
    <mergeCell ref="K92:L92"/>
    <mergeCell ref="B93:D93"/>
    <mergeCell ref="K93:L93"/>
    <mergeCell ref="B94:D94"/>
    <mergeCell ref="K94:L94"/>
    <mergeCell ref="B95:D95"/>
    <mergeCell ref="K95:L95"/>
    <mergeCell ref="B96:D96"/>
    <mergeCell ref="K96:L96"/>
    <mergeCell ref="B97:D97"/>
    <mergeCell ref="K97:L97"/>
    <mergeCell ref="B98:D98"/>
    <mergeCell ref="K98:L98"/>
    <mergeCell ref="B99:D99"/>
    <mergeCell ref="K99:L99"/>
    <mergeCell ref="B100:D100"/>
    <mergeCell ref="K100:L100"/>
    <mergeCell ref="B101:D101"/>
    <mergeCell ref="K101:L101"/>
    <mergeCell ref="B102:D102"/>
    <mergeCell ref="K102:L102"/>
    <mergeCell ref="B103:D103"/>
    <mergeCell ref="K103:L103"/>
    <mergeCell ref="B104:D104"/>
    <mergeCell ref="K104:L104"/>
    <mergeCell ref="A6:A7"/>
    <mergeCell ref="D1:D2"/>
    <mergeCell ref="M10:M12"/>
    <mergeCell ref="M13:M15"/>
    <mergeCell ref="M17:M19"/>
    <mergeCell ref="M20:M22"/>
    <mergeCell ref="R7:R16"/>
    <mergeCell ref="K6:L7"/>
    <mergeCell ref="B6:D7"/>
    <mergeCell ref="A1:C3"/>
  </mergeCells>
  <conditionalFormatting sqref="E9">
    <cfRule type="cellIs" dxfId="4" priority="138" operator="equal">
      <formula>"√"</formula>
    </cfRule>
    <cfRule type="cellIs" dxfId="1" priority="137" operator="equal">
      <formula>"√"</formula>
    </cfRule>
    <cfRule type="cellIs" dxfId="0" priority="136" operator="equal">
      <formula>"×"</formula>
    </cfRule>
  </conditionalFormatting>
  <conditionalFormatting sqref="F9">
    <cfRule type="cellIs" dxfId="4" priority="51" operator="equal">
      <formula>"√"</formula>
    </cfRule>
    <cfRule type="cellIs" dxfId="1" priority="50" operator="equal">
      <formula>"√"</formula>
    </cfRule>
    <cfRule type="cellIs" dxfId="0" priority="49" operator="equal">
      <formula>"×"</formula>
    </cfRule>
  </conditionalFormatting>
  <conditionalFormatting sqref="H9">
    <cfRule type="cellIs" dxfId="4" priority="33" operator="equal">
      <formula>"√"</formula>
    </cfRule>
    <cfRule type="cellIs" dxfId="1" priority="32" operator="equal">
      <formula>"√"</formula>
    </cfRule>
    <cfRule type="cellIs" dxfId="0" priority="31" operator="equal">
      <formula>"×"</formula>
    </cfRule>
  </conditionalFormatting>
  <conditionalFormatting sqref="I9">
    <cfRule type="cellIs" dxfId="4" priority="15" operator="equal">
      <formula>"√"</formula>
    </cfRule>
    <cfRule type="cellIs" dxfId="1" priority="14" operator="equal">
      <formula>"√"</formula>
    </cfRule>
    <cfRule type="cellIs" dxfId="0" priority="13" operator="equal">
      <formula>"×"</formula>
    </cfRule>
  </conditionalFormatting>
  <conditionalFormatting sqref="G11">
    <cfRule type="cellIs" dxfId="4" priority="183" operator="equal">
      <formula>"√"</formula>
    </cfRule>
    <cfRule type="cellIs" dxfId="1" priority="182" operator="equal">
      <formula>"√"</formula>
    </cfRule>
    <cfRule type="cellIs" dxfId="0" priority="181" operator="equal">
      <formula>"×"</formula>
    </cfRule>
  </conditionalFormatting>
  <conditionalFormatting sqref="J11">
    <cfRule type="cellIs" dxfId="4" priority="180" operator="equal">
      <formula>"√"</formula>
    </cfRule>
    <cfRule type="cellIs" dxfId="1" priority="179" operator="equal">
      <formula>"√"</formula>
    </cfRule>
    <cfRule type="cellIs" dxfId="0" priority="178" operator="equal">
      <formula>"×"</formula>
    </cfRule>
  </conditionalFormatting>
  <conditionalFormatting sqref="G17">
    <cfRule type="cellIs" dxfId="4" priority="177" operator="equal">
      <formula>"√"</formula>
    </cfRule>
    <cfRule type="cellIs" dxfId="1" priority="176" operator="equal">
      <formula>"√"</formula>
    </cfRule>
    <cfRule type="cellIs" dxfId="0" priority="175" operator="equal">
      <formula>"×"</formula>
    </cfRule>
  </conditionalFormatting>
  <conditionalFormatting sqref="J17">
    <cfRule type="cellIs" dxfId="4" priority="174" operator="equal">
      <formula>"√"</formula>
    </cfRule>
    <cfRule type="cellIs" dxfId="1" priority="173" operator="equal">
      <formula>"√"</formula>
    </cfRule>
    <cfRule type="cellIs" dxfId="0" priority="172" operator="equal">
      <formula>"×"</formula>
    </cfRule>
  </conditionalFormatting>
  <conditionalFormatting sqref="E31">
    <cfRule type="cellIs" dxfId="4" priority="171" operator="equal">
      <formula>"√"</formula>
    </cfRule>
    <cfRule type="cellIs" dxfId="1" priority="170" operator="equal">
      <formula>"√"</formula>
    </cfRule>
    <cfRule type="cellIs" dxfId="0" priority="169" operator="equal">
      <formula>"×"</formula>
    </cfRule>
  </conditionalFormatting>
  <conditionalFormatting sqref="F31">
    <cfRule type="cellIs" dxfId="4" priority="54" operator="equal">
      <formula>"√"</formula>
    </cfRule>
    <cfRule type="cellIs" dxfId="1" priority="53" operator="equal">
      <formula>"√"</formula>
    </cfRule>
    <cfRule type="cellIs" dxfId="0" priority="52" operator="equal">
      <formula>"×"</formula>
    </cfRule>
  </conditionalFormatting>
  <conditionalFormatting sqref="G31">
    <cfRule type="cellIs" dxfId="4" priority="165" operator="equal">
      <formula>"√"</formula>
    </cfRule>
    <cfRule type="cellIs" dxfId="1" priority="164" operator="equal">
      <formula>"√"</formula>
    </cfRule>
    <cfRule type="cellIs" dxfId="0" priority="163" operator="equal">
      <formula>"×"</formula>
    </cfRule>
  </conditionalFormatting>
  <conditionalFormatting sqref="H31">
    <cfRule type="cellIs" dxfId="4" priority="36" operator="equal">
      <formula>"√"</formula>
    </cfRule>
    <cfRule type="cellIs" dxfId="1" priority="35" operator="equal">
      <formula>"√"</formula>
    </cfRule>
    <cfRule type="cellIs" dxfId="0" priority="34" operator="equal">
      <formula>"×"</formula>
    </cfRule>
  </conditionalFormatting>
  <conditionalFormatting sqref="I31">
    <cfRule type="cellIs" dxfId="4" priority="18" operator="equal">
      <formula>"√"</formula>
    </cfRule>
    <cfRule type="cellIs" dxfId="1" priority="17" operator="equal">
      <formula>"√"</formula>
    </cfRule>
    <cfRule type="cellIs" dxfId="0" priority="16" operator="equal">
      <formula>"×"</formula>
    </cfRule>
  </conditionalFormatting>
  <conditionalFormatting sqref="J31">
    <cfRule type="cellIs" dxfId="4" priority="156" operator="equal">
      <formula>"√"</formula>
    </cfRule>
    <cfRule type="cellIs" dxfId="1" priority="155" operator="equal">
      <formula>"√"</formula>
    </cfRule>
    <cfRule type="cellIs" dxfId="0" priority="154" operator="equal">
      <formula>"×"</formula>
    </cfRule>
  </conditionalFormatting>
  <conditionalFormatting sqref="G70">
    <cfRule type="cellIs" dxfId="0" priority="220" operator="equal">
      <formula>"×"</formula>
    </cfRule>
    <cfRule type="cellIs" dxfId="1" priority="221" operator="equal">
      <formula>"√"</formula>
    </cfRule>
    <cfRule type="cellIs" dxfId="4" priority="222" operator="equal">
      <formula>"√"</formula>
    </cfRule>
  </conditionalFormatting>
  <conditionalFormatting sqref="J70">
    <cfRule type="cellIs" dxfId="0" priority="217" operator="equal">
      <formula>"×"</formula>
    </cfRule>
    <cfRule type="cellIs" dxfId="1" priority="218" operator="equal">
      <formula>"√"</formula>
    </cfRule>
    <cfRule type="cellIs" dxfId="4" priority="219" operator="equal">
      <formula>"√"</formula>
    </cfRule>
  </conditionalFormatting>
  <conditionalFormatting sqref="G89">
    <cfRule type="cellIs" dxfId="0" priority="151" operator="equal">
      <formula>"×"</formula>
    </cfRule>
    <cfRule type="cellIs" dxfId="1" priority="152" operator="equal">
      <formula>"√"</formula>
    </cfRule>
    <cfRule type="cellIs" dxfId="4" priority="153" operator="equal">
      <formula>"√"</formula>
    </cfRule>
  </conditionalFormatting>
  <conditionalFormatting sqref="J89">
    <cfRule type="cellIs" dxfId="0" priority="148" operator="equal">
      <formula>"×"</formula>
    </cfRule>
    <cfRule type="cellIs" dxfId="1" priority="149" operator="equal">
      <formula>"√"</formula>
    </cfRule>
    <cfRule type="cellIs" dxfId="4" priority="150" operator="equal">
      <formula>"√"</formula>
    </cfRule>
  </conditionalFormatting>
  <conditionalFormatting sqref="E104">
    <cfRule type="cellIs" dxfId="4" priority="12" operator="equal">
      <formula>"√"</formula>
    </cfRule>
    <cfRule type="cellIs" dxfId="1" priority="11" operator="equal">
      <formula>"√"</formula>
    </cfRule>
    <cfRule type="cellIs" dxfId="0" priority="10" operator="equal">
      <formula>"×"</formula>
    </cfRule>
  </conditionalFormatting>
  <conditionalFormatting sqref="F104">
    <cfRule type="cellIs" dxfId="4" priority="9" operator="equal">
      <formula>"√"</formula>
    </cfRule>
    <cfRule type="cellIs" dxfId="1" priority="8" operator="equal">
      <formula>"√"</formula>
    </cfRule>
    <cfRule type="cellIs" dxfId="0" priority="7" operator="equal">
      <formula>"×"</formula>
    </cfRule>
  </conditionalFormatting>
  <conditionalFormatting sqref="H104">
    <cfRule type="cellIs" dxfId="4" priority="6" operator="equal">
      <formula>"√"</formula>
    </cfRule>
    <cfRule type="cellIs" dxfId="1" priority="5" operator="equal">
      <formula>"√"</formula>
    </cfRule>
    <cfRule type="cellIs" dxfId="0" priority="4" operator="equal">
      <formula>"×"</formula>
    </cfRule>
  </conditionalFormatting>
  <conditionalFormatting sqref="I104">
    <cfRule type="cellIs" dxfId="4" priority="3" operator="equal">
      <formula>"√"</formula>
    </cfRule>
    <cfRule type="cellIs" dxfId="1" priority="2" operator="equal">
      <formula>"√"</formula>
    </cfRule>
    <cfRule type="cellIs" dxfId="0" priority="1" operator="equal">
      <formula>"×"</formula>
    </cfRule>
  </conditionalFormatting>
  <conditionalFormatting sqref="E61:E69">
    <cfRule type="cellIs" dxfId="0" priority="214" operator="equal">
      <formula>"×"</formula>
    </cfRule>
    <cfRule type="cellIs" dxfId="1" priority="215" operator="equal">
      <formula>"√"</formula>
    </cfRule>
    <cfRule type="cellIs" dxfId="4" priority="216" operator="equal">
      <formula>"√"</formula>
    </cfRule>
  </conditionalFormatting>
  <conditionalFormatting sqref="F61:F69">
    <cfRule type="cellIs" dxfId="0" priority="58" operator="equal">
      <formula>"×"</formula>
    </cfRule>
    <cfRule type="cellIs" dxfId="1" priority="59" operator="equal">
      <formula>"√"</formula>
    </cfRule>
    <cfRule type="cellIs" dxfId="4" priority="60" operator="equal">
      <formula>"√"</formula>
    </cfRule>
  </conditionalFormatting>
  <conditionalFormatting sqref="G38:G39">
    <cfRule type="cellIs" dxfId="4" priority="201" operator="equal">
      <formula>"√"</formula>
    </cfRule>
    <cfRule type="cellIs" dxfId="1" priority="200" operator="equal">
      <formula>"√"</formula>
    </cfRule>
    <cfRule type="cellIs" dxfId="0" priority="199" operator="equal">
      <formula>"×"</formula>
    </cfRule>
  </conditionalFormatting>
  <conditionalFormatting sqref="H61:H69">
    <cfRule type="cellIs" dxfId="0" priority="40" operator="equal">
      <formula>"×"</formula>
    </cfRule>
    <cfRule type="cellIs" dxfId="1" priority="41" operator="equal">
      <formula>"√"</formula>
    </cfRule>
    <cfRule type="cellIs" dxfId="4" priority="42" operator="equal">
      <formula>"√"</formula>
    </cfRule>
  </conditionalFormatting>
  <conditionalFormatting sqref="I61:I69">
    <cfRule type="cellIs" dxfId="0" priority="22" operator="equal">
      <formula>"×"</formula>
    </cfRule>
    <cfRule type="cellIs" dxfId="1" priority="23" operator="equal">
      <formula>"√"</formula>
    </cfRule>
    <cfRule type="cellIs" dxfId="4" priority="24" operator="equal">
      <formula>"√"</formula>
    </cfRule>
  </conditionalFormatting>
  <conditionalFormatting sqref="J38:J39">
    <cfRule type="cellIs" dxfId="4" priority="189" operator="equal">
      <formula>"√"</formula>
    </cfRule>
    <cfRule type="cellIs" dxfId="1" priority="188" operator="equal">
      <formula>"√"</formula>
    </cfRule>
    <cfRule type="cellIs" dxfId="0" priority="187" operator="equal">
      <formula>"×"</formula>
    </cfRule>
  </conditionalFormatting>
  <conditionalFormatting sqref="G9 G21 G23 G25 G28:G29 G32 G35:G36">
    <cfRule type="cellIs" dxfId="4" priority="198" operator="equal">
      <formula>"√"</formula>
    </cfRule>
    <cfRule type="cellIs" dxfId="1" priority="197" operator="equal">
      <formula>"√"</formula>
    </cfRule>
    <cfRule type="cellIs" dxfId="0" priority="196" operator="equal">
      <formula>"×"</formula>
    </cfRule>
  </conditionalFormatting>
  <conditionalFormatting sqref="J9 J21 J23 J25 J28:J29 J32 J35:J36">
    <cfRule type="cellIs" dxfId="4" priority="186" operator="equal">
      <formula>"√"</formula>
    </cfRule>
    <cfRule type="cellIs" dxfId="1" priority="185" operator="equal">
      <formula>"√"</formula>
    </cfRule>
    <cfRule type="cellIs" dxfId="0" priority="184" operator="equal">
      <formula>"×"</formula>
    </cfRule>
  </conditionalFormatting>
  <conditionalFormatting sqref="E10:E30 E32:E46">
    <cfRule type="cellIs" dxfId="0" priority="205" operator="equal">
      <formula>"×"</formula>
    </cfRule>
    <cfRule type="cellIs" dxfId="1" priority="206" operator="equal">
      <formula>"√"</formula>
    </cfRule>
    <cfRule type="cellIs" dxfId="4" priority="207" operator="equal">
      <formula>"√"</formula>
    </cfRule>
  </conditionalFormatting>
  <conditionalFormatting sqref="F10:F30 F32:F46">
    <cfRule type="cellIs" dxfId="0" priority="55" operator="equal">
      <formula>"×"</formula>
    </cfRule>
    <cfRule type="cellIs" dxfId="1" priority="56" operator="equal">
      <formula>"√"</formula>
    </cfRule>
    <cfRule type="cellIs" dxfId="4" priority="57" operator="equal">
      <formula>"√"</formula>
    </cfRule>
  </conditionalFormatting>
  <conditionalFormatting sqref="H10:H30 H32:H46">
    <cfRule type="cellIs" dxfId="0" priority="37" operator="equal">
      <formula>"×"</formula>
    </cfRule>
    <cfRule type="cellIs" dxfId="1" priority="38" operator="equal">
      <formula>"√"</formula>
    </cfRule>
    <cfRule type="cellIs" dxfId="4" priority="39" operator="equal">
      <formula>"√"</formula>
    </cfRule>
  </conditionalFormatting>
  <conditionalFormatting sqref="I10:I30 I32:I46">
    <cfRule type="cellIs" dxfId="0" priority="19" operator="equal">
      <formula>"×"</formula>
    </cfRule>
    <cfRule type="cellIs" dxfId="1" priority="20" operator="equal">
      <formula>"√"</formula>
    </cfRule>
    <cfRule type="cellIs" dxfId="4" priority="21" operator="equal">
      <formula>"√"</formula>
    </cfRule>
  </conditionalFormatting>
  <conditionalFormatting sqref="E55:E59 E70 E48:E50 E52:E53">
    <cfRule type="cellIs" dxfId="0" priority="274" operator="equal">
      <formula>"×"</formula>
    </cfRule>
    <cfRule type="cellIs" dxfId="1" priority="275" operator="equal">
      <formula>"√"</formula>
    </cfRule>
    <cfRule type="cellIs" dxfId="4" priority="276" operator="equal">
      <formula>"√"</formula>
    </cfRule>
  </conditionalFormatting>
  <conditionalFormatting sqref="F55:F59 F70 F48:F50 F52:F53">
    <cfRule type="cellIs" dxfId="0" priority="61" operator="equal">
      <formula>"×"</formula>
    </cfRule>
    <cfRule type="cellIs" dxfId="1" priority="62" operator="equal">
      <formula>"√"</formula>
    </cfRule>
    <cfRule type="cellIs" dxfId="4" priority="63" operator="equal">
      <formula>"√"</formula>
    </cfRule>
  </conditionalFormatting>
  <conditionalFormatting sqref="G48 J53 G53 J48">
    <cfRule type="cellIs" dxfId="0" priority="268" operator="equal">
      <formula>"×"</formula>
    </cfRule>
    <cfRule type="cellIs" dxfId="1" priority="269" operator="equal">
      <formula>"√"</formula>
    </cfRule>
    <cfRule type="cellIs" dxfId="4" priority="270" operator="equal">
      <formula>"√"</formula>
    </cfRule>
  </conditionalFormatting>
  <conditionalFormatting sqref="H55:H59 H70 H48:H50 H52:H53">
    <cfRule type="cellIs" dxfId="0" priority="43" operator="equal">
      <formula>"×"</formula>
    </cfRule>
    <cfRule type="cellIs" dxfId="1" priority="44" operator="equal">
      <formula>"√"</formula>
    </cfRule>
    <cfRule type="cellIs" dxfId="4" priority="45" operator="equal">
      <formula>"√"</formula>
    </cfRule>
  </conditionalFormatting>
  <conditionalFormatting sqref="I55:I59 I70 I48:I50 I52:I53">
    <cfRule type="cellIs" dxfId="0" priority="25" operator="equal">
      <formula>"×"</formula>
    </cfRule>
    <cfRule type="cellIs" dxfId="1" priority="26" operator="equal">
      <formula>"√"</formula>
    </cfRule>
    <cfRule type="cellIs" dxfId="4" priority="27" operator="equal">
      <formula>"√"</formula>
    </cfRule>
  </conditionalFormatting>
  <conditionalFormatting sqref="G69 J67 G67 J62:J64 G62:G64 J69">
    <cfRule type="cellIs" dxfId="0" priority="208" operator="equal">
      <formula>"×"</formula>
    </cfRule>
    <cfRule type="cellIs" dxfId="1" priority="209" operator="equal">
      <formula>"√"</formula>
    </cfRule>
    <cfRule type="cellIs" dxfId="4" priority="210" operator="equal">
      <formula>"√"</formula>
    </cfRule>
  </conditionalFormatting>
  <conditionalFormatting sqref="E72:E85 E87:E89 E91:E103">
    <cfRule type="cellIs" dxfId="0" priority="343" operator="equal">
      <formula>"×"</formula>
    </cfRule>
    <cfRule type="cellIs" dxfId="1" priority="344" operator="equal">
      <formula>"√"</formula>
    </cfRule>
    <cfRule type="cellIs" dxfId="4" priority="345" operator="equal">
      <formula>"√"</formula>
    </cfRule>
  </conditionalFormatting>
  <conditionalFormatting sqref="F72:F85 F87:F89 F91:F103">
    <cfRule type="cellIs" dxfId="0" priority="64" operator="equal">
      <formula>"×"</formula>
    </cfRule>
    <cfRule type="cellIs" dxfId="1" priority="65" operator="equal">
      <formula>"√"</formula>
    </cfRule>
    <cfRule type="cellIs" dxfId="4" priority="66" operator="equal">
      <formula>"√"</formula>
    </cfRule>
  </conditionalFormatting>
  <conditionalFormatting sqref="G83:G85 J72:J74 G72:G74 J76:J78 G76:G78 J81 G81 J83:J85 G91 J91 G96:G98 J96:J98 G100 J100 G87 J87">
    <cfRule type="cellIs" dxfId="0" priority="325" operator="equal">
      <formula>"×"</formula>
    </cfRule>
    <cfRule type="cellIs" dxfId="1" priority="326" operator="equal">
      <formula>"√"</formula>
    </cfRule>
    <cfRule type="cellIs" dxfId="4" priority="327" operator="equal">
      <formula>"√"</formula>
    </cfRule>
  </conditionalFormatting>
  <conditionalFormatting sqref="H72:H85 H87:H89 H91:H103">
    <cfRule type="cellIs" dxfId="0" priority="46" operator="equal">
      <formula>"×"</formula>
    </cfRule>
    <cfRule type="cellIs" dxfId="1" priority="47" operator="equal">
      <formula>"√"</formula>
    </cfRule>
    <cfRule type="cellIs" dxfId="4" priority="48" operator="equal">
      <formula>"√"</formula>
    </cfRule>
  </conditionalFormatting>
  <conditionalFormatting sqref="I72:I85 I87:I89 I91:I103">
    <cfRule type="cellIs" dxfId="0" priority="28" operator="equal">
      <formula>"×"</formula>
    </cfRule>
    <cfRule type="cellIs" dxfId="1" priority="29" operator="equal">
      <formula>"√"</formula>
    </cfRule>
    <cfRule type="cellIs" dxfId="4" priority="30" operator="equal">
      <formula>"√"</formula>
    </cfRule>
  </conditionalFormatting>
  <dataValidations count="2">
    <dataValidation type="list" allowBlank="1" showInputMessage="1" showErrorMessage="1" sqref="E9:J9 G11 J11 G17 J17 G21 J21 G23 J23 G25 J25 G32 J32 G48 J48 G53 J53 G67 J67 G81 J81 G87 J87 G89 J89 G91 J91 G100 J100 G28:G29 G35:G36 G38:G39 G62:G64 G69:G70 G72:G74 G76:G78 G83:G85 G96:G98 J28:J29 J35:J36 J38:J39 J62:J64 J69:J70 J72:J74 J76:J78 J83:J85 J96:J98 E10:F30 E32:F46 E48:F50 E87:F89 E52:F53 E55:F59 E61:F70 E72:F85 E91:F104 H10:I30 H32:I46 H48:I50 H87:I89 H52:I53 H55:I59 H61:I70 H72:I85 H91:I104">
      <formula1>"√,×,无"</formula1>
    </dataValidation>
    <dataValidation type="list" allowBlank="1" showInputMessage="1" showErrorMessage="1" sqref="E31:J31">
      <formula1>"A,B,C,D"</formula1>
    </dataValidation>
  </dataValidations>
  <hyperlinks>
    <hyperlink ref="R7:R16" location="目录!A1" display="链接到目录"/>
  </hyperlinks>
  <pageMargins left="0.7" right="0.7" top="0.75" bottom="0.75" header="0.3" footer="0.3"/>
  <pageSetup paperSize="9" scale="44" orientation="portrait" horizontalDpi="6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R125"/>
  <sheetViews>
    <sheetView view="pageBreakPreview" zoomScale="85" zoomScaleNormal="100" topLeftCell="A68" workbookViewId="0">
      <selection activeCell="K17" sqref="K17:L17"/>
    </sheetView>
  </sheetViews>
  <sheetFormatPr defaultColWidth="9" defaultRowHeight="12.6" customHeight="1"/>
  <cols>
    <col min="1" max="1" width="9.375" style="793" customWidth="1"/>
    <col min="2" max="2" width="25.2" style="794" customWidth="1"/>
    <col min="3" max="3" width="10.375" style="794" customWidth="1"/>
    <col min="4" max="4" width="91.5" style="795" customWidth="1"/>
    <col min="5" max="5" width="4.625" style="654" customWidth="1"/>
    <col min="6" max="10" width="4.625" style="359" customWidth="1"/>
    <col min="11" max="11" width="9.2" style="359" customWidth="1"/>
    <col min="12" max="12" width="10.7" style="359" customWidth="1"/>
    <col min="13" max="13" width="4.625" style="796" customWidth="1"/>
    <col min="14" max="15" width="4.625" style="654" customWidth="1"/>
    <col min="16" max="16" width="5.875" style="654" customWidth="1"/>
    <col min="17" max="17" width="4.625" style="654" customWidth="1"/>
    <col min="18" max="18" width="5.375" style="654" customWidth="1"/>
    <col min="19" max="16384" width="9" style="654"/>
  </cols>
  <sheetData>
    <row r="1" ht="20.1" customHeight="1" spans="1:13">
      <c r="A1" s="539"/>
      <c r="B1" s="540"/>
      <c r="C1" s="541"/>
      <c r="D1" s="542" t="s">
        <v>234</v>
      </c>
      <c r="E1" s="543" t="s">
        <v>235</v>
      </c>
      <c r="F1" s="543"/>
      <c r="G1" s="544"/>
      <c r="H1" s="544"/>
      <c r="I1" s="544"/>
      <c r="J1" s="544"/>
      <c r="K1" s="544"/>
      <c r="L1" s="585" t="s">
        <v>3</v>
      </c>
      <c r="M1" s="359"/>
    </row>
    <row r="2" ht="20.1" customHeight="1" spans="1:13">
      <c r="A2" s="545"/>
      <c r="B2" s="546"/>
      <c r="C2" s="547"/>
      <c r="D2" s="304"/>
      <c r="E2" s="548" t="s">
        <v>230</v>
      </c>
      <c r="F2" s="548"/>
      <c r="G2" s="151" t="str">
        <f>目录!H10</f>
        <v>祝腾威</v>
      </c>
      <c r="H2" s="151"/>
      <c r="I2" s="151"/>
      <c r="J2" s="151"/>
      <c r="K2" s="151"/>
      <c r="L2" s="586">
        <f>目录!J10</f>
        <v>45590</v>
      </c>
      <c r="M2" s="359"/>
    </row>
    <row r="3" ht="20.1" customHeight="1" spans="1:13">
      <c r="A3" s="549"/>
      <c r="B3" s="550"/>
      <c r="C3" s="551"/>
      <c r="D3" s="304" t="s">
        <v>328</v>
      </c>
      <c r="E3" s="548" t="s">
        <v>236</v>
      </c>
      <c r="F3" s="548"/>
      <c r="G3" s="151" t="str">
        <f>目录!H11</f>
        <v>张X </v>
      </c>
      <c r="H3" s="151"/>
      <c r="I3" s="151"/>
      <c r="J3" s="151"/>
      <c r="K3" s="151"/>
      <c r="L3" s="586">
        <f>目录!J11</f>
        <v>0</v>
      </c>
      <c r="M3" s="359"/>
    </row>
    <row r="4" s="655" customFormat="1" ht="20.1" customHeight="1" spans="1:13">
      <c r="A4" s="552" t="s">
        <v>237</v>
      </c>
      <c r="B4" s="552" t="str">
        <f>目录!H5</f>
        <v>右滑门外板</v>
      </c>
      <c r="C4" s="554" t="s">
        <v>238</v>
      </c>
      <c r="D4" s="555" t="str">
        <f>目录!H7</f>
        <v>OP20-TR+PI</v>
      </c>
      <c r="E4" s="548" t="s">
        <v>239</v>
      </c>
      <c r="F4" s="548"/>
      <c r="G4" s="151" t="str">
        <f>目录!H12</f>
        <v>张X </v>
      </c>
      <c r="H4" s="151"/>
      <c r="I4" s="151"/>
      <c r="J4" s="151"/>
      <c r="K4" s="151"/>
      <c r="L4" s="586">
        <f>目录!J12</f>
        <v>0</v>
      </c>
      <c r="M4" s="827"/>
    </row>
    <row r="5" s="655" customFormat="1" ht="20.1" customHeight="1" spans="1:13">
      <c r="A5" s="552" t="s">
        <v>240</v>
      </c>
      <c r="B5" s="553" t="str">
        <f>目录!H8</f>
        <v>N72-VE23-M002-CAD9900200350-9900205227-OP20</v>
      </c>
      <c r="C5" s="554" t="s">
        <v>241</v>
      </c>
      <c r="D5" s="555" t="str">
        <f>目录!H9</f>
        <v>上饶J39-1200F</v>
      </c>
      <c r="E5" s="557" t="s">
        <v>395</v>
      </c>
      <c r="F5" s="557"/>
      <c r="G5" s="557"/>
      <c r="H5" s="557"/>
      <c r="I5" s="557"/>
      <c r="J5" s="557"/>
      <c r="K5" s="557"/>
      <c r="L5" s="587"/>
      <c r="M5" s="827"/>
    </row>
    <row r="6" s="655" customFormat="1" ht="14.1" customHeight="1" spans="1:13">
      <c r="A6" s="558" t="s">
        <v>243</v>
      </c>
      <c r="B6" s="559" t="s">
        <v>396</v>
      </c>
      <c r="C6" s="559"/>
      <c r="D6" s="559"/>
      <c r="E6" s="797" t="s">
        <v>245</v>
      </c>
      <c r="F6" s="798"/>
      <c r="G6" s="799"/>
      <c r="H6" s="797" t="s">
        <v>246</v>
      </c>
      <c r="I6" s="798"/>
      <c r="J6" s="799"/>
      <c r="K6" s="557" t="s">
        <v>247</v>
      </c>
      <c r="L6" s="587"/>
      <c r="M6" s="827"/>
    </row>
    <row r="7" s="655" customFormat="1" ht="14.1" customHeight="1" spans="1:13">
      <c r="A7" s="558"/>
      <c r="B7" s="559"/>
      <c r="C7" s="559"/>
      <c r="D7" s="559"/>
      <c r="E7" s="557" t="s">
        <v>249</v>
      </c>
      <c r="F7" s="557"/>
      <c r="G7" s="557"/>
      <c r="H7" s="557" t="s">
        <v>249</v>
      </c>
      <c r="I7" s="557"/>
      <c r="J7" s="557"/>
      <c r="K7" s="557"/>
      <c r="L7" s="587"/>
      <c r="M7" s="827"/>
    </row>
    <row r="8" s="787" customFormat="1" ht="18" customHeight="1" spans="1:18">
      <c r="A8" s="800"/>
      <c r="B8" s="801" t="s">
        <v>250</v>
      </c>
      <c r="C8" s="801"/>
      <c r="D8" s="801"/>
      <c r="E8" s="802" t="s">
        <v>175</v>
      </c>
      <c r="F8" s="802" t="s">
        <v>176</v>
      </c>
      <c r="G8" s="802" t="s">
        <v>177</v>
      </c>
      <c r="H8" s="802" t="s">
        <v>175</v>
      </c>
      <c r="I8" s="802" t="s">
        <v>176</v>
      </c>
      <c r="J8" s="802" t="s">
        <v>177</v>
      </c>
      <c r="K8" s="564"/>
      <c r="L8" s="572"/>
      <c r="M8" s="766" t="s">
        <v>330</v>
      </c>
      <c r="N8" s="766"/>
      <c r="O8" s="766"/>
      <c r="P8" s="766"/>
      <c r="Q8" s="783"/>
      <c r="R8" s="593" t="s">
        <v>248</v>
      </c>
    </row>
    <row r="9" s="788" customFormat="1" ht="24.9" customHeight="1" spans="1:18">
      <c r="A9" s="568">
        <v>1</v>
      </c>
      <c r="B9" s="803" t="s">
        <v>251</v>
      </c>
      <c r="C9" s="803"/>
      <c r="D9" s="803"/>
      <c r="E9" s="567"/>
      <c r="F9" s="567"/>
      <c r="G9" s="567"/>
      <c r="H9" s="567"/>
      <c r="I9" s="567"/>
      <c r="J9" s="567"/>
      <c r="K9" s="581"/>
      <c r="L9" s="828"/>
      <c r="M9" s="766"/>
      <c r="N9" s="766" t="s">
        <v>254</v>
      </c>
      <c r="O9" s="766" t="s">
        <v>255</v>
      </c>
      <c r="P9" s="766" t="s">
        <v>256</v>
      </c>
      <c r="Q9" s="783"/>
      <c r="R9" s="593"/>
    </row>
    <row r="10" s="788" customFormat="1" ht="24.9" customHeight="1" spans="1:18">
      <c r="A10" s="568">
        <v>2</v>
      </c>
      <c r="B10" s="803" t="s">
        <v>253</v>
      </c>
      <c r="C10" s="803"/>
      <c r="D10" s="803"/>
      <c r="E10" s="567"/>
      <c r="F10" s="567"/>
      <c r="G10" s="804"/>
      <c r="H10" s="567"/>
      <c r="I10" s="567"/>
      <c r="J10" s="804"/>
      <c r="K10" s="580"/>
      <c r="L10" s="829"/>
      <c r="M10" s="766" t="s">
        <v>175</v>
      </c>
      <c r="N10" s="766" t="s">
        <v>258</v>
      </c>
      <c r="O10" s="766">
        <f>COUNTIF(H9:H99,"√")</f>
        <v>0</v>
      </c>
      <c r="P10" s="767" t="e">
        <f>O10/Q12</f>
        <v>#DIV/0!</v>
      </c>
      <c r="Q10" s="784"/>
      <c r="R10" s="593"/>
    </row>
    <row r="11" s="788" customFormat="1" ht="24.9" customHeight="1" spans="1:18">
      <c r="A11" s="568">
        <v>3</v>
      </c>
      <c r="B11" s="803" t="s">
        <v>257</v>
      </c>
      <c r="C11" s="803"/>
      <c r="D11" s="803"/>
      <c r="E11" s="567"/>
      <c r="F11" s="567"/>
      <c r="G11" s="567"/>
      <c r="H11" s="567"/>
      <c r="I11" s="567"/>
      <c r="J11" s="567"/>
      <c r="K11" s="581"/>
      <c r="L11" s="828"/>
      <c r="M11" s="766"/>
      <c r="N11" s="766" t="s">
        <v>260</v>
      </c>
      <c r="O11" s="766">
        <f>COUNTIF(H9:H99,"×")</f>
        <v>0</v>
      </c>
      <c r="P11" s="767" t="e">
        <f>O11/Q12</f>
        <v>#DIV/0!</v>
      </c>
      <c r="Q11" s="784" t="s">
        <v>261</v>
      </c>
      <c r="R11" s="593"/>
    </row>
    <row r="12" s="788" customFormat="1" ht="24.9" customHeight="1" spans="1:18">
      <c r="A12" s="568">
        <v>4</v>
      </c>
      <c r="B12" s="805" t="s">
        <v>259</v>
      </c>
      <c r="C12" s="805"/>
      <c r="D12" s="805"/>
      <c r="E12" s="567"/>
      <c r="F12" s="567"/>
      <c r="G12" s="804"/>
      <c r="H12" s="567"/>
      <c r="I12" s="567"/>
      <c r="J12" s="804"/>
      <c r="K12" s="581"/>
      <c r="L12" s="828"/>
      <c r="M12" s="766"/>
      <c r="N12" s="766" t="s">
        <v>168</v>
      </c>
      <c r="O12" s="766">
        <f>COUNTIF(H9:H99,"无")</f>
        <v>0</v>
      </c>
      <c r="P12" s="767" t="e">
        <f>O12/Q12</f>
        <v>#DIV/0!</v>
      </c>
      <c r="Q12" s="786">
        <f>SUM(O10:O12)</f>
        <v>0</v>
      </c>
      <c r="R12" s="593"/>
    </row>
    <row r="13" s="788" customFormat="1" ht="24.9" customHeight="1" spans="1:18">
      <c r="A13" s="568">
        <v>5</v>
      </c>
      <c r="B13" s="806" t="s">
        <v>262</v>
      </c>
      <c r="C13" s="807"/>
      <c r="D13" s="808"/>
      <c r="E13" s="567"/>
      <c r="F13" s="567"/>
      <c r="G13" s="804"/>
      <c r="H13" s="567"/>
      <c r="I13" s="567"/>
      <c r="J13" s="804"/>
      <c r="K13" s="580"/>
      <c r="L13" s="829"/>
      <c r="M13" s="768" t="s">
        <v>176</v>
      </c>
      <c r="N13" s="768" t="s">
        <v>258</v>
      </c>
      <c r="O13" s="768">
        <f>COUNTIF(I9:I99,"√")</f>
        <v>0</v>
      </c>
      <c r="P13" s="767" t="e">
        <f>O13/Q15</f>
        <v>#DIV/0!</v>
      </c>
      <c r="Q13" s="784"/>
      <c r="R13" s="593"/>
    </row>
    <row r="14" s="788" customFormat="1" ht="24.9" customHeight="1" spans="1:18">
      <c r="A14" s="568">
        <v>6</v>
      </c>
      <c r="B14" s="806" t="s">
        <v>263</v>
      </c>
      <c r="C14" s="807"/>
      <c r="D14" s="808"/>
      <c r="E14" s="567"/>
      <c r="F14" s="567"/>
      <c r="G14" s="804"/>
      <c r="H14" s="567"/>
      <c r="I14" s="567"/>
      <c r="J14" s="804"/>
      <c r="K14" s="580"/>
      <c r="L14" s="594"/>
      <c r="M14" s="766"/>
      <c r="N14" s="766" t="s">
        <v>260</v>
      </c>
      <c r="O14" s="766">
        <f>COUNTIF(I9:I99,"×")</f>
        <v>0</v>
      </c>
      <c r="P14" s="767" t="e">
        <f>O14/Q15</f>
        <v>#DIV/0!</v>
      </c>
      <c r="Q14" s="784" t="s">
        <v>261</v>
      </c>
      <c r="R14" s="593"/>
    </row>
    <row r="15" s="788" customFormat="1" ht="24.9" customHeight="1" spans="1:18">
      <c r="A15" s="568">
        <v>7</v>
      </c>
      <c r="B15" s="805" t="s">
        <v>264</v>
      </c>
      <c r="C15" s="805"/>
      <c r="D15" s="805"/>
      <c r="E15" s="567"/>
      <c r="F15" s="567"/>
      <c r="G15" s="804"/>
      <c r="H15" s="567"/>
      <c r="I15" s="567"/>
      <c r="J15" s="804"/>
      <c r="K15" s="581"/>
      <c r="L15" s="595"/>
      <c r="M15" s="766"/>
      <c r="N15" s="766" t="s">
        <v>168</v>
      </c>
      <c r="O15" s="766">
        <f>COUNTIF(I9:I99,"无")</f>
        <v>0</v>
      </c>
      <c r="P15" s="767" t="e">
        <f>O15/Q15</f>
        <v>#DIV/0!</v>
      </c>
      <c r="Q15" s="786">
        <f>SUM(O13:O15)</f>
        <v>0</v>
      </c>
      <c r="R15" s="593"/>
    </row>
    <row r="16" s="788" customFormat="1" ht="24.9" customHeight="1" spans="1:18">
      <c r="A16" s="568">
        <v>8</v>
      </c>
      <c r="B16" s="803" t="s">
        <v>265</v>
      </c>
      <c r="C16" s="803"/>
      <c r="D16" s="803"/>
      <c r="E16" s="567"/>
      <c r="F16" s="567"/>
      <c r="G16" s="804"/>
      <c r="H16" s="567"/>
      <c r="I16" s="567"/>
      <c r="J16" s="804"/>
      <c r="K16" s="581"/>
      <c r="L16" s="595"/>
      <c r="M16" s="783"/>
      <c r="R16" s="593"/>
    </row>
    <row r="17" s="788" customFormat="1" ht="24.9" customHeight="1" spans="1:18">
      <c r="A17" s="568">
        <v>9</v>
      </c>
      <c r="B17" s="553" t="s">
        <v>331</v>
      </c>
      <c r="C17" s="553"/>
      <c r="D17" s="553"/>
      <c r="E17" s="567"/>
      <c r="F17" s="567"/>
      <c r="G17" s="567"/>
      <c r="H17" s="567"/>
      <c r="I17" s="567"/>
      <c r="J17" s="567"/>
      <c r="K17" s="581"/>
      <c r="L17" s="595"/>
      <c r="M17" s="783"/>
      <c r="R17" s="593"/>
    </row>
    <row r="18" s="788" customFormat="1" ht="24.9" customHeight="1" spans="1:13">
      <c r="A18" s="568">
        <v>10</v>
      </c>
      <c r="B18" s="803" t="s">
        <v>268</v>
      </c>
      <c r="C18" s="803"/>
      <c r="D18" s="803"/>
      <c r="E18" s="567"/>
      <c r="F18" s="567"/>
      <c r="G18" s="804"/>
      <c r="H18" s="567"/>
      <c r="I18" s="567"/>
      <c r="J18" s="804"/>
      <c r="K18" s="581"/>
      <c r="L18" s="595"/>
      <c r="M18" s="783"/>
    </row>
    <row r="19" s="789" customFormat="1" ht="24.9" customHeight="1" spans="1:13">
      <c r="A19" s="568">
        <v>11</v>
      </c>
      <c r="B19" s="806" t="s">
        <v>269</v>
      </c>
      <c r="C19" s="807"/>
      <c r="D19" s="808"/>
      <c r="E19" s="567"/>
      <c r="F19" s="567"/>
      <c r="G19" s="804"/>
      <c r="H19" s="567"/>
      <c r="I19" s="567"/>
      <c r="J19" s="804"/>
      <c r="K19" s="581"/>
      <c r="L19" s="595"/>
      <c r="M19" s="783"/>
    </row>
    <row r="20" s="788" customFormat="1" ht="24.9" customHeight="1" spans="1:13">
      <c r="A20" s="568">
        <v>12</v>
      </c>
      <c r="B20" s="803" t="s">
        <v>270</v>
      </c>
      <c r="C20" s="803"/>
      <c r="D20" s="803"/>
      <c r="E20" s="567"/>
      <c r="F20" s="567"/>
      <c r="G20" s="804"/>
      <c r="H20" s="567"/>
      <c r="I20" s="567"/>
      <c r="J20" s="804"/>
      <c r="K20" s="581"/>
      <c r="L20" s="595"/>
      <c r="M20" s="783"/>
    </row>
    <row r="21" s="788" customFormat="1" ht="24.9" customHeight="1" spans="1:13">
      <c r="A21" s="568">
        <v>13</v>
      </c>
      <c r="B21" s="803" t="s">
        <v>271</v>
      </c>
      <c r="C21" s="803"/>
      <c r="D21" s="803"/>
      <c r="E21" s="567"/>
      <c r="F21" s="567"/>
      <c r="G21" s="567"/>
      <c r="H21" s="567"/>
      <c r="I21" s="567"/>
      <c r="J21" s="567"/>
      <c r="K21" s="581"/>
      <c r="L21" s="595"/>
      <c r="M21" s="783"/>
    </row>
    <row r="22" s="788" customFormat="1" ht="24.9" customHeight="1" spans="1:13">
      <c r="A22" s="568">
        <v>14</v>
      </c>
      <c r="B22" s="806" t="s">
        <v>272</v>
      </c>
      <c r="C22" s="807"/>
      <c r="D22" s="808"/>
      <c r="E22" s="567"/>
      <c r="F22" s="567"/>
      <c r="G22" s="804"/>
      <c r="H22" s="567"/>
      <c r="I22" s="567"/>
      <c r="J22" s="804"/>
      <c r="K22" s="581"/>
      <c r="L22" s="595"/>
      <c r="M22" s="783"/>
    </row>
    <row r="23" s="788" customFormat="1" ht="24.9" customHeight="1" spans="1:13">
      <c r="A23" s="568">
        <v>15</v>
      </c>
      <c r="B23" s="805" t="s">
        <v>273</v>
      </c>
      <c r="C23" s="805"/>
      <c r="D23" s="805"/>
      <c r="E23" s="567"/>
      <c r="F23" s="567"/>
      <c r="G23" s="567"/>
      <c r="H23" s="567"/>
      <c r="I23" s="567"/>
      <c r="J23" s="567"/>
      <c r="K23" s="581"/>
      <c r="L23" s="595"/>
      <c r="M23" s="783"/>
    </row>
    <row r="24" s="788" customFormat="1" ht="24.9" customHeight="1" spans="1:13">
      <c r="A24" s="568">
        <v>16</v>
      </c>
      <c r="B24" s="805" t="s">
        <v>274</v>
      </c>
      <c r="C24" s="805"/>
      <c r="D24" s="805"/>
      <c r="E24" s="567"/>
      <c r="F24" s="567"/>
      <c r="G24" s="804"/>
      <c r="H24" s="567"/>
      <c r="I24" s="567"/>
      <c r="J24" s="804"/>
      <c r="K24" s="581"/>
      <c r="L24" s="595"/>
      <c r="M24" s="783"/>
    </row>
    <row r="25" s="789" customFormat="1" ht="24.9" customHeight="1" spans="1:13">
      <c r="A25" s="568">
        <v>17</v>
      </c>
      <c r="B25" s="805" t="s">
        <v>275</v>
      </c>
      <c r="C25" s="805"/>
      <c r="D25" s="805"/>
      <c r="E25" s="567"/>
      <c r="F25" s="567"/>
      <c r="G25" s="567"/>
      <c r="H25" s="567"/>
      <c r="I25" s="567"/>
      <c r="J25" s="567"/>
      <c r="K25" s="581"/>
      <c r="L25" s="595"/>
      <c r="M25" s="783"/>
    </row>
    <row r="26" s="789" customFormat="1" ht="24.9" customHeight="1" spans="1:13">
      <c r="A26" s="568">
        <v>18</v>
      </c>
      <c r="B26" s="809" t="s">
        <v>276</v>
      </c>
      <c r="C26" s="810"/>
      <c r="D26" s="811"/>
      <c r="E26" s="567"/>
      <c r="F26" s="567"/>
      <c r="G26" s="804"/>
      <c r="H26" s="567"/>
      <c r="I26" s="567"/>
      <c r="J26" s="804"/>
      <c r="K26" s="830"/>
      <c r="L26" s="831"/>
      <c r="M26" s="783"/>
    </row>
    <row r="27" s="789" customFormat="1" ht="24.9" customHeight="1" spans="1:13">
      <c r="A27" s="568">
        <v>19</v>
      </c>
      <c r="B27" s="805" t="s">
        <v>277</v>
      </c>
      <c r="C27" s="805"/>
      <c r="D27" s="805"/>
      <c r="E27" s="567"/>
      <c r="F27" s="567"/>
      <c r="G27" s="804"/>
      <c r="H27" s="567"/>
      <c r="I27" s="567"/>
      <c r="J27" s="804"/>
      <c r="K27" s="581"/>
      <c r="L27" s="595"/>
      <c r="M27" s="783"/>
    </row>
    <row r="28" s="789" customFormat="1" ht="24.9" customHeight="1" spans="1:13">
      <c r="A28" s="568">
        <v>20</v>
      </c>
      <c r="B28" s="812" t="s">
        <v>278</v>
      </c>
      <c r="C28" s="813"/>
      <c r="D28" s="814"/>
      <c r="E28" s="567"/>
      <c r="F28" s="567"/>
      <c r="G28" s="567"/>
      <c r="H28" s="567"/>
      <c r="I28" s="567"/>
      <c r="J28" s="567"/>
      <c r="K28" s="581"/>
      <c r="L28" s="595"/>
      <c r="M28" s="783"/>
    </row>
    <row r="29" s="789" customFormat="1" ht="24.9" customHeight="1" spans="1:13">
      <c r="A29" s="568">
        <v>21</v>
      </c>
      <c r="B29" s="805" t="s">
        <v>279</v>
      </c>
      <c r="C29" s="805"/>
      <c r="D29" s="805"/>
      <c r="E29" s="567"/>
      <c r="F29" s="567"/>
      <c r="G29" s="567"/>
      <c r="H29" s="567"/>
      <c r="I29" s="567"/>
      <c r="J29" s="567"/>
      <c r="K29" s="581"/>
      <c r="L29" s="595"/>
      <c r="M29" s="783"/>
    </row>
    <row r="30" s="789" customFormat="1" ht="24.9" customHeight="1" spans="1:13">
      <c r="A30" s="568">
        <v>22</v>
      </c>
      <c r="B30" s="805" t="s">
        <v>280</v>
      </c>
      <c r="C30" s="805"/>
      <c r="D30" s="805"/>
      <c r="E30" s="567"/>
      <c r="F30" s="567"/>
      <c r="G30" s="804"/>
      <c r="H30" s="567"/>
      <c r="I30" s="567"/>
      <c r="J30" s="804"/>
      <c r="K30" s="581"/>
      <c r="L30" s="595"/>
      <c r="M30" s="783"/>
    </row>
    <row r="31" s="789" customFormat="1" ht="24.9" customHeight="1" spans="1:13">
      <c r="A31" s="568">
        <v>23</v>
      </c>
      <c r="B31" s="805" t="s">
        <v>281</v>
      </c>
      <c r="C31" s="805"/>
      <c r="D31" s="805"/>
      <c r="E31" s="567"/>
      <c r="F31" s="567"/>
      <c r="G31" s="567"/>
      <c r="H31" s="567"/>
      <c r="I31" s="567"/>
      <c r="J31" s="567"/>
      <c r="K31" s="581"/>
      <c r="L31" s="595"/>
      <c r="M31" s="783"/>
    </row>
    <row r="32" s="789" customFormat="1" ht="24.9" customHeight="1" spans="1:13">
      <c r="A32" s="568">
        <v>24</v>
      </c>
      <c r="B32" s="805" t="s">
        <v>282</v>
      </c>
      <c r="C32" s="805"/>
      <c r="D32" s="805"/>
      <c r="E32" s="567"/>
      <c r="F32" s="567"/>
      <c r="G32" s="567"/>
      <c r="H32" s="567"/>
      <c r="I32" s="567"/>
      <c r="J32" s="567"/>
      <c r="K32" s="581"/>
      <c r="L32" s="595"/>
      <c r="M32" s="783"/>
    </row>
    <row r="33" s="789" customFormat="1" ht="24.9" customHeight="1" spans="1:13">
      <c r="A33" s="568">
        <v>25</v>
      </c>
      <c r="B33" s="805" t="s">
        <v>283</v>
      </c>
      <c r="C33" s="805"/>
      <c r="D33" s="805"/>
      <c r="E33" s="567"/>
      <c r="F33" s="567"/>
      <c r="G33" s="804"/>
      <c r="H33" s="567"/>
      <c r="I33" s="567"/>
      <c r="J33" s="804"/>
      <c r="K33" s="581"/>
      <c r="L33" s="595"/>
      <c r="M33" s="783"/>
    </row>
    <row r="34" s="789" customFormat="1" ht="24.9" customHeight="1" spans="1:13">
      <c r="A34" s="568">
        <v>26</v>
      </c>
      <c r="B34" s="803" t="s">
        <v>284</v>
      </c>
      <c r="C34" s="803"/>
      <c r="D34" s="803"/>
      <c r="E34" s="567"/>
      <c r="F34" s="567"/>
      <c r="G34" s="804"/>
      <c r="H34" s="567"/>
      <c r="I34" s="567"/>
      <c r="J34" s="804"/>
      <c r="K34" s="581"/>
      <c r="L34" s="595"/>
      <c r="M34" s="783"/>
    </row>
    <row r="35" s="789" customFormat="1" ht="24.9" customHeight="1" spans="1:13">
      <c r="A35" s="568">
        <v>27</v>
      </c>
      <c r="B35" s="805" t="s">
        <v>285</v>
      </c>
      <c r="C35" s="805"/>
      <c r="D35" s="805"/>
      <c r="E35" s="567"/>
      <c r="F35" s="567"/>
      <c r="G35" s="567"/>
      <c r="H35" s="567"/>
      <c r="I35" s="567"/>
      <c r="J35" s="567"/>
      <c r="K35" s="581"/>
      <c r="L35" s="595"/>
      <c r="M35" s="783"/>
    </row>
    <row r="36" s="789" customFormat="1" ht="24.9" customHeight="1" spans="1:13">
      <c r="A36" s="568">
        <v>28</v>
      </c>
      <c r="B36" s="805" t="s">
        <v>286</v>
      </c>
      <c r="C36" s="805"/>
      <c r="D36" s="805"/>
      <c r="E36" s="567"/>
      <c r="F36" s="567"/>
      <c r="G36" s="567"/>
      <c r="H36" s="567"/>
      <c r="I36" s="567"/>
      <c r="J36" s="567"/>
      <c r="K36" s="581"/>
      <c r="L36" s="595"/>
      <c r="M36" s="783"/>
    </row>
    <row r="37" s="789" customFormat="1" ht="24.9" customHeight="1" spans="1:13">
      <c r="A37" s="568">
        <v>29</v>
      </c>
      <c r="B37" s="805" t="s">
        <v>287</v>
      </c>
      <c r="C37" s="805"/>
      <c r="D37" s="805"/>
      <c r="E37" s="567"/>
      <c r="F37" s="567"/>
      <c r="G37" s="804"/>
      <c r="H37" s="567"/>
      <c r="I37" s="567"/>
      <c r="J37" s="804"/>
      <c r="K37" s="581"/>
      <c r="L37" s="595"/>
      <c r="M37" s="783"/>
    </row>
    <row r="38" s="789" customFormat="1" ht="24.9" customHeight="1" spans="1:13">
      <c r="A38" s="568">
        <v>30</v>
      </c>
      <c r="B38" s="815" t="s">
        <v>288</v>
      </c>
      <c r="C38" s="815"/>
      <c r="D38" s="815"/>
      <c r="E38" s="567"/>
      <c r="F38" s="567"/>
      <c r="G38" s="567"/>
      <c r="H38" s="567"/>
      <c r="I38" s="567"/>
      <c r="J38" s="567"/>
      <c r="K38" s="581" t="s">
        <v>289</v>
      </c>
      <c r="L38" s="595"/>
      <c r="M38" s="783"/>
    </row>
    <row r="39" s="789" customFormat="1" ht="24.9" customHeight="1" spans="1:13">
      <c r="A39" s="568">
        <v>31</v>
      </c>
      <c r="B39" s="815" t="s">
        <v>290</v>
      </c>
      <c r="C39" s="815"/>
      <c r="D39" s="815"/>
      <c r="E39" s="567"/>
      <c r="F39" s="567"/>
      <c r="G39" s="567"/>
      <c r="H39" s="567"/>
      <c r="I39" s="567"/>
      <c r="J39" s="567"/>
      <c r="K39" s="581" t="s">
        <v>289</v>
      </c>
      <c r="L39" s="595"/>
      <c r="M39" s="783"/>
    </row>
    <row r="40" s="789" customFormat="1" ht="24.9" customHeight="1" spans="1:13">
      <c r="A40" s="568">
        <v>32</v>
      </c>
      <c r="B40" s="816" t="s">
        <v>291</v>
      </c>
      <c r="C40" s="817"/>
      <c r="D40" s="818"/>
      <c r="E40" s="567"/>
      <c r="F40" s="567"/>
      <c r="G40" s="804"/>
      <c r="H40" s="567"/>
      <c r="I40" s="567"/>
      <c r="J40" s="804"/>
      <c r="K40" s="581" t="s">
        <v>289</v>
      </c>
      <c r="L40" s="595"/>
      <c r="M40" s="783"/>
    </row>
    <row r="41" s="789" customFormat="1" ht="24.9" customHeight="1" spans="1:13">
      <c r="A41" s="819">
        <v>33</v>
      </c>
      <c r="B41" s="820" t="s">
        <v>293</v>
      </c>
      <c r="C41" s="821"/>
      <c r="D41" s="822"/>
      <c r="E41" s="567"/>
      <c r="F41" s="567"/>
      <c r="G41" s="823"/>
      <c r="H41" s="567"/>
      <c r="I41" s="567"/>
      <c r="J41" s="823"/>
      <c r="K41" s="581"/>
      <c r="L41" s="595"/>
      <c r="M41" s="783"/>
    </row>
    <row r="42" s="789" customFormat="1" ht="24.9" customHeight="1" spans="1:13">
      <c r="A42" s="819">
        <v>34</v>
      </c>
      <c r="B42" s="820" t="s">
        <v>294</v>
      </c>
      <c r="C42" s="821"/>
      <c r="D42" s="822"/>
      <c r="E42" s="567"/>
      <c r="F42" s="567"/>
      <c r="G42" s="823"/>
      <c r="H42" s="567"/>
      <c r="I42" s="567"/>
      <c r="J42" s="823"/>
      <c r="K42" s="581"/>
      <c r="L42" s="595"/>
      <c r="M42" s="783"/>
    </row>
    <row r="43" s="790" customFormat="1" ht="24.9" customHeight="1" spans="1:13">
      <c r="A43" s="568"/>
      <c r="B43" s="824" t="s">
        <v>295</v>
      </c>
      <c r="C43" s="824"/>
      <c r="D43" s="824"/>
      <c r="E43" s="802" t="s">
        <v>175</v>
      </c>
      <c r="F43" s="802" t="s">
        <v>176</v>
      </c>
      <c r="G43" s="802" t="s">
        <v>177</v>
      </c>
      <c r="H43" s="802" t="s">
        <v>175</v>
      </c>
      <c r="I43" s="802" t="s">
        <v>176</v>
      </c>
      <c r="J43" s="802" t="s">
        <v>177</v>
      </c>
      <c r="K43" s="581"/>
      <c r="L43" s="595"/>
      <c r="M43" s="783"/>
    </row>
    <row r="44" s="788" customFormat="1" ht="24.9" customHeight="1" spans="1:13">
      <c r="A44" s="568">
        <v>1</v>
      </c>
      <c r="B44" s="805" t="s">
        <v>296</v>
      </c>
      <c r="C44" s="805"/>
      <c r="D44" s="805"/>
      <c r="E44" s="567"/>
      <c r="F44" s="567"/>
      <c r="G44" s="567"/>
      <c r="H44" s="567"/>
      <c r="I44" s="567"/>
      <c r="J44" s="567"/>
      <c r="K44" s="581"/>
      <c r="L44" s="595"/>
      <c r="M44" s="783"/>
    </row>
    <row r="45" s="788" customFormat="1" ht="24.9" customHeight="1" spans="1:13">
      <c r="A45" s="568">
        <v>2</v>
      </c>
      <c r="B45" s="803" t="s">
        <v>297</v>
      </c>
      <c r="C45" s="803"/>
      <c r="D45" s="803"/>
      <c r="E45" s="567"/>
      <c r="F45" s="567"/>
      <c r="G45" s="804"/>
      <c r="H45" s="567"/>
      <c r="I45" s="567"/>
      <c r="J45" s="804"/>
      <c r="K45" s="581"/>
      <c r="L45" s="595"/>
      <c r="M45" s="783"/>
    </row>
    <row r="46" s="791" customFormat="1" ht="24.9" customHeight="1" spans="1:13">
      <c r="A46" s="568">
        <v>3</v>
      </c>
      <c r="B46" s="803" t="s">
        <v>298</v>
      </c>
      <c r="C46" s="803"/>
      <c r="D46" s="803"/>
      <c r="E46" s="567"/>
      <c r="F46" s="567"/>
      <c r="G46" s="804"/>
      <c r="H46" s="567"/>
      <c r="I46" s="567"/>
      <c r="J46" s="804"/>
      <c r="K46" s="581"/>
      <c r="L46" s="595"/>
      <c r="M46" s="832"/>
    </row>
    <row r="47" s="791" customFormat="1" ht="24.9" customHeight="1" spans="1:13">
      <c r="A47" s="568"/>
      <c r="B47" s="824" t="s">
        <v>299</v>
      </c>
      <c r="C47" s="824"/>
      <c r="D47" s="824"/>
      <c r="E47" s="802" t="s">
        <v>175</v>
      </c>
      <c r="F47" s="802" t="s">
        <v>176</v>
      </c>
      <c r="G47" s="802" t="s">
        <v>177</v>
      </c>
      <c r="H47" s="802" t="s">
        <v>175</v>
      </c>
      <c r="I47" s="802" t="s">
        <v>176</v>
      </c>
      <c r="J47" s="802" t="s">
        <v>177</v>
      </c>
      <c r="K47" s="581"/>
      <c r="L47" s="595"/>
      <c r="M47" s="783"/>
    </row>
    <row r="48" s="791" customFormat="1" ht="24.9" customHeight="1" spans="1:13">
      <c r="A48" s="568">
        <v>1</v>
      </c>
      <c r="B48" s="805" t="s">
        <v>300</v>
      </c>
      <c r="C48" s="805"/>
      <c r="D48" s="805"/>
      <c r="E48" s="567"/>
      <c r="F48" s="567"/>
      <c r="G48" s="804"/>
      <c r="H48" s="567"/>
      <c r="I48" s="567"/>
      <c r="J48" s="804"/>
      <c r="K48" s="581"/>
      <c r="L48" s="595"/>
      <c r="M48" s="783"/>
    </row>
    <row r="49" s="791" customFormat="1" ht="24.9" customHeight="1" spans="1:13">
      <c r="A49" s="568">
        <v>2</v>
      </c>
      <c r="B49" s="825" t="s">
        <v>301</v>
      </c>
      <c r="C49" s="825"/>
      <c r="D49" s="825"/>
      <c r="E49" s="567"/>
      <c r="F49" s="567"/>
      <c r="G49" s="567"/>
      <c r="H49" s="567"/>
      <c r="I49" s="567"/>
      <c r="J49" s="567"/>
      <c r="K49" s="581" t="s">
        <v>289</v>
      </c>
      <c r="L49" s="595"/>
      <c r="M49" s="783"/>
    </row>
    <row r="50" s="791" customFormat="1" ht="24.9" customHeight="1" spans="1:13">
      <c r="A50" s="568"/>
      <c r="B50" s="824" t="s">
        <v>302</v>
      </c>
      <c r="C50" s="824"/>
      <c r="D50" s="824"/>
      <c r="E50" s="802" t="s">
        <v>175</v>
      </c>
      <c r="F50" s="802" t="s">
        <v>176</v>
      </c>
      <c r="G50" s="802" t="s">
        <v>177</v>
      </c>
      <c r="H50" s="802" t="s">
        <v>175</v>
      </c>
      <c r="I50" s="802" t="s">
        <v>176</v>
      </c>
      <c r="J50" s="802" t="s">
        <v>177</v>
      </c>
      <c r="K50" s="581"/>
      <c r="L50" s="595"/>
      <c r="M50" s="783"/>
    </row>
    <row r="51" s="791" customFormat="1" ht="24.9" customHeight="1" spans="1:13">
      <c r="A51" s="568">
        <v>1</v>
      </c>
      <c r="B51" s="826" t="s">
        <v>303</v>
      </c>
      <c r="C51" s="826"/>
      <c r="D51" s="826"/>
      <c r="E51" s="567"/>
      <c r="F51" s="567"/>
      <c r="G51" s="804"/>
      <c r="H51" s="567"/>
      <c r="I51" s="567"/>
      <c r="J51" s="804"/>
      <c r="K51" s="581"/>
      <c r="L51" s="595"/>
      <c r="M51" s="783"/>
    </row>
    <row r="52" s="791" customFormat="1" ht="24.9" customHeight="1" spans="1:13">
      <c r="A52" s="568">
        <v>2</v>
      </c>
      <c r="B52" s="826" t="s">
        <v>304</v>
      </c>
      <c r="C52" s="826"/>
      <c r="D52" s="826"/>
      <c r="E52" s="567"/>
      <c r="F52" s="567"/>
      <c r="G52" s="804"/>
      <c r="H52" s="567"/>
      <c r="I52" s="567"/>
      <c r="J52" s="804"/>
      <c r="K52" s="581"/>
      <c r="L52" s="595"/>
      <c r="M52" s="783"/>
    </row>
    <row r="53" s="791" customFormat="1" ht="24.9" customHeight="1" spans="1:13">
      <c r="A53" s="568">
        <v>3</v>
      </c>
      <c r="B53" s="805" t="s">
        <v>305</v>
      </c>
      <c r="C53" s="805"/>
      <c r="D53" s="805"/>
      <c r="E53" s="567"/>
      <c r="F53" s="567"/>
      <c r="G53" s="804"/>
      <c r="H53" s="567"/>
      <c r="I53" s="567"/>
      <c r="J53" s="804"/>
      <c r="K53" s="581"/>
      <c r="L53" s="595"/>
      <c r="M53" s="783"/>
    </row>
    <row r="54" s="791" customFormat="1" ht="24.9" customHeight="1" spans="1:13">
      <c r="A54" s="568">
        <v>4</v>
      </c>
      <c r="B54" s="805" t="s">
        <v>306</v>
      </c>
      <c r="C54" s="805"/>
      <c r="D54" s="805"/>
      <c r="E54" s="567"/>
      <c r="F54" s="567"/>
      <c r="G54" s="804"/>
      <c r="H54" s="567"/>
      <c r="I54" s="567"/>
      <c r="J54" s="804"/>
      <c r="K54" s="581"/>
      <c r="L54" s="595"/>
      <c r="M54" s="783"/>
    </row>
    <row r="55" s="791" customFormat="1" ht="24.9" customHeight="1" spans="1:13">
      <c r="A55" s="568">
        <v>5</v>
      </c>
      <c r="B55" s="805" t="s">
        <v>307</v>
      </c>
      <c r="C55" s="805"/>
      <c r="D55" s="805"/>
      <c r="E55" s="567"/>
      <c r="F55" s="567"/>
      <c r="G55" s="804"/>
      <c r="H55" s="567"/>
      <c r="I55" s="567"/>
      <c r="J55" s="804"/>
      <c r="K55" s="581"/>
      <c r="L55" s="595"/>
      <c r="M55" s="783"/>
    </row>
    <row r="56" s="791" customFormat="1" ht="24.9" customHeight="1" spans="1:13">
      <c r="A56" s="568"/>
      <c r="B56" s="824" t="s">
        <v>308</v>
      </c>
      <c r="C56" s="824"/>
      <c r="D56" s="824"/>
      <c r="E56" s="802" t="s">
        <v>175</v>
      </c>
      <c r="F56" s="802" t="s">
        <v>176</v>
      </c>
      <c r="G56" s="802" t="s">
        <v>177</v>
      </c>
      <c r="H56" s="802" t="s">
        <v>175</v>
      </c>
      <c r="I56" s="802" t="s">
        <v>176</v>
      </c>
      <c r="J56" s="802" t="s">
        <v>177</v>
      </c>
      <c r="K56" s="581"/>
      <c r="L56" s="595"/>
      <c r="M56" s="783"/>
    </row>
    <row r="57" s="791" customFormat="1" ht="24.9" customHeight="1" spans="1:13">
      <c r="A57" s="568">
        <v>1</v>
      </c>
      <c r="B57" s="805" t="s">
        <v>309</v>
      </c>
      <c r="C57" s="805"/>
      <c r="D57" s="805"/>
      <c r="E57" s="567"/>
      <c r="F57" s="567"/>
      <c r="G57" s="804"/>
      <c r="H57" s="567"/>
      <c r="I57" s="567"/>
      <c r="J57" s="804"/>
      <c r="K57" s="581"/>
      <c r="L57" s="595"/>
      <c r="M57" s="783"/>
    </row>
    <row r="58" s="791" customFormat="1" ht="24.9" customHeight="1" spans="1:13">
      <c r="A58" s="568">
        <v>2</v>
      </c>
      <c r="B58" s="805" t="s">
        <v>310</v>
      </c>
      <c r="C58" s="805"/>
      <c r="D58" s="805"/>
      <c r="E58" s="567"/>
      <c r="F58" s="567"/>
      <c r="G58" s="567"/>
      <c r="H58" s="567"/>
      <c r="I58" s="567"/>
      <c r="J58" s="567"/>
      <c r="K58" s="581"/>
      <c r="L58" s="595"/>
      <c r="M58" s="783"/>
    </row>
    <row r="59" s="791" customFormat="1" ht="24.9" customHeight="1" spans="1:13">
      <c r="A59" s="568">
        <v>3</v>
      </c>
      <c r="B59" s="805" t="s">
        <v>311</v>
      </c>
      <c r="C59" s="805"/>
      <c r="D59" s="805"/>
      <c r="E59" s="567"/>
      <c r="F59" s="567"/>
      <c r="G59" s="567"/>
      <c r="H59" s="567"/>
      <c r="I59" s="567"/>
      <c r="J59" s="567"/>
      <c r="K59" s="581"/>
      <c r="L59" s="595"/>
      <c r="M59" s="783"/>
    </row>
    <row r="60" s="791" customFormat="1" ht="24.9" customHeight="1" spans="1:13">
      <c r="A60" s="568">
        <v>4</v>
      </c>
      <c r="B60" s="805" t="s">
        <v>312</v>
      </c>
      <c r="C60" s="805"/>
      <c r="D60" s="805"/>
      <c r="E60" s="567"/>
      <c r="F60" s="567"/>
      <c r="G60" s="567"/>
      <c r="H60" s="567"/>
      <c r="I60" s="567"/>
      <c r="J60" s="567"/>
      <c r="K60" s="581"/>
      <c r="L60" s="595"/>
      <c r="M60" s="783"/>
    </row>
    <row r="61" s="791" customFormat="1" ht="24.9" customHeight="1" spans="1:13">
      <c r="A61" s="568">
        <v>5</v>
      </c>
      <c r="B61" s="803" t="s">
        <v>313</v>
      </c>
      <c r="C61" s="803"/>
      <c r="D61" s="803"/>
      <c r="E61" s="567"/>
      <c r="F61" s="567"/>
      <c r="G61" s="804"/>
      <c r="H61" s="567"/>
      <c r="I61" s="567"/>
      <c r="J61" s="804"/>
      <c r="K61" s="581"/>
      <c r="L61" s="595"/>
      <c r="M61" s="783"/>
    </row>
    <row r="62" s="791" customFormat="1" ht="24.9" customHeight="1" spans="1:13">
      <c r="A62" s="568">
        <v>6</v>
      </c>
      <c r="B62" s="826" t="s">
        <v>314</v>
      </c>
      <c r="C62" s="826"/>
      <c r="D62" s="826"/>
      <c r="E62" s="567"/>
      <c r="F62" s="567"/>
      <c r="G62" s="804"/>
      <c r="H62" s="567"/>
      <c r="I62" s="567"/>
      <c r="J62" s="804"/>
      <c r="K62" s="581"/>
      <c r="L62" s="595"/>
      <c r="M62" s="783"/>
    </row>
    <row r="63" s="791" customFormat="1" ht="24.9" customHeight="1" spans="1:13">
      <c r="A63" s="568">
        <v>7</v>
      </c>
      <c r="B63" s="805" t="s">
        <v>315</v>
      </c>
      <c r="C63" s="805"/>
      <c r="D63" s="805"/>
      <c r="E63" s="567"/>
      <c r="F63" s="567"/>
      <c r="G63" s="567"/>
      <c r="H63" s="567"/>
      <c r="I63" s="567"/>
      <c r="J63" s="567"/>
      <c r="K63" s="581"/>
      <c r="L63" s="595"/>
      <c r="M63" s="783"/>
    </row>
    <row r="64" s="791" customFormat="1" ht="24.9" customHeight="1" spans="1:13">
      <c r="A64" s="568">
        <v>8</v>
      </c>
      <c r="B64" s="805" t="s">
        <v>316</v>
      </c>
      <c r="C64" s="805"/>
      <c r="D64" s="805"/>
      <c r="E64" s="567"/>
      <c r="F64" s="567"/>
      <c r="G64" s="804"/>
      <c r="H64" s="567"/>
      <c r="I64" s="567"/>
      <c r="J64" s="804"/>
      <c r="K64" s="581"/>
      <c r="L64" s="595"/>
      <c r="M64" s="783"/>
    </row>
    <row r="65" s="791" customFormat="1" ht="24.9" customHeight="1" spans="1:13">
      <c r="A65" s="568">
        <v>9</v>
      </c>
      <c r="B65" s="805" t="s">
        <v>317</v>
      </c>
      <c r="C65" s="805"/>
      <c r="D65" s="805"/>
      <c r="E65" s="567"/>
      <c r="F65" s="567"/>
      <c r="G65" s="567"/>
      <c r="H65" s="833"/>
      <c r="I65" s="833"/>
      <c r="J65" s="833"/>
      <c r="K65" s="842"/>
      <c r="L65" s="843"/>
      <c r="M65" s="783"/>
    </row>
    <row r="66" s="791" customFormat="1" ht="24.9" customHeight="1" spans="1:13">
      <c r="A66" s="568">
        <v>10</v>
      </c>
      <c r="B66" s="834" t="s">
        <v>318</v>
      </c>
      <c r="C66" s="834"/>
      <c r="D66" s="834"/>
      <c r="E66" s="567"/>
      <c r="F66" s="567"/>
      <c r="G66" s="567"/>
      <c r="H66" s="833"/>
      <c r="I66" s="833"/>
      <c r="J66" s="567"/>
      <c r="K66" s="581"/>
      <c r="L66" s="595"/>
      <c r="M66" s="783"/>
    </row>
    <row r="67" s="788" customFormat="1" ht="24.9" customHeight="1" spans="1:13">
      <c r="A67" s="568"/>
      <c r="B67" s="824" t="s">
        <v>397</v>
      </c>
      <c r="C67" s="824"/>
      <c r="D67" s="824"/>
      <c r="E67" s="802" t="s">
        <v>175</v>
      </c>
      <c r="F67" s="802" t="s">
        <v>176</v>
      </c>
      <c r="G67" s="802" t="s">
        <v>177</v>
      </c>
      <c r="H67" s="802" t="s">
        <v>175</v>
      </c>
      <c r="I67" s="802" t="s">
        <v>176</v>
      </c>
      <c r="J67" s="802" t="s">
        <v>177</v>
      </c>
      <c r="K67" s="581"/>
      <c r="L67" s="595"/>
      <c r="M67" s="783"/>
    </row>
    <row r="68" s="789" customFormat="1" ht="24.9" customHeight="1" spans="1:13">
      <c r="A68" s="568">
        <v>1</v>
      </c>
      <c r="B68" s="805" t="s">
        <v>398</v>
      </c>
      <c r="C68" s="805"/>
      <c r="D68" s="805"/>
      <c r="E68" s="567"/>
      <c r="F68" s="567"/>
      <c r="G68" s="804"/>
      <c r="H68" s="567"/>
      <c r="I68" s="567"/>
      <c r="J68" s="804"/>
      <c r="K68" s="581"/>
      <c r="L68" s="595"/>
      <c r="M68" s="783"/>
    </row>
    <row r="69" s="788" customFormat="1" ht="24.9" customHeight="1" spans="1:13">
      <c r="A69" s="568">
        <v>2</v>
      </c>
      <c r="B69" s="805" t="s">
        <v>399</v>
      </c>
      <c r="C69" s="805"/>
      <c r="D69" s="805"/>
      <c r="E69" s="567"/>
      <c r="F69" s="567"/>
      <c r="G69" s="804"/>
      <c r="H69" s="567"/>
      <c r="I69" s="567"/>
      <c r="J69" s="804"/>
      <c r="K69" s="581"/>
      <c r="L69" s="595"/>
      <c r="M69" s="783"/>
    </row>
    <row r="70" s="788" customFormat="1" ht="24.9" customHeight="1" spans="1:13">
      <c r="A70" s="568">
        <v>3</v>
      </c>
      <c r="B70" s="805" t="s">
        <v>400</v>
      </c>
      <c r="C70" s="805"/>
      <c r="D70" s="805"/>
      <c r="E70" s="567"/>
      <c r="F70" s="567"/>
      <c r="G70" s="567"/>
      <c r="H70" s="567"/>
      <c r="I70" s="567"/>
      <c r="J70" s="567"/>
      <c r="K70" s="581"/>
      <c r="L70" s="595"/>
      <c r="M70" s="783"/>
    </row>
    <row r="71" s="791" customFormat="1" ht="24.9" customHeight="1" spans="1:13">
      <c r="A71" s="568">
        <v>4</v>
      </c>
      <c r="B71" s="805" t="s">
        <v>401</v>
      </c>
      <c r="C71" s="805"/>
      <c r="D71" s="805"/>
      <c r="E71" s="567"/>
      <c r="F71" s="567"/>
      <c r="G71" s="567"/>
      <c r="H71" s="567"/>
      <c r="I71" s="567"/>
      <c r="J71" s="567"/>
      <c r="K71" s="581"/>
      <c r="L71" s="595"/>
      <c r="M71" s="783"/>
    </row>
    <row r="72" s="791" customFormat="1" ht="24.9" customHeight="1" spans="1:13">
      <c r="A72" s="568">
        <v>5</v>
      </c>
      <c r="B72" s="805" t="s">
        <v>402</v>
      </c>
      <c r="C72" s="805"/>
      <c r="D72" s="805"/>
      <c r="E72" s="567"/>
      <c r="F72" s="567"/>
      <c r="G72" s="567"/>
      <c r="H72" s="567"/>
      <c r="I72" s="567"/>
      <c r="J72" s="567"/>
      <c r="K72" s="581"/>
      <c r="L72" s="595"/>
      <c r="M72" s="783"/>
    </row>
    <row r="73" s="791" customFormat="1" ht="24.9" customHeight="1" spans="1:13">
      <c r="A73" s="568">
        <v>6</v>
      </c>
      <c r="B73" s="805" t="s">
        <v>403</v>
      </c>
      <c r="C73" s="805"/>
      <c r="D73" s="805"/>
      <c r="E73" s="567"/>
      <c r="F73" s="567"/>
      <c r="G73" s="567"/>
      <c r="H73" s="567"/>
      <c r="I73" s="567"/>
      <c r="J73" s="567"/>
      <c r="K73" s="581"/>
      <c r="L73" s="595"/>
      <c r="M73" s="783"/>
    </row>
    <row r="74" s="791" customFormat="1" ht="24.9" customHeight="1" spans="1:13">
      <c r="A74" s="568">
        <v>7</v>
      </c>
      <c r="B74" s="805" t="s">
        <v>404</v>
      </c>
      <c r="C74" s="805"/>
      <c r="D74" s="805"/>
      <c r="E74" s="567"/>
      <c r="F74" s="567"/>
      <c r="G74" s="567"/>
      <c r="H74" s="567"/>
      <c r="I74" s="567"/>
      <c r="J74" s="567"/>
      <c r="K74" s="581"/>
      <c r="L74" s="595"/>
      <c r="M74" s="783"/>
    </row>
    <row r="75" s="791" customFormat="1" ht="24.9" customHeight="1" spans="1:13">
      <c r="A75" s="568">
        <v>8</v>
      </c>
      <c r="B75" s="805" t="s">
        <v>405</v>
      </c>
      <c r="C75" s="805"/>
      <c r="D75" s="805"/>
      <c r="E75" s="567"/>
      <c r="F75" s="567"/>
      <c r="G75" s="567"/>
      <c r="H75" s="567"/>
      <c r="I75" s="567"/>
      <c r="J75" s="567"/>
      <c r="K75" s="581"/>
      <c r="L75" s="595"/>
      <c r="M75" s="783"/>
    </row>
    <row r="76" s="791" customFormat="1" ht="24.9" customHeight="1" spans="1:13">
      <c r="A76" s="568">
        <v>9</v>
      </c>
      <c r="B76" s="805" t="s">
        <v>406</v>
      </c>
      <c r="C76" s="805"/>
      <c r="D76" s="805"/>
      <c r="E76" s="567"/>
      <c r="F76" s="567"/>
      <c r="G76" s="567"/>
      <c r="H76" s="567"/>
      <c r="I76" s="567"/>
      <c r="J76" s="567"/>
      <c r="K76" s="581"/>
      <c r="L76" s="595"/>
      <c r="M76" s="783"/>
    </row>
    <row r="77" s="791" customFormat="1" ht="24.9" customHeight="1" spans="1:13">
      <c r="A77" s="568">
        <v>10</v>
      </c>
      <c r="B77" s="805" t="s">
        <v>407</v>
      </c>
      <c r="C77" s="805"/>
      <c r="D77" s="805"/>
      <c r="E77" s="567"/>
      <c r="F77" s="567"/>
      <c r="G77" s="567"/>
      <c r="H77" s="567"/>
      <c r="I77" s="567"/>
      <c r="J77" s="567"/>
      <c r="K77" s="581"/>
      <c r="L77" s="595"/>
      <c r="M77" s="783"/>
    </row>
    <row r="78" s="792" customFormat="1" ht="18" customHeight="1" spans="1:13">
      <c r="A78" s="793"/>
      <c r="B78" s="835"/>
      <c r="C78" s="835"/>
      <c r="D78" s="836"/>
      <c r="F78" s="793"/>
      <c r="G78" s="793"/>
      <c r="H78" s="793"/>
      <c r="I78" s="793"/>
      <c r="J78" s="793"/>
      <c r="K78" s="793"/>
      <c r="L78" s="793"/>
      <c r="M78" s="793"/>
    </row>
    <row r="79" s="792" customFormat="1" ht="18" customHeight="1" spans="1:13">
      <c r="A79" s="793"/>
      <c r="B79" s="837"/>
      <c r="C79" s="837"/>
      <c r="D79" s="838"/>
      <c r="E79" s="839"/>
      <c r="F79" s="793"/>
      <c r="G79" s="793"/>
      <c r="H79" s="793"/>
      <c r="I79" s="793"/>
      <c r="J79" s="793"/>
      <c r="K79" s="793"/>
      <c r="L79" s="793"/>
      <c r="M79" s="793"/>
    </row>
    <row r="80" s="792" customFormat="1" ht="18" customHeight="1" spans="1:13">
      <c r="A80" s="793"/>
      <c r="B80" s="837"/>
      <c r="C80" s="837"/>
      <c r="D80" s="840"/>
      <c r="E80" s="839"/>
      <c r="F80" s="793"/>
      <c r="G80" s="793"/>
      <c r="H80" s="793"/>
      <c r="I80" s="793"/>
      <c r="J80" s="793"/>
      <c r="K80" s="793"/>
      <c r="L80" s="793"/>
      <c r="M80" s="793"/>
    </row>
    <row r="81" s="792" customFormat="1" ht="18" customHeight="1" spans="1:13">
      <c r="A81" s="793"/>
      <c r="B81" s="837"/>
      <c r="C81" s="837"/>
      <c r="D81" s="841"/>
      <c r="E81" s="839"/>
      <c r="F81" s="793"/>
      <c r="G81" s="793"/>
      <c r="H81" s="793"/>
      <c r="I81" s="793"/>
      <c r="J81" s="793"/>
      <c r="K81" s="793"/>
      <c r="L81" s="793"/>
      <c r="M81" s="793"/>
    </row>
    <row r="82" s="792" customFormat="1" ht="18" customHeight="1" spans="1:13">
      <c r="A82" s="793"/>
      <c r="B82" s="837"/>
      <c r="C82" s="837"/>
      <c r="D82" s="840"/>
      <c r="E82" s="839"/>
      <c r="F82" s="793"/>
      <c r="G82" s="793"/>
      <c r="H82" s="793"/>
      <c r="I82" s="793"/>
      <c r="J82" s="793"/>
      <c r="K82" s="793"/>
      <c r="L82" s="793"/>
      <c r="M82" s="793"/>
    </row>
    <row r="83" s="792" customFormat="1" ht="18" customHeight="1" spans="1:13">
      <c r="A83" s="793"/>
      <c r="B83" s="837"/>
      <c r="C83" s="837"/>
      <c r="D83" s="840"/>
      <c r="E83" s="839"/>
      <c r="F83" s="793"/>
      <c r="G83" s="793"/>
      <c r="H83" s="793"/>
      <c r="I83" s="793"/>
      <c r="J83" s="793"/>
      <c r="K83" s="793"/>
      <c r="L83" s="793"/>
      <c r="M83" s="793"/>
    </row>
    <row r="84" s="792" customFormat="1" ht="18" customHeight="1" spans="1:13">
      <c r="A84" s="793"/>
      <c r="B84" s="837"/>
      <c r="C84" s="837"/>
      <c r="D84" s="840"/>
      <c r="E84" s="839"/>
      <c r="F84" s="793"/>
      <c r="G84" s="793"/>
      <c r="H84" s="793"/>
      <c r="I84" s="793"/>
      <c r="J84" s="793"/>
      <c r="K84" s="793"/>
      <c r="L84" s="793"/>
      <c r="M84" s="793"/>
    </row>
    <row r="85" s="792" customFormat="1" ht="18" customHeight="1" spans="1:13">
      <c r="A85" s="793"/>
      <c r="B85" s="837"/>
      <c r="C85" s="837"/>
      <c r="D85" s="840"/>
      <c r="E85" s="839"/>
      <c r="F85" s="793"/>
      <c r="G85" s="793"/>
      <c r="H85" s="793"/>
      <c r="I85" s="793"/>
      <c r="J85" s="793"/>
      <c r="K85" s="793"/>
      <c r="L85" s="793"/>
      <c r="M85" s="793"/>
    </row>
    <row r="86" s="792" customFormat="1" ht="18" customHeight="1" spans="1:13">
      <c r="A86" s="793"/>
      <c r="B86" s="837"/>
      <c r="C86" s="837"/>
      <c r="D86" s="840"/>
      <c r="E86" s="839"/>
      <c r="F86" s="793"/>
      <c r="G86" s="793"/>
      <c r="H86" s="793"/>
      <c r="I86" s="793"/>
      <c r="J86" s="793"/>
      <c r="K86" s="793"/>
      <c r="L86" s="793"/>
      <c r="M86" s="793"/>
    </row>
    <row r="87" s="792" customFormat="1" ht="18" customHeight="1" spans="1:13">
      <c r="A87" s="793"/>
      <c r="B87" s="837"/>
      <c r="C87" s="837"/>
      <c r="D87" s="838"/>
      <c r="E87" s="839"/>
      <c r="F87" s="793"/>
      <c r="G87" s="793"/>
      <c r="H87" s="793"/>
      <c r="I87" s="793"/>
      <c r="J87" s="793"/>
      <c r="K87" s="793"/>
      <c r="L87" s="793"/>
      <c r="M87" s="793"/>
    </row>
    <row r="88" s="792" customFormat="1" ht="18" customHeight="1" spans="1:13">
      <c r="A88" s="793"/>
      <c r="B88" s="837"/>
      <c r="C88" s="837"/>
      <c r="D88" s="838"/>
      <c r="E88" s="839"/>
      <c r="F88" s="793"/>
      <c r="G88" s="793"/>
      <c r="H88" s="793"/>
      <c r="I88" s="793"/>
      <c r="J88" s="793"/>
      <c r="K88" s="793"/>
      <c r="L88" s="793"/>
      <c r="M88" s="793"/>
    </row>
    <row r="89" s="792" customFormat="1" ht="18" customHeight="1" spans="1:13">
      <c r="A89" s="793"/>
      <c r="B89" s="835"/>
      <c r="C89" s="835"/>
      <c r="D89" s="836"/>
      <c r="F89" s="793"/>
      <c r="G89" s="793"/>
      <c r="H89" s="793"/>
      <c r="I89" s="793"/>
      <c r="J89" s="793"/>
      <c r="K89" s="793"/>
      <c r="L89" s="793"/>
      <c r="M89" s="793"/>
    </row>
    <row r="90" s="792" customFormat="1" ht="18" customHeight="1" spans="1:13">
      <c r="A90" s="793"/>
      <c r="B90" s="835"/>
      <c r="C90" s="835"/>
      <c r="D90" s="836"/>
      <c r="F90" s="793"/>
      <c r="G90" s="793"/>
      <c r="H90" s="793"/>
      <c r="I90" s="793"/>
      <c r="J90" s="793"/>
      <c r="K90" s="793"/>
      <c r="L90" s="793"/>
      <c r="M90" s="793"/>
    </row>
    <row r="91" s="792" customFormat="1" ht="18" customHeight="1" spans="1:13">
      <c r="A91" s="793"/>
      <c r="B91" s="835"/>
      <c r="C91" s="835"/>
      <c r="D91" s="836"/>
      <c r="F91" s="793"/>
      <c r="G91" s="793"/>
      <c r="H91" s="793"/>
      <c r="I91" s="793"/>
      <c r="J91" s="793"/>
      <c r="K91" s="793"/>
      <c r="L91" s="793"/>
      <c r="M91" s="793"/>
    </row>
    <row r="92" s="792" customFormat="1" ht="18" customHeight="1" spans="1:13">
      <c r="A92" s="793"/>
      <c r="B92" s="835"/>
      <c r="C92" s="835"/>
      <c r="D92" s="836"/>
      <c r="F92" s="793"/>
      <c r="G92" s="793"/>
      <c r="H92" s="793"/>
      <c r="I92" s="793"/>
      <c r="J92" s="793"/>
      <c r="K92" s="793"/>
      <c r="L92" s="793"/>
      <c r="M92" s="793"/>
    </row>
    <row r="93" s="792" customFormat="1" ht="18" customHeight="1" spans="1:13">
      <c r="A93" s="793"/>
      <c r="B93" s="835"/>
      <c r="C93" s="835"/>
      <c r="D93" s="836"/>
      <c r="F93" s="793"/>
      <c r="G93" s="793"/>
      <c r="H93" s="793"/>
      <c r="I93" s="793"/>
      <c r="J93" s="793"/>
      <c r="K93" s="793"/>
      <c r="L93" s="793"/>
      <c r="M93" s="793"/>
    </row>
    <row r="94" s="792" customFormat="1" ht="18" customHeight="1" spans="1:13">
      <c r="A94" s="793"/>
      <c r="B94" s="835"/>
      <c r="C94" s="835"/>
      <c r="D94" s="836"/>
      <c r="F94" s="793"/>
      <c r="G94" s="793"/>
      <c r="H94" s="793"/>
      <c r="I94" s="793"/>
      <c r="J94" s="793"/>
      <c r="K94" s="793"/>
      <c r="L94" s="793"/>
      <c r="M94" s="793"/>
    </row>
    <row r="95" s="792" customFormat="1" ht="18" customHeight="1" spans="1:13">
      <c r="A95" s="793"/>
      <c r="B95" s="835"/>
      <c r="C95" s="835"/>
      <c r="D95" s="836"/>
      <c r="F95" s="793"/>
      <c r="G95" s="793"/>
      <c r="H95" s="793"/>
      <c r="I95" s="793"/>
      <c r="J95" s="793"/>
      <c r="K95" s="793"/>
      <c r="L95" s="793"/>
      <c r="M95" s="793"/>
    </row>
    <row r="96" s="792" customFormat="1" ht="18" customHeight="1" spans="1:13">
      <c r="A96" s="793"/>
      <c r="B96" s="835"/>
      <c r="C96" s="835"/>
      <c r="D96" s="836"/>
      <c r="F96" s="793"/>
      <c r="G96" s="793"/>
      <c r="H96" s="793"/>
      <c r="I96" s="793"/>
      <c r="J96" s="793"/>
      <c r="K96" s="793"/>
      <c r="L96" s="793"/>
      <c r="M96" s="793"/>
    </row>
    <row r="97" s="792" customFormat="1" ht="18" customHeight="1" spans="1:13">
      <c r="A97" s="793"/>
      <c r="B97" s="835"/>
      <c r="C97" s="835"/>
      <c r="D97" s="836"/>
      <c r="F97" s="793"/>
      <c r="G97" s="793"/>
      <c r="H97" s="793"/>
      <c r="I97" s="793"/>
      <c r="J97" s="793"/>
      <c r="K97" s="793"/>
      <c r="L97" s="793"/>
      <c r="M97" s="793"/>
    </row>
    <row r="98" s="792" customFormat="1" ht="18" customHeight="1" spans="1:13">
      <c r="A98" s="793"/>
      <c r="B98" s="835"/>
      <c r="C98" s="835"/>
      <c r="D98" s="836"/>
      <c r="F98" s="793"/>
      <c r="G98" s="793"/>
      <c r="H98" s="793"/>
      <c r="I98" s="793"/>
      <c r="J98" s="793"/>
      <c r="K98" s="793"/>
      <c r="L98" s="793"/>
      <c r="M98" s="793"/>
    </row>
    <row r="99" s="792" customFormat="1" ht="18" customHeight="1" spans="1:13">
      <c r="A99" s="793"/>
      <c r="B99" s="835"/>
      <c r="C99" s="835"/>
      <c r="D99" s="836"/>
      <c r="F99" s="793"/>
      <c r="G99" s="793"/>
      <c r="H99" s="793"/>
      <c r="I99" s="793"/>
      <c r="J99" s="793"/>
      <c r="K99" s="793"/>
      <c r="L99" s="793"/>
      <c r="M99" s="793"/>
    </row>
    <row r="100" s="792" customFormat="1" ht="18" customHeight="1" spans="1:13">
      <c r="A100" s="793"/>
      <c r="B100" s="835"/>
      <c r="C100" s="835"/>
      <c r="D100" s="836"/>
      <c r="F100" s="793"/>
      <c r="G100" s="793"/>
      <c r="H100" s="793"/>
      <c r="I100" s="793"/>
      <c r="J100" s="793"/>
      <c r="K100" s="793"/>
      <c r="L100" s="793"/>
      <c r="M100" s="793"/>
    </row>
    <row r="101" s="792" customFormat="1" ht="18" customHeight="1" spans="1:13">
      <c r="A101" s="793"/>
      <c r="B101" s="835"/>
      <c r="C101" s="835"/>
      <c r="D101" s="836"/>
      <c r="F101" s="793"/>
      <c r="G101" s="793"/>
      <c r="H101" s="793"/>
      <c r="I101" s="793"/>
      <c r="J101" s="793"/>
      <c r="K101" s="793"/>
      <c r="L101" s="793"/>
      <c r="M101" s="793"/>
    </row>
    <row r="102" s="792" customFormat="1" ht="18" customHeight="1" spans="1:13">
      <c r="A102" s="793"/>
      <c r="B102" s="835"/>
      <c r="C102" s="835"/>
      <c r="D102" s="836"/>
      <c r="F102" s="793"/>
      <c r="G102" s="793"/>
      <c r="H102" s="793"/>
      <c r="I102" s="793"/>
      <c r="J102" s="793"/>
      <c r="K102" s="793"/>
      <c r="L102" s="793"/>
      <c r="M102" s="793"/>
    </row>
    <row r="103" s="792" customFormat="1" ht="18" customHeight="1" spans="1:13">
      <c r="A103" s="793"/>
      <c r="B103" s="835"/>
      <c r="C103" s="835"/>
      <c r="D103" s="836"/>
      <c r="F103" s="793"/>
      <c r="G103" s="793"/>
      <c r="H103" s="793"/>
      <c r="I103" s="793"/>
      <c r="J103" s="793"/>
      <c r="K103" s="793"/>
      <c r="L103" s="793"/>
      <c r="M103" s="793"/>
    </row>
    <row r="104" s="792" customFormat="1" ht="18" customHeight="1" spans="1:13">
      <c r="A104" s="793"/>
      <c r="B104" s="835"/>
      <c r="C104" s="835"/>
      <c r="D104" s="836"/>
      <c r="F104" s="793"/>
      <c r="G104" s="793"/>
      <c r="H104" s="793"/>
      <c r="I104" s="793"/>
      <c r="J104" s="793"/>
      <c r="K104" s="793"/>
      <c r="L104" s="793"/>
      <c r="M104" s="793"/>
    </row>
    <row r="105" s="792" customFormat="1" ht="18" customHeight="1" spans="1:13">
      <c r="A105" s="793"/>
      <c r="B105" s="835"/>
      <c r="C105" s="835"/>
      <c r="D105" s="836"/>
      <c r="F105" s="793"/>
      <c r="G105" s="793"/>
      <c r="H105" s="793"/>
      <c r="I105" s="793"/>
      <c r="J105" s="793"/>
      <c r="K105" s="793"/>
      <c r="L105" s="793"/>
      <c r="M105" s="793"/>
    </row>
    <row r="106" s="792" customFormat="1" ht="18" customHeight="1" spans="1:13">
      <c r="A106" s="793"/>
      <c r="B106" s="835"/>
      <c r="C106" s="835"/>
      <c r="D106" s="836"/>
      <c r="F106" s="793"/>
      <c r="G106" s="793"/>
      <c r="H106" s="793"/>
      <c r="I106" s="793"/>
      <c r="J106" s="793"/>
      <c r="K106" s="793"/>
      <c r="L106" s="793"/>
      <c r="M106" s="793"/>
    </row>
    <row r="107" s="792" customFormat="1" ht="18" customHeight="1" spans="1:13">
      <c r="A107" s="793"/>
      <c r="B107" s="835"/>
      <c r="C107" s="835"/>
      <c r="D107" s="836"/>
      <c r="F107" s="793"/>
      <c r="G107" s="793"/>
      <c r="H107" s="793"/>
      <c r="I107" s="793"/>
      <c r="J107" s="793"/>
      <c r="K107" s="793"/>
      <c r="L107" s="793"/>
      <c r="M107" s="793"/>
    </row>
    <row r="108" s="792" customFormat="1" ht="18" customHeight="1" spans="1:13">
      <c r="A108" s="793"/>
      <c r="B108" s="835"/>
      <c r="C108" s="835"/>
      <c r="D108" s="836"/>
      <c r="F108" s="793"/>
      <c r="G108" s="793"/>
      <c r="H108" s="793"/>
      <c r="I108" s="793"/>
      <c r="J108" s="793"/>
      <c r="K108" s="793"/>
      <c r="L108" s="793"/>
      <c r="M108" s="793"/>
    </row>
    <row r="109" s="792" customFormat="1" ht="18" customHeight="1" spans="1:13">
      <c r="A109" s="793"/>
      <c r="B109" s="835"/>
      <c r="C109" s="835"/>
      <c r="D109" s="836"/>
      <c r="F109" s="793"/>
      <c r="G109" s="793"/>
      <c r="H109" s="793"/>
      <c r="I109" s="793"/>
      <c r="J109" s="793"/>
      <c r="K109" s="793"/>
      <c r="L109" s="793"/>
      <c r="M109" s="793"/>
    </row>
    <row r="110" s="792" customFormat="1" ht="18" customHeight="1" spans="1:13">
      <c r="A110" s="793"/>
      <c r="B110" s="835"/>
      <c r="C110" s="835"/>
      <c r="D110" s="836"/>
      <c r="F110" s="793"/>
      <c r="G110" s="793"/>
      <c r="H110" s="793"/>
      <c r="I110" s="793"/>
      <c r="J110" s="793"/>
      <c r="K110" s="793"/>
      <c r="L110" s="793"/>
      <c r="M110" s="793"/>
    </row>
    <row r="111" s="792" customFormat="1" ht="18" customHeight="1" spans="1:13">
      <c r="A111" s="793"/>
      <c r="B111" s="835"/>
      <c r="C111" s="835"/>
      <c r="D111" s="836"/>
      <c r="F111" s="793"/>
      <c r="G111" s="793"/>
      <c r="H111" s="793"/>
      <c r="I111" s="793"/>
      <c r="J111" s="793"/>
      <c r="K111" s="793"/>
      <c r="L111" s="793"/>
      <c r="M111" s="793"/>
    </row>
    <row r="112" s="792" customFormat="1" ht="18" customHeight="1" spans="1:13">
      <c r="A112" s="793"/>
      <c r="B112" s="835"/>
      <c r="C112" s="835"/>
      <c r="D112" s="836"/>
      <c r="F112" s="793"/>
      <c r="G112" s="793"/>
      <c r="H112" s="793"/>
      <c r="I112" s="793"/>
      <c r="J112" s="793"/>
      <c r="K112" s="793"/>
      <c r="L112" s="793"/>
      <c r="M112" s="793"/>
    </row>
    <row r="113" s="792" customFormat="1" ht="18" customHeight="1" spans="1:13">
      <c r="A113" s="793"/>
      <c r="B113" s="835"/>
      <c r="C113" s="835"/>
      <c r="D113" s="836"/>
      <c r="F113" s="793"/>
      <c r="G113" s="793"/>
      <c r="H113" s="793"/>
      <c r="I113" s="793"/>
      <c r="J113" s="793"/>
      <c r="K113" s="793"/>
      <c r="L113" s="793"/>
      <c r="M113" s="793"/>
    </row>
    <row r="114" s="792" customFormat="1" ht="18" customHeight="1" spans="1:13">
      <c r="A114" s="793"/>
      <c r="B114" s="835"/>
      <c r="C114" s="835"/>
      <c r="D114" s="836"/>
      <c r="F114" s="793"/>
      <c r="G114" s="793"/>
      <c r="H114" s="793"/>
      <c r="I114" s="793"/>
      <c r="J114" s="793"/>
      <c r="K114" s="793"/>
      <c r="L114" s="793"/>
      <c r="M114" s="793"/>
    </row>
    <row r="115" s="792" customFormat="1" ht="18" customHeight="1" spans="1:13">
      <c r="A115" s="793"/>
      <c r="B115" s="835"/>
      <c r="C115" s="835"/>
      <c r="D115" s="836"/>
      <c r="F115" s="793"/>
      <c r="G115" s="793"/>
      <c r="H115" s="793"/>
      <c r="I115" s="793"/>
      <c r="J115" s="793"/>
      <c r="K115" s="793"/>
      <c r="L115" s="793"/>
      <c r="M115" s="793"/>
    </row>
    <row r="116" s="792" customFormat="1" ht="18" customHeight="1" spans="1:13">
      <c r="A116" s="793"/>
      <c r="B116" s="835"/>
      <c r="C116" s="835"/>
      <c r="D116" s="836"/>
      <c r="F116" s="793"/>
      <c r="G116" s="793"/>
      <c r="H116" s="793"/>
      <c r="I116" s="793"/>
      <c r="J116" s="793"/>
      <c r="K116" s="793"/>
      <c r="L116" s="793"/>
      <c r="M116" s="793"/>
    </row>
    <row r="117" s="792" customFormat="1" ht="18" customHeight="1" spans="1:13">
      <c r="A117" s="793"/>
      <c r="B117" s="835"/>
      <c r="C117" s="835"/>
      <c r="D117" s="836"/>
      <c r="F117" s="793"/>
      <c r="G117" s="793"/>
      <c r="H117" s="793"/>
      <c r="I117" s="793"/>
      <c r="J117" s="793"/>
      <c r="K117" s="793"/>
      <c r="L117" s="793"/>
      <c r="M117" s="793"/>
    </row>
    <row r="118" s="792" customFormat="1" ht="18" customHeight="1" spans="1:13">
      <c r="A118" s="793"/>
      <c r="B118" s="835"/>
      <c r="C118" s="835"/>
      <c r="D118" s="836"/>
      <c r="F118" s="793"/>
      <c r="G118" s="793"/>
      <c r="H118" s="793"/>
      <c r="I118" s="793"/>
      <c r="J118" s="793"/>
      <c r="K118" s="793"/>
      <c r="L118" s="793"/>
      <c r="M118" s="793"/>
    </row>
    <row r="119" s="792" customFormat="1" ht="18" customHeight="1" spans="1:13">
      <c r="A119" s="793"/>
      <c r="B119" s="835"/>
      <c r="C119" s="835"/>
      <c r="D119" s="836"/>
      <c r="F119" s="793"/>
      <c r="G119" s="793"/>
      <c r="H119" s="793"/>
      <c r="I119" s="793"/>
      <c r="J119" s="793"/>
      <c r="K119" s="793"/>
      <c r="L119" s="793"/>
      <c r="M119" s="793"/>
    </row>
    <row r="120" ht="18" customHeight="1"/>
    <row r="121" ht="18" customHeight="1"/>
    <row r="122" ht="18" customHeight="1"/>
    <row r="123" ht="18" customHeight="1"/>
    <row r="124" ht="18" customHeight="1"/>
    <row r="125" ht="18" customHeight="1"/>
  </sheetData>
  <mergeCells count="160">
    <mergeCell ref="E1:F1"/>
    <mergeCell ref="G1:K1"/>
    <mergeCell ref="E2:F2"/>
    <mergeCell ref="G2:K2"/>
    <mergeCell ref="E3:F3"/>
    <mergeCell ref="G3:K3"/>
    <mergeCell ref="E4:F4"/>
    <mergeCell ref="G4:K4"/>
    <mergeCell ref="E5:L5"/>
    <mergeCell ref="E6:G6"/>
    <mergeCell ref="H6:J6"/>
    <mergeCell ref="E7:G7"/>
    <mergeCell ref="H7:J7"/>
    <mergeCell ref="B8:D8"/>
    <mergeCell ref="K8:L8"/>
    <mergeCell ref="M8:P8"/>
    <mergeCell ref="B9:D9"/>
    <mergeCell ref="K9:L9"/>
    <mergeCell ref="B10:D10"/>
    <mergeCell ref="K10:L10"/>
    <mergeCell ref="B11:D11"/>
    <mergeCell ref="K11:L11"/>
    <mergeCell ref="B12:D12"/>
    <mergeCell ref="K12:L12"/>
    <mergeCell ref="B13:D13"/>
    <mergeCell ref="K13:L13"/>
    <mergeCell ref="B14:D14"/>
    <mergeCell ref="K14:L14"/>
    <mergeCell ref="B15:D15"/>
    <mergeCell ref="K15:L15"/>
    <mergeCell ref="B16:D16"/>
    <mergeCell ref="K16:L16"/>
    <mergeCell ref="B17:D17"/>
    <mergeCell ref="K17:L17"/>
    <mergeCell ref="B18:D18"/>
    <mergeCell ref="K18:L18"/>
    <mergeCell ref="B19:D19"/>
    <mergeCell ref="K19:L19"/>
    <mergeCell ref="B20:D20"/>
    <mergeCell ref="K20:L20"/>
    <mergeCell ref="B21:D21"/>
    <mergeCell ref="K21:L21"/>
    <mergeCell ref="B22:D22"/>
    <mergeCell ref="K22:L22"/>
    <mergeCell ref="B23:D23"/>
    <mergeCell ref="K23:L23"/>
    <mergeCell ref="B24:D24"/>
    <mergeCell ref="K24:L24"/>
    <mergeCell ref="B25:D25"/>
    <mergeCell ref="K25:L25"/>
    <mergeCell ref="B26:D26"/>
    <mergeCell ref="K26:L26"/>
    <mergeCell ref="B27:D27"/>
    <mergeCell ref="K27:L27"/>
    <mergeCell ref="B28:D28"/>
    <mergeCell ref="K28:L28"/>
    <mergeCell ref="B29:D29"/>
    <mergeCell ref="K29:L29"/>
    <mergeCell ref="B30:D30"/>
    <mergeCell ref="K30:L30"/>
    <mergeCell ref="B31:D31"/>
    <mergeCell ref="K31:L31"/>
    <mergeCell ref="B32:D32"/>
    <mergeCell ref="K32:L32"/>
    <mergeCell ref="B33:D33"/>
    <mergeCell ref="K33:L33"/>
    <mergeCell ref="B34:D34"/>
    <mergeCell ref="K34:L34"/>
    <mergeCell ref="B35:D35"/>
    <mergeCell ref="K35:L35"/>
    <mergeCell ref="B36:D36"/>
    <mergeCell ref="K36:L36"/>
    <mergeCell ref="B37:D37"/>
    <mergeCell ref="K37:L37"/>
    <mergeCell ref="B38:D38"/>
    <mergeCell ref="K38:L38"/>
    <mergeCell ref="B39:D39"/>
    <mergeCell ref="K39:L39"/>
    <mergeCell ref="B40:D40"/>
    <mergeCell ref="K40:L40"/>
    <mergeCell ref="B41:D41"/>
    <mergeCell ref="B42:D42"/>
    <mergeCell ref="B43:D43"/>
    <mergeCell ref="K43:L43"/>
    <mergeCell ref="B44:D44"/>
    <mergeCell ref="K44:L44"/>
    <mergeCell ref="B45:D45"/>
    <mergeCell ref="K45:L45"/>
    <mergeCell ref="B46:D46"/>
    <mergeCell ref="K46:L46"/>
    <mergeCell ref="B47:D47"/>
    <mergeCell ref="K47:L47"/>
    <mergeCell ref="B48:D48"/>
    <mergeCell ref="K48:L48"/>
    <mergeCell ref="B49:D49"/>
    <mergeCell ref="K49:L49"/>
    <mergeCell ref="B50:D50"/>
    <mergeCell ref="K50:L50"/>
    <mergeCell ref="B51:D51"/>
    <mergeCell ref="K51:L51"/>
    <mergeCell ref="B52:D52"/>
    <mergeCell ref="K52:L52"/>
    <mergeCell ref="B53:D53"/>
    <mergeCell ref="K53:L53"/>
    <mergeCell ref="B54:D54"/>
    <mergeCell ref="K54:L54"/>
    <mergeCell ref="B55:D55"/>
    <mergeCell ref="K55:L55"/>
    <mergeCell ref="B56:D56"/>
    <mergeCell ref="K56:L56"/>
    <mergeCell ref="B57:D57"/>
    <mergeCell ref="K57:L57"/>
    <mergeCell ref="B58:D58"/>
    <mergeCell ref="K58:L58"/>
    <mergeCell ref="B59:D59"/>
    <mergeCell ref="K59:L59"/>
    <mergeCell ref="B60:D60"/>
    <mergeCell ref="K60:L60"/>
    <mergeCell ref="B61:D61"/>
    <mergeCell ref="K61:L61"/>
    <mergeCell ref="B62:D62"/>
    <mergeCell ref="K62:L62"/>
    <mergeCell ref="B63:D63"/>
    <mergeCell ref="K63:L63"/>
    <mergeCell ref="B64:D64"/>
    <mergeCell ref="K64:L64"/>
    <mergeCell ref="B65:D65"/>
    <mergeCell ref="K65:L65"/>
    <mergeCell ref="B66:D66"/>
    <mergeCell ref="K66:L66"/>
    <mergeCell ref="B67:D67"/>
    <mergeCell ref="K67:L67"/>
    <mergeCell ref="B68:D68"/>
    <mergeCell ref="K68:L68"/>
    <mergeCell ref="B69:D69"/>
    <mergeCell ref="K69:L69"/>
    <mergeCell ref="B70:D70"/>
    <mergeCell ref="K70:L70"/>
    <mergeCell ref="B71:D71"/>
    <mergeCell ref="K71:L71"/>
    <mergeCell ref="B72:D72"/>
    <mergeCell ref="K72:L72"/>
    <mergeCell ref="B73:D73"/>
    <mergeCell ref="K73:L73"/>
    <mergeCell ref="B74:D74"/>
    <mergeCell ref="K74:L74"/>
    <mergeCell ref="B75:D75"/>
    <mergeCell ref="K75:L75"/>
    <mergeCell ref="B76:D76"/>
    <mergeCell ref="K76:L76"/>
    <mergeCell ref="B77:D77"/>
    <mergeCell ref="K77:L77"/>
    <mergeCell ref="A6:A7"/>
    <mergeCell ref="D1:D2"/>
    <mergeCell ref="M10:M12"/>
    <mergeCell ref="M13:M15"/>
    <mergeCell ref="R8:R17"/>
    <mergeCell ref="K6:L7"/>
    <mergeCell ref="B6:D7"/>
    <mergeCell ref="A1:C3"/>
  </mergeCells>
  <conditionalFormatting sqref="E9">
    <cfRule type="cellIs" dxfId="4" priority="6" operator="equal">
      <formula>"√"</formula>
    </cfRule>
    <cfRule type="cellIs" dxfId="1" priority="5" operator="equal">
      <formula>"√"</formula>
    </cfRule>
    <cfRule type="cellIs" dxfId="0" priority="4" operator="equal">
      <formula>"×"</formula>
    </cfRule>
  </conditionalFormatting>
  <conditionalFormatting sqref="H9">
    <cfRule type="cellIs" dxfId="4" priority="3" operator="equal">
      <formula>"√"</formula>
    </cfRule>
    <cfRule type="cellIs" dxfId="1" priority="2" operator="equal">
      <formula>"√"</formula>
    </cfRule>
    <cfRule type="cellIs" dxfId="0" priority="1" operator="equal">
      <formula>"×"</formula>
    </cfRule>
  </conditionalFormatting>
  <conditionalFormatting sqref="G11">
    <cfRule type="cellIs" dxfId="4" priority="36" operator="equal">
      <formula>"√"</formula>
    </cfRule>
    <cfRule type="cellIs" dxfId="1" priority="35" operator="equal">
      <formula>"√"</formula>
    </cfRule>
    <cfRule type="cellIs" dxfId="0" priority="34" operator="equal">
      <formula>"×"</formula>
    </cfRule>
  </conditionalFormatting>
  <conditionalFormatting sqref="J11">
    <cfRule type="cellIs" dxfId="4" priority="33" operator="equal">
      <formula>"√"</formula>
    </cfRule>
    <cfRule type="cellIs" dxfId="1" priority="32" operator="equal">
      <formula>"√"</formula>
    </cfRule>
    <cfRule type="cellIs" dxfId="0" priority="31" operator="equal">
      <formula>"×"</formula>
    </cfRule>
  </conditionalFormatting>
  <conditionalFormatting sqref="G17">
    <cfRule type="cellIs" dxfId="4" priority="30" operator="equal">
      <formula>"√"</formula>
    </cfRule>
    <cfRule type="cellIs" dxfId="1" priority="29" operator="equal">
      <formula>"√"</formula>
    </cfRule>
    <cfRule type="cellIs" dxfId="0" priority="28" operator="equal">
      <formula>"×"</formula>
    </cfRule>
  </conditionalFormatting>
  <conditionalFormatting sqref="J17">
    <cfRule type="cellIs" dxfId="4" priority="27" operator="equal">
      <formula>"√"</formula>
    </cfRule>
    <cfRule type="cellIs" dxfId="1" priority="26" operator="equal">
      <formula>"√"</formula>
    </cfRule>
    <cfRule type="cellIs" dxfId="0" priority="25" operator="equal">
      <formula>"×"</formula>
    </cfRule>
  </conditionalFormatting>
  <conditionalFormatting sqref="E31">
    <cfRule type="cellIs" dxfId="4" priority="24" operator="equal">
      <formula>"√"</formula>
    </cfRule>
    <cfRule type="cellIs" dxfId="1" priority="23" operator="equal">
      <formula>"√"</formula>
    </cfRule>
    <cfRule type="cellIs" dxfId="0" priority="22" operator="equal">
      <formula>"×"</formula>
    </cfRule>
  </conditionalFormatting>
  <conditionalFormatting sqref="F31">
    <cfRule type="cellIs" dxfId="4" priority="21" operator="equal">
      <formula>"√"</formula>
    </cfRule>
    <cfRule type="cellIs" dxfId="1" priority="20" operator="equal">
      <formula>"√"</formula>
    </cfRule>
    <cfRule type="cellIs" dxfId="0" priority="19" operator="equal">
      <formula>"×"</formula>
    </cfRule>
  </conditionalFormatting>
  <conditionalFormatting sqref="G31">
    <cfRule type="cellIs" dxfId="4" priority="18" operator="equal">
      <formula>"√"</formula>
    </cfRule>
    <cfRule type="cellIs" dxfId="1" priority="17" operator="equal">
      <formula>"√"</formula>
    </cfRule>
    <cfRule type="cellIs" dxfId="0" priority="16" operator="equal">
      <formula>"×"</formula>
    </cfRule>
  </conditionalFormatting>
  <conditionalFormatting sqref="H31">
    <cfRule type="cellIs" dxfId="4" priority="15" operator="equal">
      <formula>"√"</formula>
    </cfRule>
    <cfRule type="cellIs" dxfId="1" priority="14" operator="equal">
      <formula>"√"</formula>
    </cfRule>
    <cfRule type="cellIs" dxfId="0" priority="13" operator="equal">
      <formula>"×"</formula>
    </cfRule>
  </conditionalFormatting>
  <conditionalFormatting sqref="I31">
    <cfRule type="cellIs" dxfId="4" priority="12" operator="equal">
      <formula>"√"</formula>
    </cfRule>
    <cfRule type="cellIs" dxfId="1" priority="11" operator="equal">
      <formula>"√"</formula>
    </cfRule>
    <cfRule type="cellIs" dxfId="0" priority="10" operator="equal">
      <formula>"×"</formula>
    </cfRule>
  </conditionalFormatting>
  <conditionalFormatting sqref="J31">
    <cfRule type="cellIs" dxfId="4" priority="9" operator="equal">
      <formula>"√"</formula>
    </cfRule>
    <cfRule type="cellIs" dxfId="1" priority="8" operator="equal">
      <formula>"√"</formula>
    </cfRule>
    <cfRule type="cellIs" dxfId="0" priority="7" operator="equal">
      <formula>"×"</formula>
    </cfRule>
  </conditionalFormatting>
  <conditionalFormatting sqref="G66">
    <cfRule type="cellIs" dxfId="0" priority="73" operator="equal">
      <formula>"×"</formula>
    </cfRule>
    <cfRule type="cellIs" dxfId="1" priority="74" operator="equal">
      <formula>"√"</formula>
    </cfRule>
    <cfRule type="cellIs" dxfId="4" priority="75" operator="equal">
      <formula>"√"</formula>
    </cfRule>
  </conditionalFormatting>
  <conditionalFormatting sqref="J66">
    <cfRule type="cellIs" dxfId="0" priority="70" operator="equal">
      <formula>"×"</formula>
    </cfRule>
    <cfRule type="cellIs" dxfId="1" priority="71" operator="equal">
      <formula>"√"</formula>
    </cfRule>
    <cfRule type="cellIs" dxfId="4" priority="72" operator="equal">
      <formula>"√"</formula>
    </cfRule>
  </conditionalFormatting>
  <conditionalFormatting sqref="E57:E65">
    <cfRule type="cellIs" dxfId="0" priority="67" operator="equal">
      <formula>"×"</formula>
    </cfRule>
    <cfRule type="cellIs" dxfId="1" priority="68" operator="equal">
      <formula>"√"</formula>
    </cfRule>
    <cfRule type="cellIs" dxfId="4" priority="69" operator="equal">
      <formula>"√"</formula>
    </cfRule>
  </conditionalFormatting>
  <conditionalFormatting sqref="E68:E77">
    <cfRule type="cellIs" dxfId="0" priority="181" operator="equal">
      <formula>"×"</formula>
    </cfRule>
    <cfRule type="cellIs" dxfId="1" priority="182" operator="equal">
      <formula>"√"</formula>
    </cfRule>
    <cfRule type="cellIs" dxfId="4" priority="183" operator="equal">
      <formula>"√"</formula>
    </cfRule>
  </conditionalFormatting>
  <conditionalFormatting sqref="F57:F65">
    <cfRule type="cellIs" dxfId="0" priority="64" operator="equal">
      <formula>"×"</formula>
    </cfRule>
    <cfRule type="cellIs" dxfId="1" priority="65" operator="equal">
      <formula>"√"</formula>
    </cfRule>
    <cfRule type="cellIs" dxfId="4" priority="66" operator="equal">
      <formula>"√"</formula>
    </cfRule>
  </conditionalFormatting>
  <conditionalFormatting sqref="F68:F77">
    <cfRule type="cellIs" dxfId="0" priority="178" operator="equal">
      <formula>"×"</formula>
    </cfRule>
    <cfRule type="cellIs" dxfId="1" priority="179" operator="equal">
      <formula>"√"</formula>
    </cfRule>
    <cfRule type="cellIs" dxfId="4" priority="180" operator="equal">
      <formula>"√"</formula>
    </cfRule>
  </conditionalFormatting>
  <conditionalFormatting sqref="G38:G39">
    <cfRule type="cellIs" dxfId="4" priority="54" operator="equal">
      <formula>"√"</formula>
    </cfRule>
    <cfRule type="cellIs" dxfId="1" priority="53" operator="equal">
      <formula>"√"</formula>
    </cfRule>
    <cfRule type="cellIs" dxfId="0" priority="52" operator="equal">
      <formula>"×"</formula>
    </cfRule>
  </conditionalFormatting>
  <conditionalFormatting sqref="J38:J39">
    <cfRule type="cellIs" dxfId="4" priority="42" operator="equal">
      <formula>"√"</formula>
    </cfRule>
    <cfRule type="cellIs" dxfId="1" priority="41" operator="equal">
      <formula>"√"</formula>
    </cfRule>
    <cfRule type="cellIs" dxfId="0" priority="40" operator="equal">
      <formula>"×"</formula>
    </cfRule>
  </conditionalFormatting>
  <conditionalFormatting sqref="F9:F30 F32:F42">
    <cfRule type="cellIs" dxfId="0" priority="55" operator="equal">
      <formula>"×"</formula>
    </cfRule>
    <cfRule type="cellIs" dxfId="1" priority="56" operator="equal">
      <formula>"√"</formula>
    </cfRule>
    <cfRule type="cellIs" dxfId="4" priority="57" operator="equal">
      <formula>"√"</formula>
    </cfRule>
  </conditionalFormatting>
  <conditionalFormatting sqref="G9 G21 G23 G25 G28:G29 G32 G35:G36">
    <cfRule type="cellIs" dxfId="4" priority="51" operator="equal">
      <formula>"√"</formula>
    </cfRule>
    <cfRule type="cellIs" dxfId="1" priority="50" operator="equal">
      <formula>"√"</formula>
    </cfRule>
    <cfRule type="cellIs" dxfId="0" priority="49" operator="equal">
      <formula>"×"</formula>
    </cfRule>
  </conditionalFormatting>
  <conditionalFormatting sqref="I9:I30 I32:I42">
    <cfRule type="cellIs" dxfId="0" priority="43" operator="equal">
      <formula>"×"</formula>
    </cfRule>
    <cfRule type="cellIs" dxfId="1" priority="44" operator="equal">
      <formula>"√"</formula>
    </cfRule>
    <cfRule type="cellIs" dxfId="4" priority="45" operator="equal">
      <formula>"√"</formula>
    </cfRule>
  </conditionalFormatting>
  <conditionalFormatting sqref="J9 J21 J23 J25 J28:J29 J32 J35:J36">
    <cfRule type="cellIs" dxfId="4" priority="39" operator="equal">
      <formula>"√"</formula>
    </cfRule>
    <cfRule type="cellIs" dxfId="1" priority="38" operator="equal">
      <formula>"√"</formula>
    </cfRule>
    <cfRule type="cellIs" dxfId="0" priority="37" operator="equal">
      <formula>"×"</formula>
    </cfRule>
  </conditionalFormatting>
  <conditionalFormatting sqref="E10:E30 E32:E42">
    <cfRule type="cellIs" dxfId="0" priority="58" operator="equal">
      <formula>"×"</formula>
    </cfRule>
    <cfRule type="cellIs" dxfId="1" priority="59" operator="equal">
      <formula>"√"</formula>
    </cfRule>
    <cfRule type="cellIs" dxfId="4" priority="60" operator="equal">
      <formula>"√"</formula>
    </cfRule>
  </conditionalFormatting>
  <conditionalFormatting sqref="H10:H30 H32:H42">
    <cfRule type="cellIs" dxfId="0" priority="46" operator="equal">
      <formula>"×"</formula>
    </cfRule>
    <cfRule type="cellIs" dxfId="1" priority="47" operator="equal">
      <formula>"√"</formula>
    </cfRule>
    <cfRule type="cellIs" dxfId="4" priority="48" operator="equal">
      <formula>"√"</formula>
    </cfRule>
  </conditionalFormatting>
  <conditionalFormatting sqref="E51:E55 E66 E44:E46 E48:E49">
    <cfRule type="cellIs" dxfId="0" priority="127" operator="equal">
      <formula>"×"</formula>
    </cfRule>
    <cfRule type="cellIs" dxfId="1" priority="128" operator="equal">
      <formula>"√"</formula>
    </cfRule>
    <cfRule type="cellIs" dxfId="4" priority="129" operator="equal">
      <formula>"√"</formula>
    </cfRule>
  </conditionalFormatting>
  <conditionalFormatting sqref="F51:F55 F66 F44:F46 F48:F49">
    <cfRule type="cellIs" dxfId="0" priority="124" operator="equal">
      <formula>"×"</formula>
    </cfRule>
    <cfRule type="cellIs" dxfId="1" priority="125" operator="equal">
      <formula>"√"</formula>
    </cfRule>
    <cfRule type="cellIs" dxfId="4" priority="126" operator="equal">
      <formula>"√"</formula>
    </cfRule>
  </conditionalFormatting>
  <conditionalFormatting sqref="G44:J44 H66:I66 H51:I55 G49:J49 H48:I48 H45:I46">
    <cfRule type="cellIs" dxfId="0" priority="121" operator="equal">
      <formula>"×"</formula>
    </cfRule>
    <cfRule type="cellIs" dxfId="1" priority="122" operator="equal">
      <formula>"√"</formula>
    </cfRule>
    <cfRule type="cellIs" dxfId="4" priority="123" operator="equal">
      <formula>"√"</formula>
    </cfRule>
  </conditionalFormatting>
  <conditionalFormatting sqref="G65:J65 H64:I64 G63:J63 H61:I62 G58:J60 H57:I57">
    <cfRule type="cellIs" dxfId="0" priority="61" operator="equal">
      <formula>"×"</formula>
    </cfRule>
    <cfRule type="cellIs" dxfId="1" priority="62" operator="equal">
      <formula>"√"</formula>
    </cfRule>
    <cfRule type="cellIs" dxfId="4" priority="63" operator="equal">
      <formula>"√"</formula>
    </cfRule>
  </conditionalFormatting>
  <conditionalFormatting sqref="G70:J77 H68:I69">
    <cfRule type="cellIs" dxfId="0" priority="175" operator="equal">
      <formula>"×"</formula>
    </cfRule>
    <cfRule type="cellIs" dxfId="1" priority="176" operator="equal">
      <formula>"√"</formula>
    </cfRule>
    <cfRule type="cellIs" dxfId="4" priority="177" operator="equal">
      <formula>"√"</formula>
    </cfRule>
  </conditionalFormatting>
  <dataValidations count="2">
    <dataValidation type="list" allowBlank="1" showInputMessage="1" showErrorMessage="1" sqref="G9:H9 J9 G11 J11 G17 J17 G21 J21 G23 J23 G25 J25 G32 J32 G44:J44 H48:I48 G49:J49 H57:I57 G63:J63 H64:I64 G28:G29 G35:G36 G38:G39 H10:H30 I9:I30 J28:J29 J35:J36 J38:J39 G70:J77 H32:I42 H51:I55 E9:F30 E32:F42 E44:F46 E48:F49 E51:F55 E57:F66 E68:F77 G58:J60 H45:I46 H61:I62 G65:J66 H68:I69">
      <formula1>"√,×,无"</formula1>
    </dataValidation>
    <dataValidation type="list" allowBlank="1" showInputMessage="1" showErrorMessage="1" sqref="E31:J31">
      <formula1>"A,B,C,D"</formula1>
    </dataValidation>
  </dataValidations>
  <hyperlinks>
    <hyperlink ref="R8:R17" location="目录!A1" display="链接到目录"/>
  </hyperlinks>
  <pageMargins left="0.7" right="0.7" top="0.75" bottom="0.75" header="0.3" footer="0.3"/>
  <pageSetup paperSize="9" scale="44"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R86"/>
  <sheetViews>
    <sheetView view="pageBreakPreview" zoomScale="70" zoomScaleNormal="85" topLeftCell="A37" workbookViewId="0">
      <selection activeCell="D43" sqref="D43:E44"/>
    </sheetView>
  </sheetViews>
  <sheetFormatPr defaultColWidth="8.7" defaultRowHeight="15.6"/>
  <cols>
    <col min="1" max="1" width="5.75" style="657" customWidth="1"/>
    <col min="2" max="2" width="14.625" style="657" customWidth="1"/>
    <col min="3" max="3" width="14.875" style="657" customWidth="1"/>
    <col min="4" max="4" width="74.8583333333333" style="657" customWidth="1"/>
    <col min="5" max="5" width="7.375" style="657" customWidth="1"/>
    <col min="6" max="6" width="12.125" style="657" customWidth="1"/>
    <col min="7" max="9" width="15.6" style="657" customWidth="1"/>
    <col min="10" max="10" width="7.375" style="657" customWidth="1"/>
    <col min="11" max="11" width="3.75" style="657" customWidth="1"/>
    <col min="12" max="12" width="9.5" style="657"/>
    <col min="13" max="15" width="4.625" style="657" customWidth="1"/>
    <col min="16" max="17" width="7.425" style="657" customWidth="1"/>
    <col min="18" max="16384" width="8.7" style="657"/>
  </cols>
  <sheetData>
    <row r="1" s="654" customFormat="1" ht="20.1" customHeight="1" spans="1:12">
      <c r="A1" s="658" t="s">
        <v>233</v>
      </c>
      <c r="B1" s="659"/>
      <c r="C1" s="660" t="s">
        <v>234</v>
      </c>
      <c r="D1" s="661"/>
      <c r="E1" s="661"/>
      <c r="F1" s="661"/>
      <c r="G1" s="662"/>
      <c r="H1" s="663" t="s">
        <v>235</v>
      </c>
      <c r="I1" s="663"/>
      <c r="J1" s="754"/>
      <c r="K1" s="754"/>
      <c r="L1" s="755" t="s">
        <v>3</v>
      </c>
    </row>
    <row r="2" s="654" customFormat="1" ht="20.1" customHeight="1" spans="1:16">
      <c r="A2" s="664"/>
      <c r="B2" s="665"/>
      <c r="C2" s="666"/>
      <c r="D2" s="667"/>
      <c r="E2" s="667"/>
      <c r="F2" s="667"/>
      <c r="G2" s="668"/>
      <c r="H2" s="669" t="s">
        <v>230</v>
      </c>
      <c r="I2" s="669"/>
      <c r="J2" s="756" t="str">
        <f>目录!H10</f>
        <v>祝腾威</v>
      </c>
      <c r="K2" s="756"/>
      <c r="L2" s="757">
        <f>目录!J10</f>
        <v>45590</v>
      </c>
      <c r="M2" s="758" t="s">
        <v>408</v>
      </c>
      <c r="N2" s="759" t="str">
        <f>IF(O14+O18+O21=0,"OK","NG")</f>
        <v>OK</v>
      </c>
      <c r="O2" s="759"/>
      <c r="P2" s="759"/>
    </row>
    <row r="3" s="654" customFormat="1" ht="20.1" customHeight="1" spans="1:16">
      <c r="A3" s="670"/>
      <c r="B3" s="671"/>
      <c r="C3" s="672" t="s">
        <v>141</v>
      </c>
      <c r="D3" s="673"/>
      <c r="E3" s="673"/>
      <c r="F3" s="673"/>
      <c r="G3" s="674"/>
      <c r="H3" s="669" t="s">
        <v>236</v>
      </c>
      <c r="I3" s="669"/>
      <c r="J3" s="756" t="str">
        <f>目录!H11</f>
        <v>张X </v>
      </c>
      <c r="K3" s="756"/>
      <c r="L3" s="757">
        <f>目录!J11</f>
        <v>0</v>
      </c>
      <c r="M3" s="760"/>
      <c r="N3" s="759"/>
      <c r="O3" s="759"/>
      <c r="P3" s="759"/>
    </row>
    <row r="4" s="655" customFormat="1" ht="20.1" customHeight="1" spans="1:16">
      <c r="A4" s="675" t="s">
        <v>409</v>
      </c>
      <c r="B4" s="676"/>
      <c r="C4" s="677" t="str">
        <f>目录!H5</f>
        <v>右滑门外板</v>
      </c>
      <c r="D4" s="678"/>
      <c r="E4" s="679"/>
      <c r="F4" s="679"/>
      <c r="G4" s="679"/>
      <c r="H4" s="669" t="s">
        <v>239</v>
      </c>
      <c r="I4" s="669"/>
      <c r="J4" s="756" t="str">
        <f>目录!H12</f>
        <v>张X </v>
      </c>
      <c r="K4" s="756"/>
      <c r="L4" s="757">
        <f>目录!J12</f>
        <v>0</v>
      </c>
      <c r="M4" s="760"/>
      <c r="N4" s="759"/>
      <c r="O4" s="759"/>
      <c r="P4" s="759"/>
    </row>
    <row r="5" s="655" customFormat="1" ht="20.1" customHeight="1" spans="1:16">
      <c r="A5" s="680" t="s">
        <v>410</v>
      </c>
      <c r="B5" s="681"/>
      <c r="C5" s="682" t="str">
        <f>目录!H8</f>
        <v>N72-VE23-M002-CAD9900200350-9900205227-OP20</v>
      </c>
      <c r="D5" s="681"/>
      <c r="E5" s="683" t="s">
        <v>354</v>
      </c>
      <c r="F5" s="683"/>
      <c r="G5" s="683"/>
      <c r="H5" s="683"/>
      <c r="I5" s="683"/>
      <c r="J5" s="683"/>
      <c r="K5" s="683"/>
      <c r="L5" s="682"/>
      <c r="M5" s="761"/>
      <c r="N5" s="759"/>
      <c r="O5" s="759"/>
      <c r="P5" s="759"/>
    </row>
    <row r="6" s="419" customFormat="1" ht="14.1" customHeight="1" spans="1:17">
      <c r="A6" s="684" t="s">
        <v>243</v>
      </c>
      <c r="B6" s="685" t="s">
        <v>411</v>
      </c>
      <c r="C6" s="685"/>
      <c r="D6" s="685"/>
      <c r="E6" s="685"/>
      <c r="F6" s="685"/>
      <c r="G6" s="685"/>
      <c r="H6" s="686" t="s">
        <v>161</v>
      </c>
      <c r="I6" s="686" t="s">
        <v>163</v>
      </c>
      <c r="J6" s="697" t="s">
        <v>247</v>
      </c>
      <c r="K6" s="762"/>
      <c r="L6" s="763"/>
      <c r="Q6" s="419" t="s">
        <v>191</v>
      </c>
    </row>
    <row r="7" s="419" customFormat="1" ht="14.1" customHeight="1" spans="1:12">
      <c r="A7" s="684"/>
      <c r="B7" s="685"/>
      <c r="C7" s="685"/>
      <c r="D7" s="685"/>
      <c r="E7" s="685"/>
      <c r="F7" s="685"/>
      <c r="G7" s="685"/>
      <c r="H7" s="687"/>
      <c r="I7" s="687"/>
      <c r="J7" s="703"/>
      <c r="K7" s="511"/>
      <c r="L7" s="764"/>
    </row>
    <row r="8" s="519" customFormat="1" ht="30" customHeight="1" spans="1:17">
      <c r="A8" s="688">
        <v>1</v>
      </c>
      <c r="B8" s="689" t="s">
        <v>412</v>
      </c>
      <c r="C8" s="690"/>
      <c r="D8" s="690"/>
      <c r="E8" s="690"/>
      <c r="F8" s="690"/>
      <c r="G8" s="691"/>
      <c r="H8" s="692"/>
      <c r="I8" s="701"/>
      <c r="J8" s="440"/>
      <c r="K8" s="441"/>
      <c r="L8" s="765"/>
      <c r="M8" s="766" t="s">
        <v>330</v>
      </c>
      <c r="N8" s="766"/>
      <c r="O8" s="766"/>
      <c r="P8" s="766"/>
      <c r="Q8" s="783"/>
    </row>
    <row r="9" s="519" customFormat="1" ht="30" customHeight="1" spans="1:17">
      <c r="A9" s="688">
        <v>2</v>
      </c>
      <c r="B9" s="693" t="s">
        <v>413</v>
      </c>
      <c r="C9" s="694"/>
      <c r="D9" s="694"/>
      <c r="E9" s="694"/>
      <c r="F9" s="694"/>
      <c r="G9" s="695"/>
      <c r="H9" s="692"/>
      <c r="I9" s="701"/>
      <c r="J9" s="440"/>
      <c r="K9" s="441"/>
      <c r="L9" s="765"/>
      <c r="M9" s="766"/>
      <c r="N9" s="766" t="s">
        <v>254</v>
      </c>
      <c r="O9" s="766" t="s">
        <v>255</v>
      </c>
      <c r="P9" s="766" t="s">
        <v>256</v>
      </c>
      <c r="Q9" s="783"/>
    </row>
    <row r="10" s="519" customFormat="1" ht="30" customHeight="1" spans="1:18">
      <c r="A10" s="696">
        <v>3</v>
      </c>
      <c r="B10" s="697" t="s">
        <v>414</v>
      </c>
      <c r="C10" s="698" t="s">
        <v>415</v>
      </c>
      <c r="D10" s="699" t="s">
        <v>416</v>
      </c>
      <c r="E10" s="699"/>
      <c r="F10" s="699"/>
      <c r="G10" s="700"/>
      <c r="H10" s="701"/>
      <c r="I10" s="701"/>
      <c r="J10" s="440"/>
      <c r="K10" s="441"/>
      <c r="L10" s="765"/>
      <c r="M10" s="766" t="s">
        <v>161</v>
      </c>
      <c r="N10" s="766" t="s">
        <v>258</v>
      </c>
      <c r="O10" s="766">
        <f>COUNTIF(H8:H26,"√")</f>
        <v>0</v>
      </c>
      <c r="P10" s="767" t="e">
        <f>O10/Q12</f>
        <v>#DIV/0!</v>
      </c>
      <c r="Q10" s="784"/>
      <c r="R10" s="785" t="s">
        <v>248</v>
      </c>
    </row>
    <row r="11" s="519" customFormat="1" ht="30" customHeight="1" spans="1:18">
      <c r="A11" s="702"/>
      <c r="B11" s="703"/>
      <c r="C11" s="698" t="s">
        <v>417</v>
      </c>
      <c r="D11" s="699" t="s">
        <v>418</v>
      </c>
      <c r="E11" s="699"/>
      <c r="F11" s="699"/>
      <c r="G11" s="700"/>
      <c r="H11" s="701"/>
      <c r="I11" s="701"/>
      <c r="J11" s="440"/>
      <c r="K11" s="441"/>
      <c r="L11" s="765"/>
      <c r="M11" s="766"/>
      <c r="N11" s="766" t="s">
        <v>260</v>
      </c>
      <c r="O11" s="766">
        <f>COUNTIF(H8:H26,"×")</f>
        <v>0</v>
      </c>
      <c r="P11" s="767" t="e">
        <f>O11/Q12</f>
        <v>#DIV/0!</v>
      </c>
      <c r="Q11" s="784" t="s">
        <v>261</v>
      </c>
      <c r="R11" s="785"/>
    </row>
    <row r="12" s="519" customFormat="1" ht="30" customHeight="1" spans="1:18">
      <c r="A12" s="702"/>
      <c r="B12" s="703"/>
      <c r="C12" s="698" t="s">
        <v>419</v>
      </c>
      <c r="D12" s="704" t="s">
        <v>420</v>
      </c>
      <c r="E12" s="704"/>
      <c r="F12" s="704"/>
      <c r="G12" s="705"/>
      <c r="H12" s="701"/>
      <c r="I12" s="701"/>
      <c r="J12" s="440"/>
      <c r="K12" s="441"/>
      <c r="L12" s="765"/>
      <c r="M12" s="766"/>
      <c r="N12" s="766" t="s">
        <v>168</v>
      </c>
      <c r="O12" s="766">
        <f>COUNTIF(H8:H26,"无")</f>
        <v>0</v>
      </c>
      <c r="P12" s="767" t="e">
        <f>O12/Q12</f>
        <v>#DIV/0!</v>
      </c>
      <c r="Q12" s="786">
        <f>SUM(O10:O12)</f>
        <v>0</v>
      </c>
      <c r="R12" s="785"/>
    </row>
    <row r="13" s="519" customFormat="1" ht="30" customHeight="1" spans="1:18">
      <c r="A13" s="702"/>
      <c r="B13" s="703"/>
      <c r="C13" s="698" t="s">
        <v>421</v>
      </c>
      <c r="D13" s="704" t="s">
        <v>422</v>
      </c>
      <c r="E13" s="704"/>
      <c r="F13" s="704"/>
      <c r="G13" s="705"/>
      <c r="H13" s="701"/>
      <c r="I13" s="701"/>
      <c r="J13" s="440"/>
      <c r="K13" s="441"/>
      <c r="L13" s="765"/>
      <c r="M13" s="768" t="s">
        <v>163</v>
      </c>
      <c r="N13" s="768" t="s">
        <v>258</v>
      </c>
      <c r="O13" s="768">
        <f>COUNTIF(I8:I26,"√")</f>
        <v>0</v>
      </c>
      <c r="P13" s="767" t="e">
        <f>O13/Q15</f>
        <v>#DIV/0!</v>
      </c>
      <c r="Q13" s="784"/>
      <c r="R13" s="785"/>
    </row>
    <row r="14" s="519" customFormat="1" ht="45" customHeight="1" spans="1:18">
      <c r="A14" s="706"/>
      <c r="B14" s="707"/>
      <c r="C14" s="698" t="s">
        <v>423</v>
      </c>
      <c r="D14" s="704" t="s">
        <v>424</v>
      </c>
      <c r="E14" s="704"/>
      <c r="F14" s="704"/>
      <c r="G14" s="705"/>
      <c r="H14" s="701"/>
      <c r="I14" s="701"/>
      <c r="J14" s="440"/>
      <c r="K14" s="441"/>
      <c r="L14" s="765"/>
      <c r="M14" s="766"/>
      <c r="N14" s="766" t="s">
        <v>260</v>
      </c>
      <c r="O14" s="766">
        <f>COUNTIF(I8:I26,"×")</f>
        <v>0</v>
      </c>
      <c r="P14" s="767" t="e">
        <f>O14/Q15</f>
        <v>#DIV/0!</v>
      </c>
      <c r="Q14" s="784" t="s">
        <v>261</v>
      </c>
      <c r="R14" s="785"/>
    </row>
    <row r="15" s="519" customFormat="1" ht="30" customHeight="1" spans="1:18">
      <c r="A15" s="708">
        <v>4</v>
      </c>
      <c r="B15" s="697" t="s">
        <v>425</v>
      </c>
      <c r="C15" s="698" t="s">
        <v>426</v>
      </c>
      <c r="D15" s="693" t="s">
        <v>427</v>
      </c>
      <c r="E15" s="694"/>
      <c r="F15" s="694"/>
      <c r="G15" s="695"/>
      <c r="H15" s="701"/>
      <c r="I15" s="701"/>
      <c r="J15" s="440"/>
      <c r="K15" s="441"/>
      <c r="L15" s="765"/>
      <c r="M15" s="766"/>
      <c r="N15" s="766" t="s">
        <v>168</v>
      </c>
      <c r="O15" s="766">
        <f>COUNTIF(I8:I26,"无")</f>
        <v>0</v>
      </c>
      <c r="P15" s="767" t="e">
        <f>O15/Q15</f>
        <v>#DIV/0!</v>
      </c>
      <c r="Q15" s="786">
        <f>SUM(O13:O15)</f>
        <v>0</v>
      </c>
      <c r="R15" s="785"/>
    </row>
    <row r="16" s="519" customFormat="1" ht="30" customHeight="1" spans="1:18">
      <c r="A16" s="709"/>
      <c r="B16" s="703"/>
      <c r="C16" s="698" t="s">
        <v>428</v>
      </c>
      <c r="D16" s="710" t="s">
        <v>429</v>
      </c>
      <c r="E16" s="699"/>
      <c r="F16" s="699"/>
      <c r="G16" s="700"/>
      <c r="H16" s="701"/>
      <c r="I16" s="701"/>
      <c r="J16" s="440"/>
      <c r="K16" s="441"/>
      <c r="L16" s="765"/>
      <c r="M16" s="526" t="s">
        <v>163</v>
      </c>
      <c r="N16" s="526"/>
      <c r="O16" s="526"/>
      <c r="P16" s="526"/>
      <c r="R16" s="785"/>
    </row>
    <row r="17" s="519" customFormat="1" ht="30" customHeight="1" spans="1:18">
      <c r="A17" s="711"/>
      <c r="B17" s="707"/>
      <c r="C17" s="698" t="s">
        <v>430</v>
      </c>
      <c r="D17" s="710" t="s">
        <v>431</v>
      </c>
      <c r="E17" s="699"/>
      <c r="F17" s="699"/>
      <c r="G17" s="700"/>
      <c r="H17" s="701"/>
      <c r="I17" s="701"/>
      <c r="J17" s="440"/>
      <c r="K17" s="441"/>
      <c r="L17" s="441"/>
      <c r="M17" s="446" t="s">
        <v>432</v>
      </c>
      <c r="N17" s="446" t="s">
        <v>81</v>
      </c>
      <c r="O17" s="446">
        <f>COUNTIFS(J33:J56,"ok")</f>
        <v>0</v>
      </c>
      <c r="P17" s="446"/>
      <c r="R17" s="785"/>
    </row>
    <row r="18" s="519" customFormat="1" ht="30" customHeight="1" spans="1:18">
      <c r="A18" s="712">
        <v>5</v>
      </c>
      <c r="B18" s="692" t="s">
        <v>433</v>
      </c>
      <c r="C18" s="441" t="s">
        <v>434</v>
      </c>
      <c r="D18" s="441"/>
      <c r="E18" s="441"/>
      <c r="F18" s="441"/>
      <c r="G18" s="713"/>
      <c r="H18" s="701"/>
      <c r="I18" s="701"/>
      <c r="J18" s="440"/>
      <c r="K18" s="441"/>
      <c r="L18" s="441"/>
      <c r="M18" s="446"/>
      <c r="N18" s="446" t="s">
        <v>75</v>
      </c>
      <c r="O18" s="446">
        <f>COUNTIFS(J33:J56,"NG")</f>
        <v>0</v>
      </c>
      <c r="P18" s="446"/>
      <c r="R18" s="785"/>
    </row>
    <row r="19" s="519" customFormat="1" ht="30" customHeight="1" spans="1:16">
      <c r="A19" s="708">
        <v>6</v>
      </c>
      <c r="B19" s="697" t="s">
        <v>435</v>
      </c>
      <c r="C19" s="685" t="s">
        <v>436</v>
      </c>
      <c r="D19" s="714" t="s">
        <v>437</v>
      </c>
      <c r="E19" s="714"/>
      <c r="F19" s="714"/>
      <c r="G19" s="715"/>
      <c r="H19" s="701"/>
      <c r="I19" s="701"/>
      <c r="J19" s="440"/>
      <c r="K19" s="441"/>
      <c r="L19" s="441"/>
      <c r="M19" s="446"/>
      <c r="N19" s="590" t="s">
        <v>168</v>
      </c>
      <c r="O19" s="446">
        <f>COUNTIFS(J33:J56,"无")</f>
        <v>0</v>
      </c>
      <c r="P19" s="446"/>
    </row>
    <row r="20" ht="30" customHeight="1" spans="1:16">
      <c r="A20" s="711"/>
      <c r="B20" s="707"/>
      <c r="C20" s="685" t="s">
        <v>438</v>
      </c>
      <c r="D20" s="716" t="s">
        <v>439</v>
      </c>
      <c r="E20" s="716"/>
      <c r="F20" s="716"/>
      <c r="G20" s="717"/>
      <c r="H20" s="701"/>
      <c r="I20" s="701"/>
      <c r="J20" s="440"/>
      <c r="K20" s="441"/>
      <c r="L20" s="441"/>
      <c r="M20" s="446" t="s">
        <v>440</v>
      </c>
      <c r="N20" s="446" t="s">
        <v>81</v>
      </c>
      <c r="O20" s="446">
        <f>COUNTIFS(J63:J84,"ok")</f>
        <v>0</v>
      </c>
      <c r="P20" s="769"/>
    </row>
    <row r="21" ht="30" customHeight="1" spans="1:16">
      <c r="A21" s="718">
        <v>7</v>
      </c>
      <c r="B21" s="719" t="s">
        <v>441</v>
      </c>
      <c r="C21" s="441" t="s">
        <v>442</v>
      </c>
      <c r="D21" s="441"/>
      <c r="E21" s="441"/>
      <c r="F21" s="441"/>
      <c r="G21" s="713"/>
      <c r="H21" s="701"/>
      <c r="I21" s="701"/>
      <c r="J21" s="440"/>
      <c r="K21" s="441"/>
      <c r="L21" s="441"/>
      <c r="M21" s="446"/>
      <c r="N21" s="446" t="s">
        <v>75</v>
      </c>
      <c r="O21" s="446">
        <f>COUNTIFS(J63:J84,"NG")</f>
        <v>0</v>
      </c>
      <c r="P21" s="769"/>
    </row>
    <row r="22" ht="30" customHeight="1" spans="1:16">
      <c r="A22" s="712">
        <v>8</v>
      </c>
      <c r="B22" s="444" t="s">
        <v>443</v>
      </c>
      <c r="C22" s="720" t="s">
        <v>444</v>
      </c>
      <c r="D22" s="721"/>
      <c r="E22" s="721"/>
      <c r="F22" s="721"/>
      <c r="G22" s="722"/>
      <c r="H22" s="701"/>
      <c r="I22" s="701"/>
      <c r="J22" s="440"/>
      <c r="K22" s="441"/>
      <c r="L22" s="441"/>
      <c r="M22" s="446"/>
      <c r="N22" s="590" t="s">
        <v>168</v>
      </c>
      <c r="O22" s="446">
        <f>COUNTIFS(J63:J84,"无")</f>
        <v>0</v>
      </c>
      <c r="P22" s="769"/>
    </row>
    <row r="23" ht="30" customHeight="1" spans="1:12">
      <c r="A23" s="718">
        <v>9</v>
      </c>
      <c r="B23" s="723" t="s">
        <v>445</v>
      </c>
      <c r="C23" s="714"/>
      <c r="D23" s="714"/>
      <c r="E23" s="714"/>
      <c r="F23" s="714"/>
      <c r="G23" s="715"/>
      <c r="H23" s="692"/>
      <c r="I23" s="701"/>
      <c r="J23" s="440"/>
      <c r="K23" s="441"/>
      <c r="L23" s="765"/>
    </row>
    <row r="24" ht="30" customHeight="1" spans="1:12">
      <c r="A24" s="712">
        <v>10</v>
      </c>
      <c r="B24" s="724" t="s">
        <v>446</v>
      </c>
      <c r="C24" s="725"/>
      <c r="D24" s="725"/>
      <c r="E24" s="725"/>
      <c r="F24" s="725"/>
      <c r="G24" s="726"/>
      <c r="H24" s="701"/>
      <c r="I24" s="701"/>
      <c r="J24" s="440"/>
      <c r="K24" s="441"/>
      <c r="L24" s="765"/>
    </row>
    <row r="25" ht="30" customHeight="1" spans="1:12">
      <c r="A25" s="718">
        <v>11</v>
      </c>
      <c r="B25" s="724" t="s">
        <v>447</v>
      </c>
      <c r="C25" s="725"/>
      <c r="D25" s="725"/>
      <c r="E25" s="725"/>
      <c r="F25" s="725"/>
      <c r="G25" s="726"/>
      <c r="H25" s="701"/>
      <c r="I25" s="701"/>
      <c r="J25" s="440"/>
      <c r="K25" s="441"/>
      <c r="L25" s="765"/>
    </row>
    <row r="26" ht="31" customHeight="1" spans="1:12">
      <c r="A26" s="712">
        <v>12</v>
      </c>
      <c r="B26" s="727" t="s">
        <v>448</v>
      </c>
      <c r="C26" s="728"/>
      <c r="D26" s="728"/>
      <c r="E26" s="728"/>
      <c r="F26" s="728"/>
      <c r="G26" s="729"/>
      <c r="H26" s="701"/>
      <c r="I26" s="701"/>
      <c r="J26" s="770" t="s">
        <v>449</v>
      </c>
      <c r="K26" s="771"/>
      <c r="L26" s="772"/>
    </row>
    <row r="27" ht="31" customHeight="1" spans="1:12">
      <c r="A27" s="730" t="s">
        <v>450</v>
      </c>
      <c r="B27" s="730"/>
      <c r="C27" s="730"/>
      <c r="D27" s="730"/>
      <c r="E27" s="730"/>
      <c r="F27" s="730"/>
      <c r="G27" s="730"/>
      <c r="H27" s="730"/>
      <c r="I27" s="730"/>
      <c r="J27" s="730"/>
      <c r="K27" s="730"/>
      <c r="L27" s="730"/>
    </row>
    <row r="28" ht="31" customHeight="1" spans="1:12">
      <c r="A28" s="730"/>
      <c r="B28" s="730"/>
      <c r="C28" s="730"/>
      <c r="D28" s="730"/>
      <c r="E28" s="730"/>
      <c r="F28" s="730"/>
      <c r="G28" s="730"/>
      <c r="H28" s="730"/>
      <c r="I28" s="730"/>
      <c r="J28" s="730"/>
      <c r="K28" s="730"/>
      <c r="L28" s="730"/>
    </row>
    <row r="29" ht="31" customHeight="1" spans="1:12">
      <c r="A29" s="730"/>
      <c r="B29" s="730"/>
      <c r="C29" s="730"/>
      <c r="D29" s="730"/>
      <c r="E29" s="730"/>
      <c r="F29" s="730"/>
      <c r="G29" s="730"/>
      <c r="H29" s="730"/>
      <c r="I29" s="730"/>
      <c r="J29" s="730"/>
      <c r="K29" s="730"/>
      <c r="L29" s="730"/>
    </row>
    <row r="30" ht="31" customHeight="1" spans="1:12">
      <c r="A30" s="730"/>
      <c r="B30" s="730"/>
      <c r="C30" s="730"/>
      <c r="D30" s="730"/>
      <c r="E30" s="730"/>
      <c r="F30" s="730"/>
      <c r="G30" s="730"/>
      <c r="H30" s="730"/>
      <c r="I30" s="730"/>
      <c r="J30" s="730"/>
      <c r="K30" s="730"/>
      <c r="L30" s="730"/>
    </row>
    <row r="31" ht="32" customHeight="1" spans="1:12">
      <c r="A31" s="731" t="s">
        <v>451</v>
      </c>
      <c r="B31" s="731"/>
      <c r="C31" s="731"/>
      <c r="D31" s="731"/>
      <c r="E31" s="731"/>
      <c r="F31" s="731"/>
      <c r="G31" s="731"/>
      <c r="H31" s="731"/>
      <c r="I31" s="731"/>
      <c r="J31" s="731"/>
      <c r="K31" s="731"/>
      <c r="L31" s="731"/>
    </row>
    <row r="32" s="656" customFormat="1" ht="39" customHeight="1" spans="1:12">
      <c r="A32" s="732" t="s">
        <v>452</v>
      </c>
      <c r="B32" s="732" t="s">
        <v>453</v>
      </c>
      <c r="C32" s="732" t="s">
        <v>181</v>
      </c>
      <c r="D32" s="733" t="s">
        <v>454</v>
      </c>
      <c r="E32" s="733"/>
      <c r="F32" s="733" t="s">
        <v>455</v>
      </c>
      <c r="G32" s="733"/>
      <c r="H32" s="733"/>
      <c r="I32" s="733"/>
      <c r="J32" s="733" t="s">
        <v>408</v>
      </c>
      <c r="K32" s="733" t="s">
        <v>247</v>
      </c>
      <c r="L32" s="733"/>
    </row>
    <row r="33" s="656" customFormat="1" ht="108" customHeight="1" spans="1:12">
      <c r="A33" s="732" t="s">
        <v>456</v>
      </c>
      <c r="B33" s="732">
        <v>3.1</v>
      </c>
      <c r="C33" s="734" t="s">
        <v>457</v>
      </c>
      <c r="D33" s="735"/>
      <c r="E33" s="735"/>
      <c r="F33" s="735"/>
      <c r="G33" s="735"/>
      <c r="H33" s="735"/>
      <c r="I33" s="735"/>
      <c r="J33" s="733"/>
      <c r="K33" s="733"/>
      <c r="L33" s="733"/>
    </row>
    <row r="34" s="656" customFormat="1" ht="108" customHeight="1" spans="1:12">
      <c r="A34" s="732"/>
      <c r="B34" s="732"/>
      <c r="C34" s="732"/>
      <c r="D34" s="735"/>
      <c r="E34" s="735"/>
      <c r="F34" s="735"/>
      <c r="G34" s="735"/>
      <c r="H34" s="735"/>
      <c r="I34" s="735"/>
      <c r="J34" s="733"/>
      <c r="K34" s="733"/>
      <c r="L34" s="733"/>
    </row>
    <row r="35" s="656" customFormat="1" ht="108" customHeight="1" spans="1:12">
      <c r="A35" s="732"/>
      <c r="B35" s="732">
        <v>3.2</v>
      </c>
      <c r="C35" s="734" t="s">
        <v>458</v>
      </c>
      <c r="D35" s="735"/>
      <c r="E35" s="735"/>
      <c r="F35" s="735"/>
      <c r="G35" s="735"/>
      <c r="H35" s="735"/>
      <c r="I35" s="735"/>
      <c r="J35" s="733"/>
      <c r="K35" s="733"/>
      <c r="L35" s="733"/>
    </row>
    <row r="36" s="656" customFormat="1" ht="108" customHeight="1" spans="1:12">
      <c r="A36" s="732"/>
      <c r="B36" s="732"/>
      <c r="C36" s="732"/>
      <c r="D36" s="735"/>
      <c r="E36" s="735"/>
      <c r="F36" s="735"/>
      <c r="G36" s="735"/>
      <c r="H36" s="735"/>
      <c r="I36" s="735"/>
      <c r="J36" s="733"/>
      <c r="K36" s="733"/>
      <c r="L36" s="733"/>
    </row>
    <row r="37" s="656" customFormat="1" ht="108" customHeight="1" spans="1:12">
      <c r="A37" s="732"/>
      <c r="B37" s="732"/>
      <c r="C37" s="734" t="s">
        <v>459</v>
      </c>
      <c r="D37" s="735"/>
      <c r="E37" s="735"/>
      <c r="F37" s="735"/>
      <c r="G37" s="735"/>
      <c r="H37" s="735"/>
      <c r="I37" s="735"/>
      <c r="J37" s="733"/>
      <c r="K37" s="733"/>
      <c r="L37" s="733"/>
    </row>
    <row r="38" s="656" customFormat="1" ht="108" customHeight="1" spans="1:12">
      <c r="A38" s="732"/>
      <c r="B38" s="732"/>
      <c r="C38" s="732"/>
      <c r="D38" s="735"/>
      <c r="E38" s="735"/>
      <c r="F38" s="735"/>
      <c r="G38" s="735"/>
      <c r="H38" s="735"/>
      <c r="I38" s="735"/>
      <c r="J38" s="733"/>
      <c r="K38" s="733"/>
      <c r="L38" s="733"/>
    </row>
    <row r="39" s="656" customFormat="1" ht="108" customHeight="1" spans="1:12">
      <c r="A39" s="732"/>
      <c r="B39" s="732">
        <v>3.3</v>
      </c>
      <c r="C39" s="734" t="s">
        <v>460</v>
      </c>
      <c r="D39" s="735"/>
      <c r="E39" s="735"/>
      <c r="F39" s="735"/>
      <c r="G39" s="735"/>
      <c r="H39" s="735"/>
      <c r="I39" s="735"/>
      <c r="J39" s="733"/>
      <c r="K39" s="733"/>
      <c r="L39" s="733"/>
    </row>
    <row r="40" s="656" customFormat="1" ht="108" customHeight="1" spans="1:12">
      <c r="A40" s="732"/>
      <c r="B40" s="732"/>
      <c r="C40" s="732"/>
      <c r="D40" s="735"/>
      <c r="E40" s="735"/>
      <c r="F40" s="735"/>
      <c r="G40" s="735"/>
      <c r="H40" s="735"/>
      <c r="I40" s="735"/>
      <c r="J40" s="733"/>
      <c r="K40" s="733"/>
      <c r="L40" s="733"/>
    </row>
    <row r="41" s="656" customFormat="1" ht="108" customHeight="1" spans="1:12">
      <c r="A41" s="732"/>
      <c r="B41" s="732">
        <v>3.4</v>
      </c>
      <c r="C41" s="734" t="s">
        <v>461</v>
      </c>
      <c r="D41" s="735"/>
      <c r="E41" s="735"/>
      <c r="F41" s="735"/>
      <c r="G41" s="735"/>
      <c r="H41" s="735"/>
      <c r="I41" s="735"/>
      <c r="J41" s="733"/>
      <c r="K41" s="773"/>
      <c r="L41" s="773"/>
    </row>
    <row r="42" s="656" customFormat="1" ht="108" customHeight="1" spans="1:12">
      <c r="A42" s="732"/>
      <c r="B42" s="732"/>
      <c r="C42" s="732"/>
      <c r="D42" s="735"/>
      <c r="E42" s="735"/>
      <c r="F42" s="735"/>
      <c r="G42" s="735"/>
      <c r="H42" s="735"/>
      <c r="I42" s="735"/>
      <c r="J42" s="733"/>
      <c r="K42" s="773"/>
      <c r="L42" s="773"/>
    </row>
    <row r="43" s="656" customFormat="1" ht="108" customHeight="1" spans="1:18">
      <c r="A43" s="732"/>
      <c r="B43" s="732">
        <v>3.5</v>
      </c>
      <c r="C43" s="734" t="s">
        <v>462</v>
      </c>
      <c r="D43" s="735"/>
      <c r="E43" s="735"/>
      <c r="F43" s="735"/>
      <c r="G43" s="735"/>
      <c r="H43" s="735"/>
      <c r="I43" s="735"/>
      <c r="J43" s="733"/>
      <c r="K43" s="774"/>
      <c r="L43" s="774"/>
      <c r="M43" s="740"/>
      <c r="N43" s="740"/>
      <c r="O43" s="740"/>
      <c r="P43" s="740"/>
      <c r="Q43" s="740"/>
      <c r="R43" s="740"/>
    </row>
    <row r="44" s="656" customFormat="1" ht="108" customHeight="1" spans="1:18">
      <c r="A44" s="732"/>
      <c r="B44" s="732"/>
      <c r="C44" s="732"/>
      <c r="D44" s="735"/>
      <c r="E44" s="735"/>
      <c r="F44" s="735"/>
      <c r="G44" s="735"/>
      <c r="H44" s="735"/>
      <c r="I44" s="735"/>
      <c r="J44" s="733"/>
      <c r="K44" s="774"/>
      <c r="L44" s="774"/>
      <c r="M44" s="740"/>
      <c r="N44" s="740"/>
      <c r="O44" s="740"/>
      <c r="P44" s="740"/>
      <c r="Q44" s="740"/>
      <c r="R44" s="740"/>
    </row>
    <row r="45" s="656" customFormat="1" ht="108" customHeight="1" spans="1:12">
      <c r="A45" s="736" t="s">
        <v>463</v>
      </c>
      <c r="B45" s="737">
        <v>4.1</v>
      </c>
      <c r="C45" s="738" t="s">
        <v>464</v>
      </c>
      <c r="D45" s="739"/>
      <c r="E45" s="740"/>
      <c r="F45" s="735"/>
      <c r="G45" s="735"/>
      <c r="H45" s="735"/>
      <c r="I45" s="735"/>
      <c r="J45" s="775"/>
      <c r="K45" s="774"/>
      <c r="L45" s="776"/>
    </row>
    <row r="46" s="656" customFormat="1" ht="108" customHeight="1" spans="1:12">
      <c r="A46" s="741"/>
      <c r="B46" s="742"/>
      <c r="C46" s="743"/>
      <c r="D46" s="744"/>
      <c r="E46" s="745"/>
      <c r="F46" s="735"/>
      <c r="G46" s="735"/>
      <c r="H46" s="735"/>
      <c r="I46" s="735"/>
      <c r="J46" s="748"/>
      <c r="K46" s="774"/>
      <c r="L46" s="776"/>
    </row>
    <row r="47" s="656" customFormat="1" ht="108" customHeight="1" spans="1:12">
      <c r="A47" s="736" t="s">
        <v>465</v>
      </c>
      <c r="B47" s="737">
        <v>5.1</v>
      </c>
      <c r="C47" s="738" t="s">
        <v>466</v>
      </c>
      <c r="D47" s="739"/>
      <c r="E47" s="740"/>
      <c r="F47" s="735"/>
      <c r="G47" s="735"/>
      <c r="H47" s="735"/>
      <c r="I47" s="735"/>
      <c r="J47" s="775"/>
      <c r="K47" s="774"/>
      <c r="L47" s="776"/>
    </row>
    <row r="48" s="656" customFormat="1" ht="108" customHeight="1" spans="1:12">
      <c r="A48" s="741"/>
      <c r="B48" s="742"/>
      <c r="C48" s="743"/>
      <c r="D48" s="744"/>
      <c r="E48" s="745"/>
      <c r="F48" s="735"/>
      <c r="G48" s="735"/>
      <c r="H48" s="735"/>
      <c r="I48" s="735"/>
      <c r="J48" s="748"/>
      <c r="K48" s="774"/>
      <c r="L48" s="776"/>
    </row>
    <row r="49" s="656" customFormat="1" ht="108" customHeight="1" spans="1:12">
      <c r="A49" s="736" t="s">
        <v>467</v>
      </c>
      <c r="B49" s="737">
        <v>6.1</v>
      </c>
      <c r="C49" s="738" t="s">
        <v>468</v>
      </c>
      <c r="D49" s="739"/>
      <c r="E49" s="740"/>
      <c r="F49" s="735"/>
      <c r="G49" s="735"/>
      <c r="H49" s="735"/>
      <c r="I49" s="735"/>
      <c r="J49" s="775"/>
      <c r="K49" s="773"/>
      <c r="L49" s="777"/>
    </row>
    <row r="50" s="656" customFormat="1" ht="108" customHeight="1" spans="1:12">
      <c r="A50" s="746"/>
      <c r="B50" s="742"/>
      <c r="C50" s="742"/>
      <c r="D50" s="744"/>
      <c r="E50" s="745"/>
      <c r="F50" s="735"/>
      <c r="G50" s="735"/>
      <c r="H50" s="735"/>
      <c r="I50" s="735"/>
      <c r="J50" s="748"/>
      <c r="K50" s="773"/>
      <c r="L50" s="777"/>
    </row>
    <row r="51" s="656" customFormat="1" ht="108" customHeight="1" spans="1:12">
      <c r="A51" s="746"/>
      <c r="B51" s="747">
        <v>6.2</v>
      </c>
      <c r="C51" s="738" t="s">
        <v>469</v>
      </c>
      <c r="D51" s="739"/>
      <c r="E51" s="740"/>
      <c r="F51" s="735"/>
      <c r="G51" s="735"/>
      <c r="H51" s="735"/>
      <c r="I51" s="735"/>
      <c r="J51" s="775"/>
      <c r="K51" s="773"/>
      <c r="L51" s="777"/>
    </row>
    <row r="52" s="656" customFormat="1" ht="108" customHeight="1" spans="1:12">
      <c r="A52" s="741"/>
      <c r="B52" s="748"/>
      <c r="C52" s="742"/>
      <c r="D52" s="744"/>
      <c r="E52" s="745"/>
      <c r="F52" s="735"/>
      <c r="G52" s="735"/>
      <c r="H52" s="735"/>
      <c r="I52" s="735"/>
      <c r="J52" s="748"/>
      <c r="K52" s="773"/>
      <c r="L52" s="777"/>
    </row>
    <row r="53" s="656" customFormat="1" ht="108" customHeight="1" spans="1:12">
      <c r="A53" s="746" t="s">
        <v>470</v>
      </c>
      <c r="B53" s="747">
        <v>8.1</v>
      </c>
      <c r="C53" s="738" t="s">
        <v>471</v>
      </c>
      <c r="D53" s="739"/>
      <c r="E53" s="740"/>
      <c r="F53" s="735"/>
      <c r="G53" s="735"/>
      <c r="H53" s="735"/>
      <c r="I53" s="735"/>
      <c r="J53" s="775"/>
      <c r="K53" s="773"/>
      <c r="L53" s="777"/>
    </row>
    <row r="54" s="656" customFormat="1" ht="108" customHeight="1" spans="1:12">
      <c r="A54" s="741"/>
      <c r="B54" s="748"/>
      <c r="C54" s="742"/>
      <c r="D54" s="744"/>
      <c r="E54" s="745"/>
      <c r="F54" s="735"/>
      <c r="G54" s="735"/>
      <c r="H54" s="735"/>
      <c r="I54" s="735"/>
      <c r="J54" s="748"/>
      <c r="K54" s="773"/>
      <c r="L54" s="777"/>
    </row>
    <row r="55" s="656" customFormat="1" ht="108" customHeight="1" spans="1:12">
      <c r="A55" s="746" t="s">
        <v>472</v>
      </c>
      <c r="B55" s="747">
        <v>9.1</v>
      </c>
      <c r="C55" s="738" t="s">
        <v>473</v>
      </c>
      <c r="D55" s="739"/>
      <c r="E55" s="740"/>
      <c r="F55" s="735"/>
      <c r="G55" s="735"/>
      <c r="H55" s="735"/>
      <c r="I55" s="735"/>
      <c r="J55" s="775"/>
      <c r="K55" s="773"/>
      <c r="L55" s="777"/>
    </row>
    <row r="56" s="656" customFormat="1" ht="108" customHeight="1" spans="1:12">
      <c r="A56" s="741"/>
      <c r="B56" s="748"/>
      <c r="C56" s="742"/>
      <c r="D56" s="744"/>
      <c r="E56" s="745"/>
      <c r="F56" s="735"/>
      <c r="G56" s="735"/>
      <c r="H56" s="735"/>
      <c r="I56" s="735"/>
      <c r="J56" s="748"/>
      <c r="K56" s="773"/>
      <c r="L56" s="777"/>
    </row>
    <row r="57" spans="1:12">
      <c r="A57" s="730" t="s">
        <v>474</v>
      </c>
      <c r="B57" s="730"/>
      <c r="C57" s="730"/>
      <c r="D57" s="730"/>
      <c r="E57" s="730"/>
      <c r="F57" s="730"/>
      <c r="G57" s="730"/>
      <c r="H57" s="730"/>
      <c r="I57" s="730"/>
      <c r="J57" s="730"/>
      <c r="K57" s="730"/>
      <c r="L57" s="730"/>
    </row>
    <row r="58" spans="1:12">
      <c r="A58" s="730"/>
      <c r="B58" s="730"/>
      <c r="C58" s="730"/>
      <c r="D58" s="730"/>
      <c r="E58" s="730"/>
      <c r="F58" s="730"/>
      <c r="G58" s="730"/>
      <c r="H58" s="730"/>
      <c r="I58" s="730"/>
      <c r="J58" s="730"/>
      <c r="K58" s="730"/>
      <c r="L58" s="730"/>
    </row>
    <row r="59" spans="1:12">
      <c r="A59" s="730"/>
      <c r="B59" s="730"/>
      <c r="C59" s="730"/>
      <c r="D59" s="730"/>
      <c r="E59" s="730"/>
      <c r="F59" s="730"/>
      <c r="G59" s="730"/>
      <c r="H59" s="730"/>
      <c r="I59" s="730"/>
      <c r="J59" s="730"/>
      <c r="K59" s="730"/>
      <c r="L59" s="730"/>
    </row>
    <row r="60" spans="1:12">
      <c r="A60" s="730"/>
      <c r="B60" s="730"/>
      <c r="C60" s="730"/>
      <c r="D60" s="730"/>
      <c r="E60" s="730"/>
      <c r="F60" s="730"/>
      <c r="G60" s="730"/>
      <c r="H60" s="730"/>
      <c r="I60" s="730"/>
      <c r="J60" s="730"/>
      <c r="K60" s="730"/>
      <c r="L60" s="730"/>
    </row>
    <row r="61" ht="32" customHeight="1" spans="1:12">
      <c r="A61" s="731" t="s">
        <v>451</v>
      </c>
      <c r="B61" s="731"/>
      <c r="C61" s="731"/>
      <c r="D61" s="731"/>
      <c r="E61" s="731"/>
      <c r="F61" s="749"/>
      <c r="G61" s="749"/>
      <c r="H61" s="749"/>
      <c r="I61" s="749"/>
      <c r="J61" s="731"/>
      <c r="K61" s="731"/>
      <c r="L61" s="731"/>
    </row>
    <row r="62" s="656" customFormat="1" ht="39" customHeight="1" spans="1:12">
      <c r="A62" s="732" t="s">
        <v>452</v>
      </c>
      <c r="B62" s="732" t="s">
        <v>453</v>
      </c>
      <c r="C62" s="732" t="s">
        <v>181</v>
      </c>
      <c r="D62" s="750" t="s">
        <v>454</v>
      </c>
      <c r="E62" s="751"/>
      <c r="F62" s="733" t="s">
        <v>455</v>
      </c>
      <c r="G62" s="733"/>
      <c r="H62" s="733"/>
      <c r="I62" s="733"/>
      <c r="J62" s="748" t="s">
        <v>408</v>
      </c>
      <c r="K62" s="778" t="s">
        <v>247</v>
      </c>
      <c r="L62" s="779"/>
    </row>
    <row r="63" s="656" customFormat="1" ht="108" customHeight="1" spans="1:12">
      <c r="A63" s="746" t="s">
        <v>456</v>
      </c>
      <c r="B63" s="752">
        <v>3.1</v>
      </c>
      <c r="C63" s="753" t="s">
        <v>457</v>
      </c>
      <c r="D63" s="739"/>
      <c r="E63" s="740"/>
      <c r="F63" s="735"/>
      <c r="G63" s="735"/>
      <c r="H63" s="735"/>
      <c r="I63" s="735"/>
      <c r="J63" s="775"/>
      <c r="K63" s="780"/>
      <c r="L63" s="781"/>
    </row>
    <row r="64" s="656" customFormat="1" ht="108" customHeight="1" spans="1:12">
      <c r="A64" s="746"/>
      <c r="B64" s="742"/>
      <c r="C64" s="742"/>
      <c r="D64" s="744"/>
      <c r="E64" s="745"/>
      <c r="F64" s="735"/>
      <c r="G64" s="735"/>
      <c r="H64" s="735"/>
      <c r="I64" s="735"/>
      <c r="J64" s="748"/>
      <c r="K64" s="778"/>
      <c r="L64" s="782"/>
    </row>
    <row r="65" s="656" customFormat="1" ht="108" customHeight="1" spans="1:12">
      <c r="A65" s="746"/>
      <c r="B65" s="752">
        <v>3.2</v>
      </c>
      <c r="C65" s="753" t="s">
        <v>458</v>
      </c>
      <c r="D65" s="739"/>
      <c r="E65" s="740"/>
      <c r="F65" s="735"/>
      <c r="G65" s="735"/>
      <c r="H65" s="735"/>
      <c r="I65" s="735"/>
      <c r="J65" s="775"/>
      <c r="K65" s="780"/>
      <c r="L65" s="781"/>
    </row>
    <row r="66" s="656" customFormat="1" ht="108" customHeight="1" spans="1:12">
      <c r="A66" s="746"/>
      <c r="B66" s="752"/>
      <c r="C66" s="742"/>
      <c r="D66" s="744"/>
      <c r="E66" s="745"/>
      <c r="F66" s="735"/>
      <c r="G66" s="735"/>
      <c r="H66" s="735"/>
      <c r="I66" s="735"/>
      <c r="J66" s="748"/>
      <c r="K66" s="778"/>
      <c r="L66" s="782"/>
    </row>
    <row r="67" s="656" customFormat="1" ht="108" customHeight="1" spans="1:12">
      <c r="A67" s="746"/>
      <c r="B67" s="752"/>
      <c r="C67" s="753" t="s">
        <v>459</v>
      </c>
      <c r="D67" s="739"/>
      <c r="E67" s="740"/>
      <c r="F67" s="735"/>
      <c r="G67" s="735"/>
      <c r="H67" s="735"/>
      <c r="I67" s="735"/>
      <c r="J67" s="775"/>
      <c r="K67" s="780"/>
      <c r="L67" s="781"/>
    </row>
    <row r="68" s="656" customFormat="1" ht="108" customHeight="1" spans="1:12">
      <c r="A68" s="746"/>
      <c r="B68" s="742"/>
      <c r="C68" s="742"/>
      <c r="D68" s="744"/>
      <c r="E68" s="745"/>
      <c r="F68" s="735"/>
      <c r="G68" s="735"/>
      <c r="H68" s="735"/>
      <c r="I68" s="735"/>
      <c r="J68" s="748"/>
      <c r="K68" s="778"/>
      <c r="L68" s="782"/>
    </row>
    <row r="69" s="656" customFormat="1" ht="108" customHeight="1" spans="1:12">
      <c r="A69" s="746"/>
      <c r="B69" s="737">
        <v>3.3</v>
      </c>
      <c r="C69" s="738" t="s">
        <v>460</v>
      </c>
      <c r="D69" s="739"/>
      <c r="E69" s="740"/>
      <c r="F69" s="735"/>
      <c r="G69" s="735"/>
      <c r="H69" s="735"/>
      <c r="I69" s="735"/>
      <c r="J69" s="775"/>
      <c r="K69" s="780"/>
      <c r="L69" s="781"/>
    </row>
    <row r="70" s="656" customFormat="1" ht="108" customHeight="1" spans="1:12">
      <c r="A70" s="746"/>
      <c r="B70" s="742"/>
      <c r="C70" s="742"/>
      <c r="D70" s="744"/>
      <c r="E70" s="745"/>
      <c r="F70" s="735"/>
      <c r="G70" s="735"/>
      <c r="H70" s="735"/>
      <c r="I70" s="735"/>
      <c r="J70" s="748"/>
      <c r="K70" s="778"/>
      <c r="L70" s="782"/>
    </row>
    <row r="71" s="656" customFormat="1" ht="108" customHeight="1" spans="1:12">
      <c r="A71" s="746"/>
      <c r="B71" s="737">
        <v>3.4</v>
      </c>
      <c r="C71" s="738" t="s">
        <v>461</v>
      </c>
      <c r="D71" s="739"/>
      <c r="E71" s="740"/>
      <c r="F71" s="735"/>
      <c r="G71" s="735"/>
      <c r="H71" s="735"/>
      <c r="I71" s="735"/>
      <c r="J71" s="775"/>
      <c r="K71" s="773"/>
      <c r="L71" s="777"/>
    </row>
    <row r="72" s="656" customFormat="1" ht="108" customHeight="1" spans="1:12">
      <c r="A72" s="746"/>
      <c r="B72" s="742"/>
      <c r="C72" s="742"/>
      <c r="D72" s="744"/>
      <c r="E72" s="745"/>
      <c r="F72" s="735"/>
      <c r="G72" s="735"/>
      <c r="H72" s="735"/>
      <c r="I72" s="735"/>
      <c r="J72" s="748"/>
      <c r="K72" s="773"/>
      <c r="L72" s="777"/>
    </row>
    <row r="73" s="656" customFormat="1" ht="108" customHeight="1" spans="1:12">
      <c r="A73" s="746"/>
      <c r="B73" s="737">
        <v>3.5</v>
      </c>
      <c r="C73" s="738" t="s">
        <v>462</v>
      </c>
      <c r="D73" s="739"/>
      <c r="E73" s="740"/>
      <c r="F73" s="735"/>
      <c r="G73" s="735"/>
      <c r="H73" s="735"/>
      <c r="I73" s="735"/>
      <c r="J73" s="775"/>
      <c r="K73" s="774"/>
      <c r="L73" s="776"/>
    </row>
    <row r="74" s="656" customFormat="1" ht="108" customHeight="1" spans="1:12">
      <c r="A74" s="746"/>
      <c r="B74" s="742"/>
      <c r="C74" s="742"/>
      <c r="D74" s="744"/>
      <c r="E74" s="745"/>
      <c r="F74" s="735"/>
      <c r="G74" s="735"/>
      <c r="H74" s="735"/>
      <c r="I74" s="735"/>
      <c r="J74" s="748"/>
      <c r="K74" s="774"/>
      <c r="L74" s="776"/>
    </row>
    <row r="75" s="656" customFormat="1" ht="108" customHeight="1" spans="1:12">
      <c r="A75" s="736" t="s">
        <v>463</v>
      </c>
      <c r="B75" s="737">
        <v>4.1</v>
      </c>
      <c r="C75" s="738" t="s">
        <v>464</v>
      </c>
      <c r="D75" s="739"/>
      <c r="E75" s="740"/>
      <c r="F75" s="735"/>
      <c r="G75" s="735"/>
      <c r="H75" s="735"/>
      <c r="I75" s="735"/>
      <c r="J75" s="775"/>
      <c r="K75" s="774"/>
      <c r="L75" s="776"/>
    </row>
    <row r="76" s="656" customFormat="1" ht="108" customHeight="1" spans="1:12">
      <c r="A76" s="741"/>
      <c r="B76" s="742"/>
      <c r="C76" s="743"/>
      <c r="D76" s="744"/>
      <c r="E76" s="745"/>
      <c r="F76" s="735"/>
      <c r="G76" s="735"/>
      <c r="H76" s="735"/>
      <c r="I76" s="735"/>
      <c r="J76" s="748"/>
      <c r="K76" s="774"/>
      <c r="L76" s="776"/>
    </row>
    <row r="77" s="656" customFormat="1" ht="108" customHeight="1" spans="1:12">
      <c r="A77" s="736" t="s">
        <v>465</v>
      </c>
      <c r="B77" s="737">
        <v>5.1</v>
      </c>
      <c r="C77" s="738" t="s">
        <v>466</v>
      </c>
      <c r="D77" s="739"/>
      <c r="E77" s="740"/>
      <c r="F77" s="735"/>
      <c r="G77" s="735"/>
      <c r="H77" s="735"/>
      <c r="I77" s="735"/>
      <c r="J77" s="775"/>
      <c r="K77" s="774"/>
      <c r="L77" s="776"/>
    </row>
    <row r="78" s="656" customFormat="1" ht="108" customHeight="1" spans="1:12">
      <c r="A78" s="741"/>
      <c r="B78" s="742"/>
      <c r="C78" s="743"/>
      <c r="D78" s="744"/>
      <c r="E78" s="745"/>
      <c r="F78" s="735"/>
      <c r="G78" s="735"/>
      <c r="H78" s="735"/>
      <c r="I78" s="735"/>
      <c r="J78" s="748"/>
      <c r="K78" s="774"/>
      <c r="L78" s="776"/>
    </row>
    <row r="79" s="656" customFormat="1" ht="108" customHeight="1" spans="1:12">
      <c r="A79" s="736" t="s">
        <v>467</v>
      </c>
      <c r="B79" s="737">
        <v>6.1</v>
      </c>
      <c r="C79" s="738" t="s">
        <v>468</v>
      </c>
      <c r="D79" s="739"/>
      <c r="E79" s="740"/>
      <c r="F79" s="735"/>
      <c r="G79" s="735"/>
      <c r="H79" s="735"/>
      <c r="I79" s="735"/>
      <c r="J79" s="775"/>
      <c r="K79" s="773"/>
      <c r="L79" s="777"/>
    </row>
    <row r="80" s="656" customFormat="1" ht="108" customHeight="1" spans="1:12">
      <c r="A80" s="746"/>
      <c r="B80" s="742"/>
      <c r="C80" s="742"/>
      <c r="D80" s="744"/>
      <c r="E80" s="745"/>
      <c r="F80" s="735"/>
      <c r="G80" s="735"/>
      <c r="H80" s="735"/>
      <c r="I80" s="735"/>
      <c r="J80" s="748"/>
      <c r="K80" s="773"/>
      <c r="L80" s="777"/>
    </row>
    <row r="81" s="656" customFormat="1" ht="108" customHeight="1" spans="1:12">
      <c r="A81" s="746"/>
      <c r="B81" s="747">
        <v>6.2</v>
      </c>
      <c r="C81" s="738" t="s">
        <v>469</v>
      </c>
      <c r="D81" s="739"/>
      <c r="E81" s="740"/>
      <c r="F81" s="735"/>
      <c r="G81" s="735"/>
      <c r="H81" s="735"/>
      <c r="I81" s="735"/>
      <c r="J81" s="775"/>
      <c r="K81" s="773"/>
      <c r="L81" s="777"/>
    </row>
    <row r="82" s="656" customFormat="1" ht="108" customHeight="1" spans="1:12">
      <c r="A82" s="741"/>
      <c r="B82" s="748"/>
      <c r="C82" s="742"/>
      <c r="D82" s="744"/>
      <c r="E82" s="745"/>
      <c r="F82" s="735"/>
      <c r="G82" s="735"/>
      <c r="H82" s="735"/>
      <c r="I82" s="735"/>
      <c r="J82" s="748"/>
      <c r="K82" s="773"/>
      <c r="L82" s="777"/>
    </row>
    <row r="83" s="656" customFormat="1" ht="108" customHeight="1" spans="1:12">
      <c r="A83" s="746" t="s">
        <v>470</v>
      </c>
      <c r="B83" s="747">
        <v>8.1</v>
      </c>
      <c r="C83" s="738" t="s">
        <v>471</v>
      </c>
      <c r="D83" s="739"/>
      <c r="E83" s="740"/>
      <c r="F83" s="735"/>
      <c r="G83" s="735"/>
      <c r="H83" s="735"/>
      <c r="I83" s="735"/>
      <c r="J83" s="775"/>
      <c r="K83" s="773"/>
      <c r="L83" s="777"/>
    </row>
    <row r="84" s="656" customFormat="1" ht="108" customHeight="1" spans="1:12">
      <c r="A84" s="741"/>
      <c r="B84" s="748"/>
      <c r="C84" s="742"/>
      <c r="D84" s="744"/>
      <c r="E84" s="745"/>
      <c r="F84" s="735"/>
      <c r="G84" s="735"/>
      <c r="H84" s="735"/>
      <c r="I84" s="735"/>
      <c r="J84" s="748"/>
      <c r="K84" s="773"/>
      <c r="L84" s="777"/>
    </row>
    <row r="85" ht="108" customHeight="1" spans="1:12">
      <c r="A85" s="746" t="s">
        <v>472</v>
      </c>
      <c r="B85" s="747">
        <v>9.1</v>
      </c>
      <c r="C85" s="738" t="s">
        <v>473</v>
      </c>
      <c r="D85" s="739"/>
      <c r="E85" s="740"/>
      <c r="F85" s="735"/>
      <c r="G85" s="735"/>
      <c r="H85" s="735"/>
      <c r="I85" s="735"/>
      <c r="J85" s="775"/>
      <c r="K85" s="773"/>
      <c r="L85" s="777"/>
    </row>
    <row r="86" ht="108" customHeight="1" spans="1:12">
      <c r="A86" s="741"/>
      <c r="B86" s="748"/>
      <c r="C86" s="742"/>
      <c r="D86" s="744"/>
      <c r="E86" s="745"/>
      <c r="F86" s="735"/>
      <c r="G86" s="735"/>
      <c r="H86" s="735"/>
      <c r="I86" s="735"/>
      <c r="J86" s="748"/>
      <c r="K86" s="773"/>
      <c r="L86" s="777"/>
    </row>
  </sheetData>
  <mergeCells count="240">
    <mergeCell ref="H1:I1"/>
    <mergeCell ref="J1:K1"/>
    <mergeCell ref="H2:I2"/>
    <mergeCell ref="J2:K2"/>
    <mergeCell ref="C3:G3"/>
    <mergeCell ref="H3:I3"/>
    <mergeCell ref="J3:K3"/>
    <mergeCell ref="A4:B4"/>
    <mergeCell ref="C4:D4"/>
    <mergeCell ref="E4:F4"/>
    <mergeCell ref="H4:I4"/>
    <mergeCell ref="J4:K4"/>
    <mergeCell ref="A5:B5"/>
    <mergeCell ref="C5:D5"/>
    <mergeCell ref="E5:L5"/>
    <mergeCell ref="B8:G8"/>
    <mergeCell ref="J8:L8"/>
    <mergeCell ref="M8:P8"/>
    <mergeCell ref="B9:G9"/>
    <mergeCell ref="J9:L9"/>
    <mergeCell ref="D10:G10"/>
    <mergeCell ref="J10:L10"/>
    <mergeCell ref="D11:G11"/>
    <mergeCell ref="J11:L11"/>
    <mergeCell ref="D12:G12"/>
    <mergeCell ref="J12:L12"/>
    <mergeCell ref="D13:G13"/>
    <mergeCell ref="J13:L13"/>
    <mergeCell ref="D14:G14"/>
    <mergeCell ref="J14:L14"/>
    <mergeCell ref="D15:G15"/>
    <mergeCell ref="J15:L15"/>
    <mergeCell ref="D16:G16"/>
    <mergeCell ref="J16:L16"/>
    <mergeCell ref="M16:P16"/>
    <mergeCell ref="D17:G17"/>
    <mergeCell ref="J17:L17"/>
    <mergeCell ref="C18:G18"/>
    <mergeCell ref="J18:L18"/>
    <mergeCell ref="D19:G19"/>
    <mergeCell ref="J19:L19"/>
    <mergeCell ref="D20:G20"/>
    <mergeCell ref="J20:L20"/>
    <mergeCell ref="C21:G21"/>
    <mergeCell ref="J21:L21"/>
    <mergeCell ref="C22:G22"/>
    <mergeCell ref="J22:L22"/>
    <mergeCell ref="B23:G23"/>
    <mergeCell ref="J23:L23"/>
    <mergeCell ref="B24:G24"/>
    <mergeCell ref="J24:L24"/>
    <mergeCell ref="B25:G25"/>
    <mergeCell ref="J25:L25"/>
    <mergeCell ref="B26:G26"/>
    <mergeCell ref="J26:L26"/>
    <mergeCell ref="A31:L31"/>
    <mergeCell ref="D32:E32"/>
    <mergeCell ref="F32:I32"/>
    <mergeCell ref="K32:L32"/>
    <mergeCell ref="A61:L61"/>
    <mergeCell ref="D62:E62"/>
    <mergeCell ref="F62:I62"/>
    <mergeCell ref="K62:L62"/>
    <mergeCell ref="A6:A7"/>
    <mergeCell ref="A10:A14"/>
    <mergeCell ref="A15:A17"/>
    <mergeCell ref="A19:A20"/>
    <mergeCell ref="A33:A44"/>
    <mergeCell ref="A45:A46"/>
    <mergeCell ref="A47:A48"/>
    <mergeCell ref="A49:A52"/>
    <mergeCell ref="A53:A54"/>
    <mergeCell ref="A55:A56"/>
    <mergeCell ref="A63:A74"/>
    <mergeCell ref="A75:A76"/>
    <mergeCell ref="A77:A78"/>
    <mergeCell ref="A79:A82"/>
    <mergeCell ref="A83:A84"/>
    <mergeCell ref="A85:A86"/>
    <mergeCell ref="B10:B14"/>
    <mergeCell ref="B15:B17"/>
    <mergeCell ref="B19:B20"/>
    <mergeCell ref="B33:B34"/>
    <mergeCell ref="B35:B38"/>
    <mergeCell ref="B39:B40"/>
    <mergeCell ref="B41:B42"/>
    <mergeCell ref="B43:B44"/>
    <mergeCell ref="B45:B46"/>
    <mergeCell ref="B47:B48"/>
    <mergeCell ref="B49:B50"/>
    <mergeCell ref="B51:B52"/>
    <mergeCell ref="B53:B54"/>
    <mergeCell ref="B55:B56"/>
    <mergeCell ref="B63:B64"/>
    <mergeCell ref="B65:B68"/>
    <mergeCell ref="B69:B70"/>
    <mergeCell ref="B71:B72"/>
    <mergeCell ref="B73:B74"/>
    <mergeCell ref="B75:B76"/>
    <mergeCell ref="B77:B78"/>
    <mergeCell ref="B79:B80"/>
    <mergeCell ref="B81:B82"/>
    <mergeCell ref="B83:B84"/>
    <mergeCell ref="B85:B86"/>
    <mergeCell ref="C33:C34"/>
    <mergeCell ref="C35:C36"/>
    <mergeCell ref="C37:C38"/>
    <mergeCell ref="C39:C40"/>
    <mergeCell ref="C41:C42"/>
    <mergeCell ref="C43:C44"/>
    <mergeCell ref="C45:C46"/>
    <mergeCell ref="C47:C48"/>
    <mergeCell ref="C49:C50"/>
    <mergeCell ref="C51:C52"/>
    <mergeCell ref="C53:C54"/>
    <mergeCell ref="C55:C56"/>
    <mergeCell ref="C63:C64"/>
    <mergeCell ref="C65:C66"/>
    <mergeCell ref="C67:C68"/>
    <mergeCell ref="C69:C70"/>
    <mergeCell ref="C71:C72"/>
    <mergeCell ref="C73:C74"/>
    <mergeCell ref="C75:C76"/>
    <mergeCell ref="C77:C78"/>
    <mergeCell ref="C79:C80"/>
    <mergeCell ref="C81:C82"/>
    <mergeCell ref="C83:C84"/>
    <mergeCell ref="C85:C86"/>
    <mergeCell ref="H6:H7"/>
    <mergeCell ref="I6:I7"/>
    <mergeCell ref="J33:J34"/>
    <mergeCell ref="J35:J36"/>
    <mergeCell ref="J37:J38"/>
    <mergeCell ref="J39:J40"/>
    <mergeCell ref="J41:J42"/>
    <mergeCell ref="J43:J44"/>
    <mergeCell ref="J45:J46"/>
    <mergeCell ref="J47:J48"/>
    <mergeCell ref="J49:J50"/>
    <mergeCell ref="J51:J52"/>
    <mergeCell ref="J53:J54"/>
    <mergeCell ref="J55:J56"/>
    <mergeCell ref="J63:J64"/>
    <mergeCell ref="J65:J66"/>
    <mergeCell ref="J67:J68"/>
    <mergeCell ref="J69:J70"/>
    <mergeCell ref="J71:J72"/>
    <mergeCell ref="J73:J74"/>
    <mergeCell ref="J75:J76"/>
    <mergeCell ref="J77:J78"/>
    <mergeCell ref="J79:J80"/>
    <mergeCell ref="J81:J82"/>
    <mergeCell ref="J83:J84"/>
    <mergeCell ref="J85:J86"/>
    <mergeCell ref="M2:M5"/>
    <mergeCell ref="M10:M12"/>
    <mergeCell ref="M13:M15"/>
    <mergeCell ref="M17:M19"/>
    <mergeCell ref="M20:M22"/>
    <mergeCell ref="R10:R18"/>
    <mergeCell ref="A1:B3"/>
    <mergeCell ref="J6:L7"/>
    <mergeCell ref="C1:G2"/>
    <mergeCell ref="B6:G7"/>
    <mergeCell ref="A27:L30"/>
    <mergeCell ref="K33:L34"/>
    <mergeCell ref="K35:L36"/>
    <mergeCell ref="K37:L38"/>
    <mergeCell ref="K39:L40"/>
    <mergeCell ref="K41:L42"/>
    <mergeCell ref="K43:L44"/>
    <mergeCell ref="K45:L46"/>
    <mergeCell ref="K47:L48"/>
    <mergeCell ref="K49:L50"/>
    <mergeCell ref="D33:E34"/>
    <mergeCell ref="D35:E36"/>
    <mergeCell ref="D37:E38"/>
    <mergeCell ref="D39:E40"/>
    <mergeCell ref="D41:E42"/>
    <mergeCell ref="D43:E44"/>
    <mergeCell ref="D45:E46"/>
    <mergeCell ref="D47:E48"/>
    <mergeCell ref="D49:E50"/>
    <mergeCell ref="F33:I34"/>
    <mergeCell ref="F35:I36"/>
    <mergeCell ref="F37:I38"/>
    <mergeCell ref="F39:I40"/>
    <mergeCell ref="F41:I42"/>
    <mergeCell ref="F43:I44"/>
    <mergeCell ref="F45:I46"/>
    <mergeCell ref="F47:I48"/>
    <mergeCell ref="F49:I50"/>
    <mergeCell ref="D63:E64"/>
    <mergeCell ref="F63:I64"/>
    <mergeCell ref="K63:L64"/>
    <mergeCell ref="D65:E66"/>
    <mergeCell ref="F65:I66"/>
    <mergeCell ref="K65:L66"/>
    <mergeCell ref="D67:E68"/>
    <mergeCell ref="F67:I68"/>
    <mergeCell ref="K67:L68"/>
    <mergeCell ref="D69:E70"/>
    <mergeCell ref="F69:I70"/>
    <mergeCell ref="K69:L70"/>
    <mergeCell ref="D71:E72"/>
    <mergeCell ref="F71:I72"/>
    <mergeCell ref="K71:L72"/>
    <mergeCell ref="D73:E74"/>
    <mergeCell ref="F73:I74"/>
    <mergeCell ref="K73:L74"/>
    <mergeCell ref="D75:E76"/>
    <mergeCell ref="F75:I76"/>
    <mergeCell ref="K75:L76"/>
    <mergeCell ref="D77:E78"/>
    <mergeCell ref="F77:I78"/>
    <mergeCell ref="K77:L78"/>
    <mergeCell ref="K51:L52"/>
    <mergeCell ref="K53:L54"/>
    <mergeCell ref="D51:E52"/>
    <mergeCell ref="D53:E54"/>
    <mergeCell ref="F51:I52"/>
    <mergeCell ref="F53:I54"/>
    <mergeCell ref="D79:E80"/>
    <mergeCell ref="F79:I80"/>
    <mergeCell ref="K79:L80"/>
    <mergeCell ref="D81:E82"/>
    <mergeCell ref="F81:I82"/>
    <mergeCell ref="K81:L82"/>
    <mergeCell ref="N2:P5"/>
    <mergeCell ref="K55:L56"/>
    <mergeCell ref="D55:E56"/>
    <mergeCell ref="F55:I56"/>
    <mergeCell ref="D83:E84"/>
    <mergeCell ref="F83:I84"/>
    <mergeCell ref="K83:L84"/>
    <mergeCell ref="A57:L60"/>
    <mergeCell ref="D85:E86"/>
    <mergeCell ref="F85:I86"/>
    <mergeCell ref="K85:L86"/>
    <mergeCell ref="M43:R44"/>
  </mergeCells>
  <conditionalFormatting sqref="I8">
    <cfRule type="cellIs" dxfId="4" priority="84" operator="equal">
      <formula>"√"</formula>
    </cfRule>
    <cfRule type="cellIs" dxfId="1" priority="83" operator="equal">
      <formula>"√"</formula>
    </cfRule>
    <cfRule type="cellIs" dxfId="0" priority="82" operator="equal">
      <formula>"×"</formula>
    </cfRule>
  </conditionalFormatting>
  <conditionalFormatting sqref="I9">
    <cfRule type="cellIs" dxfId="4" priority="81" operator="equal">
      <formula>"√"</formula>
    </cfRule>
    <cfRule type="cellIs" dxfId="1" priority="80" operator="equal">
      <formula>"√"</formula>
    </cfRule>
    <cfRule type="cellIs" dxfId="0" priority="79" operator="equal">
      <formula>"×"</formula>
    </cfRule>
  </conditionalFormatting>
  <conditionalFormatting sqref="I23">
    <cfRule type="cellIs" dxfId="4" priority="78" operator="equal">
      <formula>"√"</formula>
    </cfRule>
    <cfRule type="cellIs" dxfId="1" priority="77" operator="equal">
      <formula>"√"</formula>
    </cfRule>
    <cfRule type="cellIs" dxfId="0" priority="76" operator="equal">
      <formula>"×"</formula>
    </cfRule>
  </conditionalFormatting>
  <conditionalFormatting sqref="H15:H17">
    <cfRule type="cellIs" dxfId="4" priority="191" operator="equal">
      <formula>"√"</formula>
    </cfRule>
    <cfRule type="cellIs" dxfId="1" priority="190" operator="equal">
      <formula>"√"</formula>
    </cfRule>
    <cfRule type="cellIs" dxfId="0" priority="189" operator="equal">
      <formula>"×"</formula>
    </cfRule>
  </conditionalFormatting>
  <conditionalFormatting sqref="H24:H26">
    <cfRule type="cellIs" dxfId="0" priority="192" operator="equal">
      <formula>"×"</formula>
    </cfRule>
    <cfRule type="cellIs" dxfId="1" priority="193" operator="equal">
      <formula>"√"</formula>
    </cfRule>
    <cfRule type="cellIs" dxfId="4" priority="194" operator="equal">
      <formula>"√"</formula>
    </cfRule>
  </conditionalFormatting>
  <conditionalFormatting sqref="I15:I17">
    <cfRule type="cellIs" dxfId="4" priority="87" operator="equal">
      <formula>"√"</formula>
    </cfRule>
    <cfRule type="cellIs" dxfId="1" priority="86" operator="equal">
      <formula>"√"</formula>
    </cfRule>
    <cfRule type="cellIs" dxfId="0" priority="85" operator="equal">
      <formula>"×"</formula>
    </cfRule>
  </conditionalFormatting>
  <conditionalFormatting sqref="I24:I26">
    <cfRule type="cellIs" dxfId="4" priority="90" operator="equal">
      <formula>"√"</formula>
    </cfRule>
    <cfRule type="cellIs" dxfId="1" priority="89" operator="equal">
      <formula>"√"</formula>
    </cfRule>
    <cfRule type="cellIs" dxfId="0" priority="88" operator="equal">
      <formula>"×"</formula>
    </cfRule>
  </conditionalFormatting>
  <conditionalFormatting sqref="J33:J34">
    <cfRule type="cellIs" dxfId="2" priority="228" operator="equal">
      <formula>"/"</formula>
    </cfRule>
    <cfRule type="cellIs" dxfId="0" priority="230" operator="equal">
      <formula>"NG"</formula>
    </cfRule>
    <cfRule type="cellIs" dxfId="1" priority="231" operator="equal">
      <formula>"OK"</formula>
    </cfRule>
  </conditionalFormatting>
  <conditionalFormatting sqref="J35:J36">
    <cfRule type="cellIs" dxfId="1" priority="69" operator="equal">
      <formula>"OK"</formula>
    </cfRule>
    <cfRule type="cellIs" dxfId="0" priority="68" operator="equal">
      <formula>"NG"</formula>
    </cfRule>
    <cfRule type="cellIs" dxfId="2" priority="67" operator="equal">
      <formula>"/"</formula>
    </cfRule>
  </conditionalFormatting>
  <conditionalFormatting sqref="J37:J38">
    <cfRule type="cellIs" dxfId="1" priority="66" operator="equal">
      <formula>"OK"</formula>
    </cfRule>
    <cfRule type="cellIs" dxfId="0" priority="65" operator="equal">
      <formula>"NG"</formula>
    </cfRule>
    <cfRule type="cellIs" dxfId="2" priority="64" operator="equal">
      <formula>"/"</formula>
    </cfRule>
  </conditionalFormatting>
  <conditionalFormatting sqref="J39:J40">
    <cfRule type="cellIs" dxfId="1" priority="63" operator="equal">
      <formula>"OK"</formula>
    </cfRule>
    <cfRule type="cellIs" dxfId="0" priority="62" operator="equal">
      <formula>"NG"</formula>
    </cfRule>
    <cfRule type="cellIs" dxfId="2" priority="61" operator="equal">
      <formula>"/"</formula>
    </cfRule>
  </conditionalFormatting>
  <conditionalFormatting sqref="J41:J42">
    <cfRule type="cellIs" dxfId="1" priority="60" operator="equal">
      <formula>"OK"</formula>
    </cfRule>
    <cfRule type="cellIs" dxfId="0" priority="59" operator="equal">
      <formula>"NG"</formula>
    </cfRule>
    <cfRule type="cellIs" dxfId="2" priority="58" operator="equal">
      <formula>"/"</formula>
    </cfRule>
  </conditionalFormatting>
  <conditionalFormatting sqref="J43:J44">
    <cfRule type="cellIs" dxfId="1" priority="57" operator="equal">
      <formula>"OK"</formula>
    </cfRule>
    <cfRule type="cellIs" dxfId="0" priority="56" operator="equal">
      <formula>"NG"</formula>
    </cfRule>
    <cfRule type="cellIs" dxfId="2" priority="55" operator="equal">
      <formula>"/"</formula>
    </cfRule>
  </conditionalFormatting>
  <conditionalFormatting sqref="J45:J46">
    <cfRule type="cellIs" dxfId="1" priority="54" operator="equal">
      <formula>"OK"</formula>
    </cfRule>
    <cfRule type="cellIs" dxfId="0" priority="53" operator="equal">
      <formula>"NG"</formula>
    </cfRule>
    <cfRule type="cellIs" dxfId="2" priority="52" operator="equal">
      <formula>"/"</formula>
    </cfRule>
  </conditionalFormatting>
  <conditionalFormatting sqref="J47:J48">
    <cfRule type="cellIs" dxfId="1" priority="51" operator="equal">
      <formula>"OK"</formula>
    </cfRule>
    <cfRule type="cellIs" dxfId="0" priority="50" operator="equal">
      <formula>"NG"</formula>
    </cfRule>
    <cfRule type="cellIs" dxfId="2" priority="49" operator="equal">
      <formula>"/"</formula>
    </cfRule>
  </conditionalFormatting>
  <conditionalFormatting sqref="J49:J50">
    <cfRule type="cellIs" dxfId="1" priority="48" operator="equal">
      <formula>"OK"</formula>
    </cfRule>
    <cfRule type="cellIs" dxfId="0" priority="47" operator="equal">
      <formula>"NG"</formula>
    </cfRule>
    <cfRule type="cellIs" dxfId="2" priority="46" operator="equal">
      <formula>"/"</formula>
    </cfRule>
  </conditionalFormatting>
  <conditionalFormatting sqref="J51:J52">
    <cfRule type="cellIs" dxfId="2" priority="43" operator="equal">
      <formula>"/"</formula>
    </cfRule>
    <cfRule type="cellIs" dxfId="0" priority="44" operator="equal">
      <formula>"NG"</formula>
    </cfRule>
    <cfRule type="cellIs" dxfId="1" priority="45" operator="equal">
      <formula>"OK"</formula>
    </cfRule>
  </conditionalFormatting>
  <conditionalFormatting sqref="J53:J54">
    <cfRule type="cellIs" dxfId="1" priority="6" operator="equal">
      <formula>"OK"</formula>
    </cfRule>
    <cfRule type="cellIs" dxfId="0" priority="5" operator="equal">
      <formula>"NG"</formula>
    </cfRule>
    <cfRule type="cellIs" dxfId="2" priority="4" operator="equal">
      <formula>"/"</formula>
    </cfRule>
  </conditionalFormatting>
  <conditionalFormatting sqref="J55:J56">
    <cfRule type="cellIs" dxfId="2" priority="40" operator="equal">
      <formula>"/"</formula>
    </cfRule>
    <cfRule type="cellIs" dxfId="0" priority="41" operator="equal">
      <formula>"NG"</formula>
    </cfRule>
    <cfRule type="cellIs" dxfId="1" priority="42" operator="equal">
      <formula>"OK"</formula>
    </cfRule>
  </conditionalFormatting>
  <conditionalFormatting sqref="J63:J64">
    <cfRule type="cellIs" dxfId="2" priority="37" operator="equal">
      <formula>"/"</formula>
    </cfRule>
    <cfRule type="cellIs" dxfId="0" priority="38" operator="equal">
      <formula>"NG"</formula>
    </cfRule>
    <cfRule type="cellIs" dxfId="1" priority="39" operator="equal">
      <formula>"OK"</formula>
    </cfRule>
  </conditionalFormatting>
  <conditionalFormatting sqref="J65:J66">
    <cfRule type="cellIs" dxfId="2" priority="34" operator="equal">
      <formula>"/"</formula>
    </cfRule>
    <cfRule type="cellIs" dxfId="0" priority="35" operator="equal">
      <formula>"NG"</formula>
    </cfRule>
    <cfRule type="cellIs" dxfId="1" priority="36" operator="equal">
      <formula>"OK"</formula>
    </cfRule>
  </conditionalFormatting>
  <conditionalFormatting sqref="J67:J68">
    <cfRule type="cellIs" dxfId="2" priority="31" operator="equal">
      <formula>"/"</formula>
    </cfRule>
    <cfRule type="cellIs" dxfId="0" priority="32" operator="equal">
      <formula>"NG"</formula>
    </cfRule>
    <cfRule type="cellIs" dxfId="1" priority="33" operator="equal">
      <formula>"OK"</formula>
    </cfRule>
  </conditionalFormatting>
  <conditionalFormatting sqref="J69:J70">
    <cfRule type="cellIs" dxfId="2" priority="28" operator="equal">
      <formula>"/"</formula>
    </cfRule>
    <cfRule type="cellIs" dxfId="0" priority="29" operator="equal">
      <formula>"NG"</formula>
    </cfRule>
    <cfRule type="cellIs" dxfId="1" priority="30" operator="equal">
      <formula>"OK"</formula>
    </cfRule>
  </conditionalFormatting>
  <conditionalFormatting sqref="J71:J72">
    <cfRule type="cellIs" dxfId="2" priority="25" operator="equal">
      <formula>"/"</formula>
    </cfRule>
    <cfRule type="cellIs" dxfId="0" priority="26" operator="equal">
      <formula>"NG"</formula>
    </cfRule>
    <cfRule type="cellIs" dxfId="1" priority="27" operator="equal">
      <formula>"OK"</formula>
    </cfRule>
  </conditionalFormatting>
  <conditionalFormatting sqref="J73:J74">
    <cfRule type="cellIs" dxfId="2" priority="22" operator="equal">
      <formula>"/"</formula>
    </cfRule>
    <cfRule type="cellIs" dxfId="0" priority="23" operator="equal">
      <formula>"NG"</formula>
    </cfRule>
    <cfRule type="cellIs" dxfId="1" priority="24" operator="equal">
      <formula>"OK"</formula>
    </cfRule>
  </conditionalFormatting>
  <conditionalFormatting sqref="J75:J76">
    <cfRule type="cellIs" dxfId="2" priority="19" operator="equal">
      <formula>"/"</formula>
    </cfRule>
    <cfRule type="cellIs" dxfId="0" priority="20" operator="equal">
      <formula>"NG"</formula>
    </cfRule>
    <cfRule type="cellIs" dxfId="1" priority="21" operator="equal">
      <formula>"OK"</formula>
    </cfRule>
  </conditionalFormatting>
  <conditionalFormatting sqref="J77:J78">
    <cfRule type="cellIs" dxfId="2" priority="16" operator="equal">
      <formula>"/"</formula>
    </cfRule>
    <cfRule type="cellIs" dxfId="0" priority="17" operator="equal">
      <formula>"NG"</formula>
    </cfRule>
    <cfRule type="cellIs" dxfId="1" priority="18" operator="equal">
      <formula>"OK"</formula>
    </cfRule>
  </conditionalFormatting>
  <conditionalFormatting sqref="J79:J80">
    <cfRule type="cellIs" dxfId="2" priority="13" operator="equal">
      <formula>"/"</formula>
    </cfRule>
    <cfRule type="cellIs" dxfId="0" priority="14" operator="equal">
      <formula>"NG"</formula>
    </cfRule>
    <cfRule type="cellIs" dxfId="1" priority="15" operator="equal">
      <formula>"OK"</formula>
    </cfRule>
  </conditionalFormatting>
  <conditionalFormatting sqref="J81:J82">
    <cfRule type="cellIs" dxfId="2" priority="10" operator="equal">
      <formula>"/"</formula>
    </cfRule>
    <cfRule type="cellIs" dxfId="0" priority="11" operator="equal">
      <formula>"NG"</formula>
    </cfRule>
    <cfRule type="cellIs" dxfId="1" priority="12" operator="equal">
      <formula>"OK"</formula>
    </cfRule>
  </conditionalFormatting>
  <conditionalFormatting sqref="J83:J84">
    <cfRule type="cellIs" dxfId="2" priority="7" operator="equal">
      <formula>"/"</formula>
    </cfRule>
    <cfRule type="cellIs" dxfId="0" priority="8" operator="equal">
      <formula>"NG"</formula>
    </cfRule>
    <cfRule type="cellIs" dxfId="1" priority="9" operator="equal">
      <formula>"OK"</formula>
    </cfRule>
  </conditionalFormatting>
  <conditionalFormatting sqref="J85:J86">
    <cfRule type="cellIs" dxfId="1" priority="3" operator="equal">
      <formula>"OK"</formula>
    </cfRule>
    <cfRule type="cellIs" dxfId="0" priority="2" operator="equal">
      <formula>"NG"</formula>
    </cfRule>
    <cfRule type="cellIs" dxfId="2" priority="1" operator="equal">
      <formula>"/"</formula>
    </cfRule>
  </conditionalFormatting>
  <conditionalFormatting sqref="H10:H14 H18:H22">
    <cfRule type="cellIs" dxfId="0" priority="195" operator="equal">
      <formula>"×"</formula>
    </cfRule>
    <cfRule type="cellIs" dxfId="1" priority="196" operator="equal">
      <formula>"√"</formula>
    </cfRule>
    <cfRule type="cellIs" dxfId="4" priority="197" operator="equal">
      <formula>"√"</formula>
    </cfRule>
  </conditionalFormatting>
  <conditionalFormatting sqref="I10:I14 I18:I22">
    <cfRule type="cellIs" dxfId="4" priority="93" operator="equal">
      <formula>"√"</formula>
    </cfRule>
    <cfRule type="cellIs" dxfId="1" priority="92" operator="equal">
      <formula>"√"</formula>
    </cfRule>
    <cfRule type="cellIs" dxfId="0" priority="91" operator="equal">
      <formula>"×"</formula>
    </cfRule>
  </conditionalFormatting>
  <conditionalFormatting sqref="K33:L34">
    <cfRule type="cellIs" dxfId="2" priority="229" operator="equal">
      <formula>"/"</formula>
    </cfRule>
  </conditionalFormatting>
  <conditionalFormatting sqref="K63:L64">
    <cfRule type="cellIs" dxfId="2" priority="125" operator="equal">
      <formula>"/"</formula>
    </cfRule>
  </conditionalFormatting>
  <dataValidations count="6">
    <dataValidation type="list" allowBlank="1" showInputMessage="1" showErrorMessage="1" promptTitle="手动生产,自动线生产" sqref="E8:H8">
      <formula1>"手动生产,自动线生产"</formula1>
    </dataValidation>
    <dataValidation type="list" allowBlank="1" showInputMessage="1" showErrorMessage="1" sqref="E9:H9">
      <formula1>"平动送料,旋转180度送料"</formula1>
    </dataValidation>
    <dataValidation type="list" allowBlank="1" showInputMessage="1" showErrorMessage="1" sqref="G10:H10 I23 E31 E61 E10:E22 E24:E26 I8:I10 G11:I22 G24:I26">
      <formula1>"√,×,无"</formula1>
    </dataValidation>
    <dataValidation type="list" allowBlank="1" showInputMessage="1" showErrorMessage="1" sqref="E23:H23">
      <formula1>"成线 ,不成线"</formula1>
    </dataValidation>
    <dataValidation type="list" allowBlank="1" showInputMessage="1" showErrorMessage="1" sqref="F31:J31 F61:J61 F10:F22 F24:F26">
      <formula1>"√ ,× ,无"</formula1>
    </dataValidation>
    <dataValidation type="list" allowBlank="1" showInputMessage="1" showErrorMessage="1" sqref="J33:J56 J63:J86">
      <formula1>"OK,NG,无"</formula1>
    </dataValidation>
  </dataValidations>
  <hyperlinks>
    <hyperlink ref="R10:R18" location="目录!A1" display="链接到目录"/>
  </hyperlinks>
  <printOptions horizontalCentered="1"/>
  <pageMargins left="0.71" right="0.71" top="0.75" bottom="0.75" header="0.31" footer="0.31"/>
  <pageSetup paperSize="9" scale="22" orientation="portrait" horizontalDpi="600" verticalDpi="600"/>
  <headerFooter alignWithMargins="0"/>
  <rowBreaks count="3" manualBreakCount="3">
    <brk id="52" max="17" man="1"/>
    <brk id="56" max="17" man="1"/>
    <brk id="84" max="16383" man="1"/>
  </rowBreaks>
  <ignoredErrors>
    <ignoredError sqref="O18" formula="1"/>
    <ignoredError sqref="E23" listDataValidation="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67" master="" otherUserPermission="visible"/>
  <rangeList sheetStid="52" master="" otherUserPermission="visible"/>
  <rangeList sheetStid="57" master="" otherUserPermission="visible">
    <arrUserId title="区域1" rangeCreator="" othersAccessPermission="edit"/>
  </rangeList>
  <rangeList sheetStid="95" master="" otherUserPermission="visible"/>
  <rangeList sheetStid="82" master="" otherUserPermission="visible"/>
  <rangeList sheetStid="80" master="" otherUserPermission="visible"/>
  <rangeList sheetStid="73" master="" otherUserPermission="visible"/>
  <rangeList sheetStid="81" master="" otherUserPermission="visible"/>
  <rangeList sheetStid="59" master="" otherUserPermission="visible"/>
  <rangeList sheetStid="91" master="" otherUserPermission="visible"/>
  <rangeList sheetStid="90" master="" otherUserPermission="visible"/>
  <rangeList sheetStid="87" master="" otherUserPermission="visible"/>
  <rangeList sheetStid="94" master="" otherUserPermission="visible"/>
  <rangeList sheetStid="92" master="" otherUserPermission="visible">
    <arrUserId title="区域1_1" rangeCreator="" othersAccessPermission="edit"/>
    <arrUserId title="区域1_1_1_1" rangeCreator="" othersAccessPermission="edit"/>
    <arrUserId title="区域1_1_1" rangeCreator="" othersAccessPermission="edit"/>
    <arrUserId title="区域1" rangeCreator="" othersAccessPermission="edit"/>
    <arrUserId title="区域1_1_2" rangeCreator="" othersAccessPermission="edit"/>
  </rangeList>
  <rangeList sheetStid="93" master="" otherUserPermission="visible">
    <arrUserId title="区域1_1_1_1" rangeCreator="" othersAccessPermission="edit"/>
    <arrUserId title="区域1_1_1" rangeCreator="" othersAccessPermission="edit"/>
    <arrUserId title="区域1_2" rangeCreator="" othersAccessPermission="edit"/>
    <arrUserId title="区域1_1_2" rangeCreator="" othersAccessPermission="edit"/>
    <arrUserId title="区域1" rangeCreator="" othersAccessPermission="edit"/>
    <arrUserId title="区域1_1" rangeCreator="" othersAccessPermission="edit"/>
  </rangeList>
  <rangeList sheetStid="86" master="" otherUserPermission="visible">
    <arrUserId title="区域1" rangeCreator="" othersAccessPermission="edit"/>
    <arrUserId title="区域1_1" rangeCreator="" othersAccessPermission="edit"/>
  </rangeList>
  <rangeList sheetStid="84" master="" otherUserPermission="visible"/>
  <rangeList sheetStid="96" master="" otherUserPermission="visible"/>
  <rangeList sheetStid="88" master="" otherUserPermission="visible">
    <arrUserId title="区域1" rangeCreator="" othersAccessPermission="edit"/>
    <arrUserId title="区域1_2" rangeCreator="" othersAccessPermission="edit"/>
    <arrUserId title="区域1_1" rangeCreator="" othersAccessPermission="edit"/>
    <arrUserId title="区域1_3" rangeCreator="" othersAccessPermission="edit"/>
    <arrUserId title="区域1_4" rangeCreator="" othersAccessPermission="edit"/>
    <arrUserId title="区域1_5" rangeCreator="" othersAccessPermission="edit"/>
  </rangeList>
  <rangeList sheetStid="89" master="" otherUserPermission="visible">
    <arrUserId title="区域1_2" rangeCreator="" othersAccessPermission="edit"/>
    <arrUserId title="区域1_5" rangeCreator="" othersAccessPermission="edit"/>
  </rangeList>
  <rangeList sheetStid="66" master="" otherUserPermission="visible">
    <arrUserId title="区域1_2"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Company>ahfz</Company>
  <Application>Microsoft Excel</Application>
  <HeadingPairs>
    <vt:vector size="2" baseType="variant">
      <vt:variant>
        <vt:lpstr>工作表</vt:lpstr>
      </vt:variant>
      <vt:variant>
        <vt:i4>21</vt:i4>
      </vt:variant>
    </vt:vector>
  </HeadingPairs>
  <TitlesOfParts>
    <vt:vector size="21" baseType="lpstr">
      <vt:lpstr>K4ZS8L</vt:lpstr>
      <vt:lpstr>说明</vt:lpstr>
      <vt:lpstr>目录</vt:lpstr>
      <vt:lpstr>设计重大风险排查表</vt:lpstr>
      <vt:lpstr>落料</vt:lpstr>
      <vt:lpstr>拉延</vt:lpstr>
      <vt:lpstr>后工序</vt:lpstr>
      <vt:lpstr>包边</vt:lpstr>
      <vt:lpstr>机床参数检查表</vt:lpstr>
      <vt:lpstr>废料滑落检查表</vt:lpstr>
      <vt:lpstr>安全部件检查表</vt:lpstr>
      <vt:lpstr>25条图纸点检表</vt:lpstr>
      <vt:lpstr>后序压力控制专项检查表</vt:lpstr>
      <vt:lpstr>动态干涉检查</vt:lpstr>
      <vt:lpstr>静态干涉检查</vt:lpstr>
      <vt:lpstr>筋厚检查报告</vt:lpstr>
      <vt:lpstr>减重问题清单</vt:lpstr>
      <vt:lpstr>材质确认表</vt:lpstr>
      <vt:lpstr>结构FMC审核记录表</vt:lpstr>
      <vt:lpstr>结构正式图审核记录表</vt:lpstr>
      <vt:lpstr>拉延调试工艺卡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dc:creator>
  <cp:lastModifiedBy>Administrator</cp:lastModifiedBy>
  <cp:revision>1</cp:revision>
  <dcterms:created xsi:type="dcterms:W3CDTF">2006-11-28T00:22:00Z</dcterms:created>
  <cp:lastPrinted>2017-07-31T01:59:00Z</cp:lastPrinted>
  <dcterms:modified xsi:type="dcterms:W3CDTF">2025-06-12T08:54:32Z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4ED179B1F2014A11A12D87435B5FB849_13</vt:lpwstr>
  </property>
</Properties>
</file>