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840" firstSheet="3" activeTab="3" autoFilterDateGrouping="1"/>
  </bookViews>
  <sheets>
    <sheet xmlns:r="http://schemas.openxmlformats.org/officeDocument/2006/relationships" name="Ocak YK Öncesi" sheetId="1" state="hidden" r:id="rId1"/>
    <sheet xmlns:r="http://schemas.openxmlformats.org/officeDocument/2006/relationships" name="Sayfa1" sheetId="2" state="hidden" r:id="rId2"/>
    <sheet xmlns:r="http://schemas.openxmlformats.org/officeDocument/2006/relationships" name="Sayfa2" sheetId="3" state="hidden" r:id="rId3"/>
    <sheet xmlns:r="http://schemas.openxmlformats.org/officeDocument/2006/relationships" name="ELEKTRİK FATURASI" sheetId="4" state="visible" r:id="rId4"/>
    <sheet xmlns:r="http://schemas.openxmlformats.org/officeDocument/2006/relationships" name="UPS SAYAÇ FATURASI" sheetId="5" state="visible" r:id="rId5"/>
    <sheet xmlns:r="http://schemas.openxmlformats.org/officeDocument/2006/relationships" name="HESAPLAMA" sheetId="6" state="visible" r:id="rId6"/>
    <sheet xmlns:r="http://schemas.openxmlformats.org/officeDocument/2006/relationships" name="Sayfa3" sheetId="7" state="visible" r:id="rId7"/>
    <sheet xmlns:r="http://schemas.openxmlformats.org/officeDocument/2006/relationships" name="Firma başvuru ücretleri 2015" sheetId="8" state="hidden" r:id="rId8"/>
  </sheets>
  <definedNames>
    <definedName name="_xlnm.Print_Area" localSheetId="3">'ELEKTRİK FATURASI'!$A$1:$O$170</definedName>
    <definedName name="_xlnm.Print_Area" localSheetId="4">'UPS SAYAÇ FATURASI'!$A$1:$L$34</definedName>
    <definedName name="_xlnm.Print_Area" localSheetId="5">'HESAPLAMA'!$A$62:$G$100</definedName>
  </definedNames>
  <calcPr calcId="191029" fullCalcOnLoad="1" calcOnSave="0"/>
</workbook>
</file>

<file path=xl/styles.xml><?xml version="1.0" encoding="utf-8"?>
<styleSheet xmlns="http://schemas.openxmlformats.org/spreadsheetml/2006/main">
  <numFmts count="4">
    <numFmt numFmtId="164" formatCode="#,##0.00\ &quot;TL&quot;"/>
    <numFmt numFmtId="165" formatCode="#,##0.00_ ;[Red]\-#,##0.00\ "/>
    <numFmt numFmtId="166" formatCode="#,##0_ ;[Red]\-#,##0\ "/>
    <numFmt numFmtId="167" formatCode="#,##0.0000_ ;[Red]\-#,##0.0000\ "/>
  </numFmts>
  <fonts count="40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b val="1"/>
      <color theme="1"/>
      <sz val="26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000000"/>
      <sz val="12"/>
      <scheme val="minor"/>
    </font>
    <font>
      <name val="Calibri"/>
      <charset val="162"/>
      <family val="2"/>
      <b val="1"/>
      <color rgb="FF000000"/>
      <sz val="26"/>
      <scheme val="minor"/>
    </font>
    <font>
      <name val="Calibri"/>
      <charset val="162"/>
      <family val="2"/>
      <b val="1"/>
      <color rgb="FFFFFFFF"/>
      <sz val="14"/>
      <scheme val="minor"/>
    </font>
    <font>
      <name val="Calibri"/>
      <charset val="162"/>
      <family val="2"/>
      <b val="1"/>
      <color rgb="FF000000"/>
      <sz val="28"/>
      <scheme val="minor"/>
    </font>
    <font>
      <name val="Calibri"/>
      <family val="2"/>
      <b val="1"/>
      <color rgb="FFFFFFFF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2"/>
      <scheme val="minor"/>
    </font>
    <font>
      <name val="Calibri"/>
      <charset val="162"/>
      <family val="2"/>
      <sz val="14"/>
      <scheme val="minor"/>
    </font>
    <font>
      <name val="Calibri"/>
      <charset val="162"/>
      <family val="2"/>
      <b val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2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charset val="162"/>
      <family val="2"/>
      <b val="1"/>
      <color theme="1"/>
      <sz val="12"/>
      <scheme val="minor"/>
    </font>
    <font>
      <name val="Cambria"/>
      <charset val="162"/>
      <family val="1"/>
      <b val="1"/>
      <sz val="12"/>
      <scheme val="major"/>
    </font>
    <font>
      <name val="Calibri"/>
      <charset val="162"/>
      <family val="2"/>
      <i val="1"/>
      <sz val="12"/>
      <scheme val="minor"/>
    </font>
    <font>
      <name val="Calibri"/>
      <family val="2"/>
      <color theme="9" tint="-0.499984740745262"/>
      <sz val="12"/>
      <scheme val="minor"/>
    </font>
    <font>
      <name val="Calibri"/>
      <charset val="162"/>
      <family val="2"/>
      <color theme="9" tint="-0.499984740745262"/>
      <sz val="12"/>
      <scheme val="minor"/>
    </font>
    <font>
      <name val="Calibri"/>
      <family val="2"/>
      <color theme="3"/>
      <sz val="12"/>
      <scheme val="minor"/>
    </font>
    <font>
      <name val="Calibri"/>
      <charset val="162"/>
      <family val="2"/>
      <color theme="3"/>
      <sz val="12"/>
      <scheme val="minor"/>
    </font>
    <font>
      <name val="Calibri"/>
      <charset val="162"/>
      <family val="2"/>
      <b val="1"/>
      <sz val="18"/>
      <scheme val="minor"/>
    </font>
    <font>
      <name val="Cambria"/>
      <charset val="162"/>
      <family val="1"/>
      <b val="1"/>
      <sz val="18"/>
      <scheme val="major"/>
    </font>
    <font>
      <name val="Calibri"/>
      <family val="2"/>
      <sz val="18"/>
      <scheme val="minor"/>
    </font>
    <font>
      <name val="Calibri"/>
      <charset val="162"/>
      <family val="2"/>
      <b val="1"/>
      <color rgb="FFFF0000"/>
      <sz val="26"/>
      <scheme val="minor"/>
    </font>
    <font>
      <name val="Calibri"/>
      <charset val="162"/>
      <family val="2"/>
      <color rgb="FFFF0000"/>
      <sz val="12"/>
      <scheme val="minor"/>
    </font>
    <font>
      <name val="Calibri"/>
      <charset val="162"/>
      <family val="2"/>
      <b val="1"/>
      <color rgb="FFFF0000"/>
      <sz val="12"/>
      <scheme val="minor"/>
    </font>
    <font>
      <name val="Cambria"/>
      <charset val="162"/>
      <family val="1"/>
      <sz val="11"/>
      <scheme val="major"/>
    </font>
    <font>
      <name val="Calibri"/>
      <charset val="162"/>
      <family val="2"/>
      <b val="1"/>
      <color rgb="FFC00000"/>
      <sz val="12"/>
      <scheme val="minor"/>
    </font>
    <font>
      <name val="Cambria"/>
      <charset val="162"/>
      <family val="1"/>
      <b val="1"/>
      <sz val="10"/>
      <scheme val="major"/>
    </font>
  </fonts>
  <fills count="29">
    <fill>
      <patternFill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494529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97470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9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164" fontId="1" fillId="9" borderId="1" applyAlignment="1" pivotButton="0" quotePrefix="0" xfId="0">
      <alignment horizontal="center" vertical="center"/>
    </xf>
    <xf numFmtId="164" fontId="2" fillId="11" borderId="1" applyAlignment="1" pivotButton="0" quotePrefix="0" xfId="0">
      <alignment horizontal="center" vertical="center"/>
    </xf>
    <xf numFmtId="164" fontId="1" fillId="9" borderId="1" applyAlignment="1" pivotButton="0" quotePrefix="0" xfId="0">
      <alignment horizontal="center"/>
    </xf>
    <xf numFmtId="0" fontId="0" fillId="12" borderId="1" applyAlignment="1" pivotButton="0" quotePrefix="0" xfId="0">
      <alignment horizontal="center" vertical="center"/>
    </xf>
    <xf numFmtId="164" fontId="0" fillId="12" borderId="1" applyAlignment="1" pivotButton="0" quotePrefix="0" xfId="0">
      <alignment horizontal="center" vertical="center"/>
    </xf>
    <xf numFmtId="0" fontId="7" fillId="0" borderId="0" pivotButton="0" quotePrefix="0" xfId="0"/>
    <xf numFmtId="0" fontId="9" fillId="13" borderId="7" applyAlignment="1" pivotButton="0" quotePrefix="0" xfId="0">
      <alignment horizontal="center" vertical="center"/>
    </xf>
    <xf numFmtId="0" fontId="9" fillId="13" borderId="9" applyAlignment="1" pivotButton="0" quotePrefix="0" xfId="0">
      <alignment horizontal="center" vertical="center"/>
    </xf>
    <xf numFmtId="0" fontId="9" fillId="14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11" fillId="17" borderId="7" applyAlignment="1" pivotButton="0" quotePrefix="0" xfId="0">
      <alignment horizontal="center" vertical="center"/>
    </xf>
    <xf numFmtId="0" fontId="11" fillId="17" borderId="9" applyAlignment="1" pivotButton="0" quotePrefix="0" xfId="0">
      <alignment horizontal="center" vertical="center"/>
    </xf>
    <xf numFmtId="164" fontId="11" fillId="14" borderId="7" applyAlignment="1" pivotButton="0" quotePrefix="0" xfId="0">
      <alignment horizontal="center"/>
    </xf>
    <xf numFmtId="164" fontId="11" fillId="14" borderId="9" applyAlignment="1" pivotButton="0" quotePrefix="0" xfId="0">
      <alignment horizontal="center"/>
    </xf>
    <xf numFmtId="164" fontId="9" fillId="18" borderId="9" applyAlignment="1" pivotButton="0" quotePrefix="0" xfId="0">
      <alignment horizontal="center" vertical="center"/>
    </xf>
    <xf numFmtId="164" fontId="7" fillId="0" borderId="9" applyAlignment="1" pivotButton="0" quotePrefix="0" xfId="0">
      <alignment horizontal="center" vertical="center"/>
    </xf>
    <xf numFmtId="0" fontId="7" fillId="12" borderId="9" applyAlignment="1" pivotButton="0" quotePrefix="0" xfId="0">
      <alignment horizontal="center" vertical="center"/>
    </xf>
    <xf numFmtId="164" fontId="7" fillId="12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0" fontId="9" fillId="1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12" borderId="1" applyAlignment="1" pivotButton="0" quotePrefix="0" xfId="0">
      <alignment horizontal="center" vertical="center"/>
    </xf>
    <xf numFmtId="0" fontId="7" fillId="0" borderId="10" pivotButton="0" quotePrefix="0" xfId="0"/>
    <xf numFmtId="0" fontId="7" fillId="0" borderId="12" pivotButton="0" quotePrefix="0" xfId="0"/>
    <xf numFmtId="0" fontId="7" fillId="0" borderId="13" applyAlignment="1" pivotButton="0" quotePrefix="0" xfId="0">
      <alignment horizontal="center" vertical="center"/>
    </xf>
    <xf numFmtId="0" fontId="0" fillId="19" borderId="0" pivotButton="0" quotePrefix="0" xfId="0"/>
    <xf numFmtId="0" fontId="0" fillId="19" borderId="0" applyAlignment="1" pivotButton="0" quotePrefix="0" xfId="0">
      <alignment horizontal="center"/>
    </xf>
    <xf numFmtId="0" fontId="13" fillId="0" borderId="1" pivotButton="0" quotePrefix="0" xfId="0"/>
    <xf numFmtId="0" fontId="14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/>
    </xf>
    <xf numFmtId="0" fontId="17" fillId="0" borderId="1" pivotButton="0" quotePrefix="0" xfId="0"/>
    <xf numFmtId="0" fontId="18" fillId="0" borderId="0" pivotButton="0" quotePrefix="0" xfId="0"/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8" fillId="0" borderId="1" pivotButton="0" quotePrefix="0" xfId="0"/>
    <xf numFmtId="0" fontId="19" fillId="0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20" borderId="0" pivotButton="0" quotePrefix="0" xfId="0"/>
    <xf numFmtId="0" fontId="0" fillId="0" borderId="0" applyAlignment="1" pivotButton="0" quotePrefix="0" xfId="0">
      <alignment horizontal="center"/>
    </xf>
    <xf numFmtId="0" fontId="0" fillId="0" borderId="18" applyAlignment="1" pivotButton="0" quotePrefix="0" xfId="0">
      <alignment horizontal="center" vertical="center"/>
    </xf>
    <xf numFmtId="0" fontId="2" fillId="9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19" borderId="2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9" fillId="14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7" fillId="20" borderId="2" applyAlignment="1" pivotButton="0" quotePrefix="0" xfId="0">
      <alignment horizontal="center" vertical="center"/>
    </xf>
    <xf numFmtId="0" fontId="7" fillId="12" borderId="2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/>
    </xf>
    <xf numFmtId="0" fontId="0" fillId="20" borderId="2" applyAlignment="1" pivotButton="0" quotePrefix="0" xfId="0">
      <alignment horizontal="center" vertical="center"/>
    </xf>
    <xf numFmtId="0" fontId="0" fillId="20" borderId="2" applyAlignment="1" pivotButton="0" quotePrefix="0" xfId="0">
      <alignment horizontal="center"/>
    </xf>
    <xf numFmtId="0" fontId="0" fillId="0" borderId="1" pivotButton="0" quotePrefix="0" xfId="0"/>
    <xf numFmtId="0" fontId="2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0" borderId="1" applyAlignment="1" pivotButton="0" quotePrefix="0" xfId="0">
      <alignment horizontal="center" vertical="center"/>
    </xf>
    <xf numFmtId="0" fontId="7" fillId="19" borderId="2" applyAlignment="1" pivotButton="0" quotePrefix="0" xfId="0">
      <alignment horizontal="center" vertical="center"/>
    </xf>
    <xf numFmtId="0" fontId="0" fillId="21" borderId="1" applyAlignment="1" pivotButton="0" quotePrefix="0" xfId="0">
      <alignment horizontal="center" vertical="center"/>
    </xf>
    <xf numFmtId="0" fontId="0" fillId="21" borderId="2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2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9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19" borderId="7" applyAlignment="1" pivotButton="0" quotePrefix="0" xfId="0">
      <alignment horizontal="center" vertical="center"/>
    </xf>
    <xf numFmtId="0" fontId="0" fillId="19" borderId="25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19" borderId="29" applyAlignment="1" pivotButton="0" quotePrefix="0" xfId="0">
      <alignment horizontal="center" vertical="center"/>
    </xf>
    <xf numFmtId="0" fontId="13" fillId="0" borderId="22" applyAlignment="1" pivotButton="0" quotePrefix="0" xfId="0">
      <alignment horizontal="center" vertical="center"/>
    </xf>
    <xf numFmtId="0" fontId="13" fillId="19" borderId="23" applyAlignment="1" pivotButton="0" quotePrefix="0" xfId="0">
      <alignment horizontal="center" vertical="center"/>
    </xf>
    <xf numFmtId="0" fontId="13" fillId="19" borderId="1" applyAlignment="1" pivotButton="0" quotePrefix="0" xfId="0">
      <alignment horizontal="center" vertical="center"/>
    </xf>
    <xf numFmtId="0" fontId="13" fillId="19" borderId="25" applyAlignment="1" pivotButton="0" quotePrefix="0" xfId="0">
      <alignment horizontal="center" vertical="center"/>
    </xf>
    <xf numFmtId="0" fontId="0" fillId="20" borderId="4" applyAlignment="1" pivotButton="0" quotePrefix="0" xfId="0">
      <alignment horizontal="center" vertical="center"/>
    </xf>
    <xf numFmtId="0" fontId="13" fillId="0" borderId="30" applyAlignment="1" pivotButton="0" quotePrefix="0" xfId="0">
      <alignment horizontal="center" vertical="center"/>
    </xf>
    <xf numFmtId="0" fontId="0" fillId="22" borderId="1" applyAlignment="1" pivotButton="0" quotePrefix="0" xfId="0">
      <alignment horizontal="center" vertical="center"/>
    </xf>
    <xf numFmtId="0" fontId="7" fillId="22" borderId="1" applyAlignment="1" pivotButton="0" quotePrefix="0" xfId="0">
      <alignment horizontal="center" vertical="center"/>
    </xf>
    <xf numFmtId="0" fontId="7" fillId="22" borderId="2" applyAlignment="1" pivotButton="0" quotePrefix="0" xfId="0">
      <alignment horizontal="center" vertical="center"/>
    </xf>
    <xf numFmtId="0" fontId="0" fillId="22" borderId="0" applyAlignment="1" pivotButton="0" quotePrefix="0" xfId="0">
      <alignment horizontal="center"/>
    </xf>
    <xf numFmtId="165" fontId="2" fillId="6" borderId="1" applyAlignment="1" pivotButton="0" quotePrefix="0" xfId="0">
      <alignment horizontal="center" vertical="center"/>
    </xf>
    <xf numFmtId="165" fontId="0" fillId="12" borderId="1" applyAlignment="1" pivotButton="0" quotePrefix="0" xfId="0">
      <alignment horizontal="center" vertical="center"/>
    </xf>
    <xf numFmtId="165" fontId="0" fillId="2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5" fontId="9" fillId="13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5" fontId="7" fillId="20" borderId="1" applyAlignment="1" pivotButton="0" quotePrefix="0" xfId="0">
      <alignment horizontal="center" vertical="center"/>
    </xf>
    <xf numFmtId="165" fontId="7" fillId="22" borderId="1" applyAlignment="1" pivotButton="0" quotePrefix="0" xfId="0">
      <alignment horizontal="center" vertical="center"/>
    </xf>
    <xf numFmtId="165" fontId="7" fillId="12" borderId="1" applyAlignment="1" pivotButton="0" quotePrefix="0" xfId="0">
      <alignment horizontal="center" vertical="center"/>
    </xf>
    <xf numFmtId="165" fontId="7" fillId="0" borderId="13" applyAlignment="1" pivotButton="0" quotePrefix="0" xfId="0">
      <alignment horizontal="center" vertical="center"/>
    </xf>
    <xf numFmtId="165" fontId="0" fillId="12" borderId="1" pivotButton="0" quotePrefix="0" xfId="0"/>
    <xf numFmtId="165" fontId="0" fillId="0" borderId="5" applyAlignment="1" pivotButton="0" quotePrefix="0" xfId="0">
      <alignment horizontal="center" vertical="center"/>
    </xf>
    <xf numFmtId="165" fontId="13" fillId="0" borderId="22" applyAlignment="1" pivotButton="0" quotePrefix="0" xfId="0">
      <alignment horizontal="center" vertical="center"/>
    </xf>
    <xf numFmtId="165" fontId="13" fillId="19" borderId="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6" applyAlignment="1" pivotButton="0" quotePrefix="0" xfId="0">
      <alignment horizontal="center" vertical="center"/>
    </xf>
    <xf numFmtId="165" fontId="0" fillId="0" borderId="0" pivotButton="0" quotePrefix="0" xfId="0"/>
    <xf numFmtId="165" fontId="0" fillId="23" borderId="1" applyAlignment="1" pivotButton="0" quotePrefix="0" xfId="0">
      <alignment horizontal="center" vertical="center"/>
    </xf>
    <xf numFmtId="165" fontId="13" fillId="23" borderId="1" applyAlignment="1" pivotButton="0" quotePrefix="0" xfId="0">
      <alignment horizontal="center" vertical="center"/>
    </xf>
    <xf numFmtId="165" fontId="7" fillId="23" borderId="1" applyAlignment="1" pivotButton="0" quotePrefix="0" xfId="0">
      <alignment horizontal="center" vertical="center"/>
    </xf>
    <xf numFmtId="165" fontId="0" fillId="23" borderId="27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165" fontId="21" fillId="0" borderId="1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19" borderId="25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/>
    </xf>
    <xf numFmtId="0" fontId="21" fillId="19" borderId="1" applyAlignment="1" pivotButton="0" quotePrefix="0" xfId="0">
      <alignment horizontal="center" vertical="center"/>
    </xf>
    <xf numFmtId="0" fontId="22" fillId="0" borderId="1" pivotButton="0" quotePrefix="0" xfId="0"/>
    <xf numFmtId="0" fontId="23" fillId="0" borderId="1" pivotButton="0" quotePrefix="0" xfId="0"/>
    <xf numFmtId="0" fontId="0" fillId="19" borderId="1" pivotButton="0" quotePrefix="0" xfId="0"/>
    <xf numFmtId="0" fontId="26" fillId="0" borderId="1" applyAlignment="1" pivotButton="0" quotePrefix="0" xfId="0">
      <alignment horizontal="center" vertical="center"/>
    </xf>
    <xf numFmtId="0" fontId="13" fillId="0" borderId="0" pivotButton="0" quotePrefix="0" xfId="0"/>
    <xf numFmtId="0" fontId="28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/>
    </xf>
    <xf numFmtId="0" fontId="30" fillId="0" borderId="1" applyAlignment="1" pivotButton="0" quotePrefix="0" xfId="0">
      <alignment horizontal="center" vertical="center"/>
    </xf>
    <xf numFmtId="0" fontId="33" fillId="0" borderId="0" pivotButton="0" quotePrefix="0" xfId="0"/>
    <xf numFmtId="0" fontId="26" fillId="24" borderId="1" applyAlignment="1" pivotButton="0" quotePrefix="0" xfId="0">
      <alignment horizontal="center" vertical="center"/>
    </xf>
    <xf numFmtId="0" fontId="35" fillId="0" borderId="0" pivotButton="0" quotePrefix="0" xfId="0"/>
    <xf numFmtId="166" fontId="36" fillId="25" borderId="1" applyAlignment="1" pivotButton="0" quotePrefix="0" xfId="0">
      <alignment horizontal="center" vertical="center" wrapText="1"/>
    </xf>
    <xf numFmtId="166" fontId="13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/>
    </xf>
    <xf numFmtId="166" fontId="17" fillId="0" borderId="1" applyAlignment="1" pivotButton="0" quotePrefix="0" xfId="0">
      <alignment horizontal="center" vertical="center"/>
    </xf>
    <xf numFmtId="166" fontId="26" fillId="24" borderId="1" applyAlignment="1" pivotButton="0" quotePrefix="0" xfId="0">
      <alignment horizontal="center" vertical="center"/>
    </xf>
    <xf numFmtId="166" fontId="27" fillId="0" borderId="1" applyAlignment="1" pivotButton="0" quotePrefix="0" xfId="0">
      <alignment horizontal="center" vertical="center"/>
    </xf>
    <xf numFmtId="166" fontId="29" fillId="0" borderId="1" applyAlignment="1" pivotButton="0" quotePrefix="0" xfId="0">
      <alignment horizontal="center" vertical="center"/>
    </xf>
    <xf numFmtId="166" fontId="29" fillId="0" borderId="1" applyAlignment="1" pivotButton="0" quotePrefix="0" xfId="0">
      <alignment horizontal="center"/>
    </xf>
    <xf numFmtId="166" fontId="30" fillId="0" borderId="1" applyAlignment="1" pivotButton="0" quotePrefix="0" xfId="0">
      <alignment horizontal="center" vertical="center"/>
    </xf>
    <xf numFmtId="166" fontId="13" fillId="0" borderId="0" applyAlignment="1" pivotButton="0" quotePrefix="0" xfId="0">
      <alignment horizontal="center"/>
    </xf>
    <xf numFmtId="0" fontId="26" fillId="25" borderId="1" applyAlignment="1" pivotButton="0" quotePrefix="0" xfId="0">
      <alignment horizontal="center" vertical="center"/>
    </xf>
    <xf numFmtId="166" fontId="26" fillId="25" borderId="1" applyAlignment="1" pivotButton="0" quotePrefix="0" xfId="0">
      <alignment horizontal="center" vertical="center"/>
    </xf>
    <xf numFmtId="0" fontId="13" fillId="25" borderId="1" applyAlignment="1" pivotButton="0" quotePrefix="0" xfId="0">
      <alignment horizontal="center" vertical="center"/>
    </xf>
    <xf numFmtId="0" fontId="32" fillId="26" borderId="1" pivotButton="0" quotePrefix="0" xfId="0"/>
    <xf numFmtId="0" fontId="25" fillId="26" borderId="1" applyAlignment="1" pivotButton="0" quotePrefix="0" xfId="0">
      <alignment horizontal="center" vertical="center"/>
    </xf>
    <xf numFmtId="166" fontId="25" fillId="26" borderId="1" applyAlignment="1" pivotButton="0" quotePrefix="0" xfId="0">
      <alignment horizontal="center" vertical="center"/>
    </xf>
    <xf numFmtId="167" fontId="25" fillId="26" borderId="1" applyAlignment="1" pivotButton="0" quotePrefix="0" xfId="0">
      <alignment horizontal="center" vertical="center"/>
    </xf>
    <xf numFmtId="0" fontId="17" fillId="20" borderId="1" applyAlignment="1" pivotButton="0" quotePrefix="0" xfId="0">
      <alignment horizontal="center" vertical="center"/>
    </xf>
    <xf numFmtId="166" fontId="17" fillId="2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textRotation="90"/>
    </xf>
    <xf numFmtId="0" fontId="33" fillId="0" borderId="1" applyAlignment="1" pivotButton="0" quotePrefix="0" xfId="0">
      <alignment horizontal="center" vertical="center" textRotation="90" wrapText="1"/>
    </xf>
    <xf numFmtId="0" fontId="13" fillId="20" borderId="1" applyAlignment="1" pivotButton="0" quotePrefix="0" xfId="0">
      <alignment horizontal="center" vertical="center"/>
    </xf>
    <xf numFmtId="166" fontId="13" fillId="20" borderId="1" applyAlignment="1" pivotButton="0" quotePrefix="0" xfId="0">
      <alignment horizontal="center" vertical="center"/>
    </xf>
    <xf numFmtId="0" fontId="29" fillId="20" borderId="1" applyAlignment="1" pivotButton="0" quotePrefix="0" xfId="0">
      <alignment horizontal="center" vertical="center"/>
    </xf>
    <xf numFmtId="166" fontId="29" fillId="20" borderId="1" applyAlignment="1" pivotButton="0" quotePrefix="0" xfId="0">
      <alignment horizontal="center" vertical="center"/>
    </xf>
    <xf numFmtId="0" fontId="27" fillId="20" borderId="1" applyAlignment="1" pivotButton="0" quotePrefix="0" xfId="0">
      <alignment horizontal="center" vertical="center"/>
    </xf>
    <xf numFmtId="166" fontId="27" fillId="20" borderId="1" applyAlignment="1" pivotButton="0" quotePrefix="0" xfId="0">
      <alignment horizontal="center" vertical="center"/>
    </xf>
    <xf numFmtId="0" fontId="37" fillId="0" borderId="1" applyAlignment="1" pivotButton="0" quotePrefix="0" xfId="0">
      <alignment horizontal="center" vertical="center"/>
    </xf>
    <xf numFmtId="14" fontId="17" fillId="0" borderId="1" applyAlignment="1" pivotButton="0" quotePrefix="0" xfId="0">
      <alignment horizontal="center" vertical="center"/>
    </xf>
    <xf numFmtId="166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166" fontId="38" fillId="0" borderId="1" applyAlignment="1" pivotButton="0" quotePrefix="0" xfId="0">
      <alignment horizontal="center" vertical="center"/>
    </xf>
    <xf numFmtId="166" fontId="19" fillId="0" borderId="1" applyAlignment="1" pivotButton="0" quotePrefix="0" xfId="0">
      <alignment horizontal="center" vertical="center"/>
    </xf>
    <xf numFmtId="0" fontId="19" fillId="0" borderId="31" applyAlignment="1" pivotButton="0" quotePrefix="0" xfId="0">
      <alignment horizontal="center" vertical="center" textRotation="90"/>
    </xf>
    <xf numFmtId="0" fontId="17" fillId="0" borderId="32" applyAlignment="1" pivotButton="0" quotePrefix="0" xfId="0">
      <alignment horizontal="center" vertical="center" textRotation="90" wrapText="1"/>
    </xf>
    <xf numFmtId="0" fontId="17" fillId="0" borderId="33" applyAlignment="1" pivotButton="0" quotePrefix="0" xfId="0">
      <alignment horizontal="center" vertical="center"/>
    </xf>
    <xf numFmtId="166" fontId="38" fillId="0" borderId="33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14" fontId="17" fillId="0" borderId="7" applyAlignment="1" pivotButton="0" quotePrefix="0" xfId="0">
      <alignment horizontal="center" vertical="center"/>
    </xf>
    <xf numFmtId="166" fontId="17" fillId="0" borderId="7" applyAlignment="1" pivotButton="0" quotePrefix="0" xfId="0">
      <alignment horizontal="center" vertical="center"/>
    </xf>
    <xf numFmtId="14" fontId="19" fillId="0" borderId="36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1" applyAlignment="1" pivotButton="0" quotePrefix="0" xfId="0">
      <alignment horizontal="center" vertical="center"/>
    </xf>
    <xf numFmtId="165" fontId="24" fillId="0" borderId="1" applyAlignment="1" pivotButton="0" quotePrefix="0" xfId="0">
      <alignment horizontal="center" vertical="center"/>
    </xf>
    <xf numFmtId="165" fontId="24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165" fontId="24" fillId="0" borderId="0" pivotButton="0" quotePrefix="0" xfId="0"/>
    <xf numFmtId="165" fontId="24" fillId="0" borderId="0" applyAlignment="1" pivotButton="0" quotePrefix="0" xfId="0">
      <alignment horizontal="center" vertical="center"/>
    </xf>
    <xf numFmtId="165" fontId="24" fillId="27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165" fontId="24" fillId="20" borderId="1" applyAlignment="1" pivotButton="0" quotePrefix="0" xfId="0">
      <alignment horizontal="center" vertical="center"/>
    </xf>
    <xf numFmtId="0" fontId="28" fillId="20" borderId="1" applyAlignment="1" pivotButton="0" quotePrefix="0" xfId="0">
      <alignment horizontal="center" vertical="center"/>
    </xf>
    <xf numFmtId="165" fontId="36" fillId="0" borderId="1" applyAlignment="1" pivotButton="0" quotePrefix="0" xfId="0">
      <alignment horizontal="center" vertical="center"/>
    </xf>
    <xf numFmtId="0" fontId="17" fillId="25" borderId="1" applyAlignment="1" pivotButton="0" quotePrefix="0" xfId="0">
      <alignment horizontal="center" vertical="center"/>
    </xf>
    <xf numFmtId="166" fontId="17" fillId="25" borderId="1" applyAlignment="1" pivotButton="0" quotePrefix="0" xfId="0">
      <alignment horizontal="center" vertical="center"/>
    </xf>
    <xf numFmtId="0" fontId="37" fillId="25" borderId="1" applyAlignment="1" pivotButton="0" quotePrefix="0" xfId="0">
      <alignment horizontal="center" vertical="center"/>
    </xf>
    <xf numFmtId="166" fontId="13" fillId="25" borderId="1" applyAlignment="1" pivotButton="0" quotePrefix="0" xfId="0">
      <alignment horizontal="center" vertical="center"/>
    </xf>
    <xf numFmtId="166" fontId="17" fillId="28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33" fillId="0" borderId="1" pivotButton="0" quotePrefix="0" xfId="0"/>
    <xf numFmtId="166" fontId="21" fillId="20" borderId="1" applyAlignment="1" pivotButton="0" quotePrefix="0" xfId="0">
      <alignment horizontal="center" vertical="center"/>
    </xf>
    <xf numFmtId="166" fontId="39" fillId="26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165" fontId="36" fillId="25" borderId="1" applyAlignment="1" pivotButton="0" quotePrefix="0" xfId="0">
      <alignment horizontal="center" vertical="center" wrapText="1"/>
    </xf>
    <xf numFmtId="165" fontId="25" fillId="26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/>
    </xf>
    <xf numFmtId="165" fontId="17" fillId="0" borderId="1" applyAlignment="1" pivotButton="0" quotePrefix="0" xfId="0">
      <alignment horizontal="center" vertical="center"/>
    </xf>
    <xf numFmtId="165" fontId="13" fillId="20" borderId="1" applyAlignment="1" pivotButton="0" quotePrefix="0" xfId="0">
      <alignment horizontal="center" vertical="center"/>
    </xf>
    <xf numFmtId="165" fontId="26" fillId="25" borderId="1" applyAlignment="1" pivotButton="0" quotePrefix="0" xfId="0">
      <alignment horizontal="center" vertical="center"/>
    </xf>
    <xf numFmtId="165" fontId="21" fillId="20" borderId="1" applyAlignment="1" pivotButton="0" quotePrefix="0" xfId="0">
      <alignment horizontal="center" vertical="center"/>
    </xf>
    <xf numFmtId="165" fontId="27" fillId="0" borderId="1" applyAlignment="1" pivotButton="0" quotePrefix="0" xfId="0">
      <alignment horizontal="center" vertical="center"/>
    </xf>
    <xf numFmtId="165" fontId="29" fillId="0" borderId="1" applyAlignment="1" pivotButton="0" quotePrefix="0" xfId="0">
      <alignment horizontal="center" vertical="center"/>
    </xf>
    <xf numFmtId="165" fontId="29" fillId="0" borderId="1" applyAlignment="1" pivotButton="0" quotePrefix="0" xfId="0">
      <alignment horizontal="center"/>
    </xf>
    <xf numFmtId="165" fontId="29" fillId="20" borderId="1" applyAlignment="1" pivotButton="0" quotePrefix="0" xfId="0">
      <alignment horizontal="center" vertical="center"/>
    </xf>
    <xf numFmtId="165" fontId="27" fillId="20" borderId="1" applyAlignment="1" pivotButton="0" quotePrefix="0" xfId="0">
      <alignment horizontal="center" vertical="center"/>
    </xf>
    <xf numFmtId="165" fontId="30" fillId="0" borderId="1" applyAlignment="1" pivotButton="0" quotePrefix="0" xfId="0">
      <alignment horizontal="center" vertical="center"/>
    </xf>
    <xf numFmtId="165" fontId="26" fillId="24" borderId="1" applyAlignment="1" pivotButton="0" quotePrefix="0" xfId="0">
      <alignment horizontal="center" vertical="center"/>
    </xf>
    <xf numFmtId="165" fontId="39" fillId="26" borderId="1" applyAlignment="1" pivotButton="0" quotePrefix="0" xfId="0">
      <alignment horizontal="center" vertical="center"/>
    </xf>
    <xf numFmtId="165" fontId="17" fillId="25" borderId="1" applyAlignment="1" pivotButton="0" quotePrefix="0" xfId="0">
      <alignment horizontal="center" vertical="center"/>
    </xf>
    <xf numFmtId="165" fontId="13" fillId="25" borderId="1" applyAlignment="1" pivotButton="0" quotePrefix="0" xfId="0">
      <alignment horizontal="center" vertical="center"/>
    </xf>
    <xf numFmtId="165" fontId="17" fillId="0" borderId="0" applyAlignment="1" pivotButton="0" quotePrefix="0" xfId="0">
      <alignment horizontal="center"/>
    </xf>
    <xf numFmtId="165" fontId="13" fillId="0" borderId="0" applyAlignment="1" pivotButton="0" quotePrefix="0" xfId="0">
      <alignment horizontal="center"/>
    </xf>
    <xf numFmtId="165" fontId="17" fillId="28" borderId="1" applyAlignment="1" pivotButton="0" quotePrefix="0" xfId="0">
      <alignment horizontal="center" vertical="center"/>
    </xf>
    <xf numFmtId="165" fontId="17" fillId="20" borderId="1" applyAlignment="1" pivotButton="0" quotePrefix="0" xfId="0">
      <alignment horizontal="center" vertical="center"/>
    </xf>
    <xf numFmtId="166" fontId="17" fillId="0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right"/>
    </xf>
    <xf numFmtId="165" fontId="17" fillId="0" borderId="0" applyAlignment="1" pivotButton="0" quotePrefix="0" xfId="0">
      <alignment horizontal="right" vertical="center"/>
    </xf>
    <xf numFmtId="0" fontId="36" fillId="25" borderId="0" applyAlignment="1" pivotButton="0" quotePrefix="0" xfId="0">
      <alignment horizontal="center" vertical="center" wrapText="1"/>
    </xf>
    <xf numFmtId="0" fontId="13" fillId="26" borderId="0" pivotButton="0" quotePrefix="0" xfId="0"/>
    <xf numFmtId="0" fontId="13" fillId="0" borderId="6" applyAlignment="1" pivotButton="0" quotePrefix="0" xfId="0">
      <alignment horizontal="center" vertical="center"/>
    </xf>
    <xf numFmtId="0" fontId="13" fillId="0" borderId="6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4" fillId="8" borderId="1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7" pivotButton="0" quotePrefix="0" xfId="0"/>
    <xf numFmtId="0" fontId="4" fillId="7" borderId="1" applyAlignment="1" pivotButton="0" quotePrefix="0" xfId="0">
      <alignment horizontal="center" vertical="center" textRotation="90"/>
    </xf>
    <xf numFmtId="0" fontId="10" fillId="15" borderId="5" applyAlignment="1" pivotButton="0" quotePrefix="0" xfId="0">
      <alignment horizontal="center" vertical="center" textRotation="90"/>
    </xf>
    <xf numFmtId="0" fontId="4" fillId="9" borderId="1" applyAlignment="1" pivotButton="0" quotePrefix="0" xfId="0">
      <alignment horizontal="center" vertical="center" textRotation="90"/>
    </xf>
    <xf numFmtId="0" fontId="10" fillId="14" borderId="1" applyAlignment="1" pivotButton="0" quotePrefix="0" xfId="0">
      <alignment horizontal="center" vertical="center" textRotation="90"/>
    </xf>
    <xf numFmtId="0" fontId="8" fillId="0" borderId="37" applyAlignment="1" pivotButton="0" quotePrefix="0" xfId="0">
      <alignment horizontal="center"/>
    </xf>
    <xf numFmtId="0" fontId="0" fillId="0" borderId="8" pivotButton="0" quotePrefix="0" xfId="0"/>
    <xf numFmtId="0" fontId="10" fillId="16" borderId="1" applyAlignment="1" pivotButton="0" quotePrefix="0" xfId="0">
      <alignment horizontal="center" vertical="center" textRotation="90"/>
    </xf>
    <xf numFmtId="0" fontId="14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 textRotation="90"/>
    </xf>
    <xf numFmtId="0" fontId="16" fillId="0" borderId="1" applyAlignment="1" pivotButton="0" quotePrefix="0" xfId="0">
      <alignment horizontal="center" vertical="center" textRotation="90"/>
    </xf>
    <xf numFmtId="0" fontId="19" fillId="0" borderId="1" applyAlignment="1" pivotButton="0" quotePrefix="0" xfId="0">
      <alignment horizontal="center"/>
    </xf>
    <xf numFmtId="0" fontId="12" fillId="19" borderId="14" applyAlignment="1" pivotButton="0" quotePrefix="0" xfId="0">
      <alignment horizontal="center" vertical="center"/>
    </xf>
    <xf numFmtId="0" fontId="0" fillId="0" borderId="14" pivotButton="0" quotePrefix="0" xfId="0"/>
    <xf numFmtId="0" fontId="8" fillId="0" borderId="11" applyAlignment="1" pivotButton="0" quotePrefix="0" xfId="0">
      <alignment horizontal="center"/>
    </xf>
    <xf numFmtId="0" fontId="0" fillId="0" borderId="38" pivotButton="0" quotePrefix="0" xfId="0"/>
    <xf numFmtId="0" fontId="0" fillId="0" borderId="39" pivotButton="0" quotePrefix="0" xfId="0"/>
    <xf numFmtId="0" fontId="4" fillId="7" borderId="12" applyAlignment="1" pivotButton="0" quotePrefix="0" xfId="0">
      <alignment horizontal="center" vertical="center" textRotation="90"/>
    </xf>
    <xf numFmtId="0" fontId="0" fillId="0" borderId="40" pivotButton="0" quotePrefix="0" xfId="0"/>
    <xf numFmtId="0" fontId="0" fillId="0" borderId="41" pivotButton="0" quotePrefix="0" xfId="0"/>
    <xf numFmtId="0" fontId="4" fillId="9" borderId="12" applyAlignment="1" pivotButton="0" quotePrefix="0" xfId="0">
      <alignment horizontal="center" vertical="center" textRotation="90"/>
    </xf>
    <xf numFmtId="0" fontId="4" fillId="8" borderId="42" applyAlignment="1" pivotButton="0" quotePrefix="0" xfId="0">
      <alignment horizontal="center" vertical="center" textRotation="90"/>
    </xf>
    <xf numFmtId="0" fontId="0" fillId="0" borderId="24" pivotButton="0" quotePrefix="0" xfId="0"/>
    <xf numFmtId="0" fontId="0" fillId="0" borderId="26" pivotButton="0" quotePrefix="0" xfId="0"/>
    <xf numFmtId="0" fontId="4" fillId="8" borderId="12" applyAlignment="1" pivotButton="0" quotePrefix="0" xfId="0">
      <alignment horizontal="center" vertical="center" textRotation="90"/>
    </xf>
    <xf numFmtId="0" fontId="10" fillId="16" borderId="12" applyAlignment="1" pivotButton="0" quotePrefix="0" xfId="0">
      <alignment horizontal="center" vertical="center" textRotation="90"/>
    </xf>
    <xf numFmtId="0" fontId="10" fillId="15" borderId="12" applyAlignment="1" pivotButton="0" quotePrefix="0" xfId="0">
      <alignment horizontal="center" vertical="center" textRotation="90"/>
    </xf>
    <xf numFmtId="0" fontId="10" fillId="14" borderId="12" applyAlignment="1" pivotButton="0" quotePrefix="0" xfId="0">
      <alignment horizontal="center" vertical="center" textRotation="90"/>
    </xf>
    <xf numFmtId="0" fontId="4" fillId="8" borderId="17" applyAlignment="1" pivotButton="0" quotePrefix="0" xfId="0">
      <alignment horizontal="center" vertical="center" textRotation="90"/>
    </xf>
    <xf numFmtId="0" fontId="0" fillId="0" borderId="16" pivotButton="0" quotePrefix="0" xfId="0"/>
    <xf numFmtId="0" fontId="0" fillId="0" borderId="17" pivotButton="0" quotePrefix="0" xfId="0"/>
    <xf numFmtId="0" fontId="3" fillId="0" borderId="11" applyAlignment="1" pivotButton="0" quotePrefix="0" xfId="0">
      <alignment horizontal="center"/>
    </xf>
    <xf numFmtId="0" fontId="31" fillId="0" borderId="1" applyAlignment="1" pivotButton="0" quotePrefix="0" xfId="0">
      <alignment horizontal="center" vertical="center" textRotation="90" wrapText="1"/>
    </xf>
    <xf numFmtId="0" fontId="31" fillId="0" borderId="1" applyAlignment="1" pivotButton="0" quotePrefix="0" xfId="0">
      <alignment horizontal="center" vertical="center" textRotation="90"/>
    </xf>
    <xf numFmtId="0" fontId="34" fillId="25" borderId="1" applyAlignment="1" pivotButton="0" quotePrefix="0" xfId="0">
      <alignment horizontal="center" vertical="center" wrapText="1"/>
    </xf>
    <xf numFmtId="0" fontId="19" fillId="0" borderId="35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9" fillId="0" borderId="31" applyAlignment="1" pivotButton="0" quotePrefix="0" xfId="0">
      <alignment horizontal="center" vertical="center" textRotation="90" wrapText="1"/>
    </xf>
    <xf numFmtId="0" fontId="0" fillId="0" borderId="45" pivotButton="0" quotePrefix="0" xfId="0"/>
    <xf numFmtId="0" fontId="0" fillId="0" borderId="34" pivotButton="0" quotePrefix="0" xfId="0"/>
    <xf numFmtId="0" fontId="19" fillId="0" borderId="34" applyAlignment="1" pivotButton="0" quotePrefix="0" xfId="0">
      <alignment horizontal="center" vertical="center" textRotation="90" wrapText="1"/>
    </xf>
    <xf numFmtId="0" fontId="24" fillId="24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/>
    </xf>
    <xf numFmtId="0" fontId="24" fillId="0" borderId="0" applyAlignment="1" pivotButton="0" quotePrefix="0" xfId="0">
      <alignment horizontal="left"/>
    </xf>
    <xf numFmtId="0" fontId="0" fillId="0" borderId="0" pivotButton="0" quotePrefix="0" xfId="0"/>
  </cellXfs>
  <cellStyles count="3">
    <cellStyle name="Normal" xfId="0" builtinId="0"/>
    <cellStyle name="Köprü" xfId="1" builtinId="8" hidden="1"/>
    <cellStyle name="İzlenen Köprü" xfId="2" builtinId="9" hidden="1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Yunus Fidan</author>
  </authors>
  <commentList>
    <comment ref="F114" authorId="0" shapeId="0">
      <text>
        <t xml:space="preserve">6 ay kira kesme+ortak gider kes
</t>
      </text>
    </comment>
    <comment ref="C123" authorId="0" shapeId="0">
      <text>
        <t xml:space="preserve">10 MT KAREDEN FATURA KESİLECEK
RESMİ ADRES NO: 5-7 D:5 OLUCAK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4"/>
  <sheetViews>
    <sheetView topLeftCell="A16" workbookViewId="0">
      <selection activeCell="C35" sqref="C35"/>
    </sheetView>
  </sheetViews>
  <sheetFormatPr baseColWidth="8" defaultColWidth="11" defaultRowHeight="15.6"/>
  <cols>
    <col width="11" bestFit="1" customWidth="1" style="291" min="2" max="3"/>
    <col width="11.59765625" bestFit="1" customWidth="1" style="291" min="4" max="4"/>
    <col width="11.8984375" bestFit="1" customWidth="1" style="291" min="5" max="5"/>
    <col width="11.8984375" customWidth="1" style="291" min="6" max="6"/>
    <col width="13.09765625" bestFit="1" customWidth="1" style="291" min="7" max="7"/>
    <col width="13.09765625" customWidth="1" style="291" min="8" max="8"/>
    <col width="14.59765625" bestFit="1" customWidth="1" style="291" min="9" max="9"/>
    <col width="16.3984375" bestFit="1" customWidth="1" style="291" min="10" max="10"/>
    <col width="20.59765625" customWidth="1" style="291" min="11" max="11"/>
  </cols>
  <sheetData>
    <row r="1" ht="29.1" customHeight="1" s="291">
      <c r="B1" s="241" t="inlineStr">
        <is>
          <t>A BLOK + B BLOK + ROSEM</t>
        </is>
      </c>
      <c r="C1" s="242" t="n"/>
      <c r="D1" s="242" t="n"/>
      <c r="E1" s="242" t="n"/>
      <c r="F1" s="242" t="n"/>
      <c r="G1" s="242" t="n"/>
      <c r="H1" s="242" t="n"/>
      <c r="I1" s="242" t="n"/>
      <c r="J1" s="242" t="n"/>
      <c r="K1" s="243" t="n"/>
    </row>
    <row r="2">
      <c r="B2" s="1" t="inlineStr">
        <is>
          <t>Kira 1</t>
        </is>
      </c>
      <c r="C2" s="1" t="inlineStr">
        <is>
          <t>Kira 2</t>
        </is>
      </c>
      <c r="D2" s="1" t="inlineStr">
        <is>
          <t>Kira 3</t>
        </is>
      </c>
      <c r="E2" s="3" t="inlineStr">
        <is>
          <t>Aidat 1</t>
        </is>
      </c>
      <c r="F2" s="3" t="inlineStr">
        <is>
          <t>Aidat 2</t>
        </is>
      </c>
      <c r="G2" s="3" t="inlineStr">
        <is>
          <t>Aidat 3</t>
        </is>
      </c>
      <c r="H2" s="9" t="inlineStr">
        <is>
          <t>Toplam Kira</t>
        </is>
      </c>
      <c r="I2" s="9" t="inlineStr">
        <is>
          <t>Toplam Aidat</t>
        </is>
      </c>
      <c r="J2" s="9" t="inlineStr">
        <is>
          <t>Genel Toplam</t>
        </is>
      </c>
      <c r="K2" s="9" t="inlineStr">
        <is>
          <t>G.T. + KDV</t>
        </is>
      </c>
    </row>
    <row r="3" ht="18" customHeight="1" s="291">
      <c r="B3" s="2" t="n">
        <v>14</v>
      </c>
      <c r="C3" s="2" t="n">
        <v>11.5</v>
      </c>
      <c r="D3" s="2" t="n">
        <v>6</v>
      </c>
      <c r="E3" s="4" t="n">
        <v>7</v>
      </c>
      <c r="F3" s="4" t="n">
        <v>6.5</v>
      </c>
      <c r="G3" s="4" t="n">
        <v>5</v>
      </c>
      <c r="H3" s="10">
        <f>H47+H124</f>
        <v/>
      </c>
      <c r="I3" s="10">
        <f>I47+I91+I124</f>
        <v/>
      </c>
      <c r="J3" s="10">
        <f>K47+K91+K124</f>
        <v/>
      </c>
      <c r="K3" s="11">
        <f>J3*1.18</f>
        <v/>
      </c>
    </row>
    <row r="5" ht="35.1" customHeight="1" s="291">
      <c r="B5" s="241" t="inlineStr">
        <is>
          <t>A BLOK</t>
        </is>
      </c>
      <c r="C5" s="242" t="n"/>
      <c r="D5" s="242" t="n"/>
      <c r="E5" s="242" t="n"/>
      <c r="F5" s="242" t="n"/>
      <c r="G5" s="242" t="n"/>
      <c r="H5" s="242" t="n"/>
      <c r="I5" s="242" t="n"/>
      <c r="J5" s="242" t="n"/>
      <c r="K5" s="243" t="n"/>
    </row>
    <row r="6" ht="18" customHeight="1" s="291">
      <c r="B6" s="5" t="inlineStr">
        <is>
          <t>Ofis No</t>
        </is>
      </c>
      <c r="C6" s="5" t="inlineStr">
        <is>
          <t>m2</t>
        </is>
      </c>
      <c r="D6" s="5" t="inlineStr">
        <is>
          <t>Kiralık mı?</t>
        </is>
      </c>
      <c r="E6" s="8" t="inlineStr">
        <is>
          <t>Kira</t>
        </is>
      </c>
      <c r="F6" s="8" t="inlineStr">
        <is>
          <t>Kira + KDV</t>
        </is>
      </c>
      <c r="G6" s="8" t="inlineStr">
        <is>
          <t>Aidat</t>
        </is>
      </c>
      <c r="H6" s="8" t="inlineStr">
        <is>
          <t>Aidat + KDV</t>
        </is>
      </c>
      <c r="I6" s="8" t="inlineStr">
        <is>
          <t>Genel Toplam</t>
        </is>
      </c>
      <c r="J6" s="8" t="inlineStr">
        <is>
          <t>Kullanım Amacı</t>
        </is>
      </c>
      <c r="K6" s="8" t="inlineStr">
        <is>
          <t>Tahsis</t>
        </is>
      </c>
    </row>
    <row r="7">
      <c r="A7" s="247" t="inlineStr">
        <is>
          <t>Bodrum Kat</t>
        </is>
      </c>
      <c r="B7" s="13" t="inlineStr">
        <is>
          <t>B01</t>
        </is>
      </c>
      <c r="C7" s="13" t="n">
        <v>18</v>
      </c>
      <c r="D7" s="13" t="n">
        <v>0</v>
      </c>
      <c r="E7" s="14">
        <f>C7*C$3*D7</f>
        <v/>
      </c>
      <c r="F7" s="14">
        <f>E7*1.18</f>
        <v/>
      </c>
      <c r="G7" s="14">
        <f>C7*F$3*D7</f>
        <v/>
      </c>
      <c r="H7" s="14">
        <f>G7*1.18</f>
        <v/>
      </c>
      <c r="I7" s="14">
        <f>F7+H7</f>
        <v/>
      </c>
      <c r="J7" s="13" t="inlineStr">
        <is>
          <t>Data Center</t>
        </is>
      </c>
      <c r="K7" s="13" t="inlineStr">
        <is>
          <t>Firmalar</t>
        </is>
      </c>
    </row>
    <row r="8">
      <c r="A8" s="245" t="n"/>
      <c r="B8" s="13" t="inlineStr">
        <is>
          <t>B02</t>
        </is>
      </c>
      <c r="C8" s="13" t="n">
        <v>26</v>
      </c>
      <c r="D8" s="13" t="n">
        <v>0</v>
      </c>
      <c r="E8" s="14">
        <f>C8*C$3*D8</f>
        <v/>
      </c>
      <c r="F8" s="14">
        <f>E8*1.18</f>
        <v/>
      </c>
      <c r="G8" s="14">
        <f>C8*F$3*D8</f>
        <v/>
      </c>
      <c r="H8" s="14">
        <f>G8*1.18</f>
        <v/>
      </c>
      <c r="I8" s="14">
        <f>F8+H8</f>
        <v/>
      </c>
      <c r="J8" s="13" t="inlineStr">
        <is>
          <t>Teknik Perosnel</t>
        </is>
      </c>
      <c r="K8" s="13" t="inlineStr">
        <is>
          <t>Teknokent</t>
        </is>
      </c>
    </row>
    <row r="9">
      <c r="A9" s="245" t="n"/>
      <c r="B9" s="13" t="inlineStr">
        <is>
          <t>B03</t>
        </is>
      </c>
      <c r="C9" s="13" t="n">
        <v>40</v>
      </c>
      <c r="D9" s="13" t="n">
        <v>0</v>
      </c>
      <c r="E9" s="14">
        <f>C9*C$3*D9</f>
        <v/>
      </c>
      <c r="F9" s="14">
        <f>E9*1.18</f>
        <v/>
      </c>
      <c r="G9" s="14">
        <f>C9*F$3*D9</f>
        <v/>
      </c>
      <c r="H9" s="14">
        <f>G9*1.18</f>
        <v/>
      </c>
      <c r="I9" s="14">
        <f>F9+H9</f>
        <v/>
      </c>
      <c r="J9" s="13" t="inlineStr">
        <is>
          <t>Toplantı Odası</t>
        </is>
      </c>
      <c r="K9" s="13" t="inlineStr">
        <is>
          <t>Toplantı Odası</t>
        </is>
      </c>
    </row>
    <row r="10">
      <c r="A10" s="245" t="n"/>
      <c r="B10" s="13" t="inlineStr">
        <is>
          <t>B04</t>
        </is>
      </c>
      <c r="C10" s="13" t="n">
        <v>178</v>
      </c>
      <c r="D10" s="13" t="n">
        <v>0</v>
      </c>
      <c r="E10" s="14">
        <f>C10*C$3*D10</f>
        <v/>
      </c>
      <c r="F10" s="14">
        <f>E10*1.18</f>
        <v/>
      </c>
      <c r="G10" s="14">
        <f>C10*F$3*D10</f>
        <v/>
      </c>
      <c r="H10" s="14">
        <f>G10*1.18</f>
        <v/>
      </c>
      <c r="I10" s="14">
        <f>F10+H10</f>
        <v/>
      </c>
      <c r="J10" s="13" t="inlineStr">
        <is>
          <t>Restoran</t>
        </is>
      </c>
      <c r="K10" s="13" t="inlineStr">
        <is>
          <t>-</t>
        </is>
      </c>
    </row>
    <row r="11">
      <c r="A11" s="245" t="n"/>
      <c r="B11" s="6" t="inlineStr">
        <is>
          <t>B05</t>
        </is>
      </c>
      <c r="C11" s="6" t="n">
        <v>29</v>
      </c>
      <c r="D11" s="6" t="n">
        <v>0</v>
      </c>
      <c r="E11" s="7">
        <f>C11*C$3*D11</f>
        <v/>
      </c>
      <c r="F11" s="7">
        <f>E11*1.18</f>
        <v/>
      </c>
      <c r="G11" s="7">
        <f>C11*F$3*D11</f>
        <v/>
      </c>
      <c r="H11" s="7">
        <f>G11*1.18</f>
        <v/>
      </c>
      <c r="I11" s="7">
        <f>F11+H11</f>
        <v/>
      </c>
      <c r="J11" s="6" t="inlineStr">
        <is>
          <t>Ofis</t>
        </is>
      </c>
      <c r="K11" s="6" t="n"/>
    </row>
    <row r="12">
      <c r="A12" s="245" t="n"/>
      <c r="B12" s="6" t="inlineStr">
        <is>
          <t>B06</t>
        </is>
      </c>
      <c r="C12" s="6" t="n">
        <v>33</v>
      </c>
      <c r="D12" s="6" t="n">
        <v>0</v>
      </c>
      <c r="E12" s="7">
        <f>C12*C$3*D12</f>
        <v/>
      </c>
      <c r="F12" s="7">
        <f>E12*1.18</f>
        <v/>
      </c>
      <c r="G12" s="7">
        <f>C12*F$3*D12</f>
        <v/>
      </c>
      <c r="H12" s="7">
        <f>G12*1.18</f>
        <v/>
      </c>
      <c r="I12" s="7">
        <f>F12+H12</f>
        <v/>
      </c>
      <c r="J12" s="6" t="inlineStr">
        <is>
          <t>Ofis</t>
        </is>
      </c>
      <c r="K12" s="6" t="n"/>
    </row>
    <row r="13">
      <c r="A13" s="245" t="n"/>
      <c r="B13" s="6" t="inlineStr">
        <is>
          <t>B07</t>
        </is>
      </c>
      <c r="C13" s="6" t="n">
        <v>33</v>
      </c>
      <c r="D13" s="6" t="n">
        <v>0</v>
      </c>
      <c r="E13" s="7">
        <f>C13*C$3*D13</f>
        <v/>
      </c>
      <c r="F13" s="7">
        <f>E13*1.18</f>
        <v/>
      </c>
      <c r="G13" s="7">
        <f>C13*F$3*D13</f>
        <v/>
      </c>
      <c r="H13" s="7">
        <f>G13*1.18</f>
        <v/>
      </c>
      <c r="I13" s="7">
        <f>F13+H13</f>
        <v/>
      </c>
      <c r="J13" s="6" t="inlineStr">
        <is>
          <t>Ofis</t>
        </is>
      </c>
      <c r="K13" s="6" t="n"/>
    </row>
    <row r="14">
      <c r="A14" s="245" t="n"/>
      <c r="B14" s="6" t="inlineStr">
        <is>
          <t>B08</t>
        </is>
      </c>
      <c r="C14" s="6" t="n">
        <v>23</v>
      </c>
      <c r="D14" s="6" t="n">
        <v>1</v>
      </c>
      <c r="E14" s="7">
        <f>C14*C$3*D14</f>
        <v/>
      </c>
      <c r="F14" s="7">
        <f>E14*1.18</f>
        <v/>
      </c>
      <c r="G14" s="7">
        <f>C14*F$3*D14</f>
        <v/>
      </c>
      <c r="H14" s="7">
        <f>G14*1.18</f>
        <v/>
      </c>
      <c r="I14" s="7">
        <f>F14+H14</f>
        <v/>
      </c>
      <c r="J14" s="6" t="inlineStr">
        <is>
          <t>Ofis</t>
        </is>
      </c>
      <c r="K14" s="6" t="inlineStr">
        <is>
          <t>Argede</t>
        </is>
      </c>
    </row>
    <row r="15">
      <c r="A15" s="245" t="n"/>
      <c r="B15" s="6" t="inlineStr">
        <is>
          <t>B09</t>
        </is>
      </c>
      <c r="C15" s="6" t="n">
        <v>23</v>
      </c>
      <c r="D15" s="6" t="n">
        <v>1</v>
      </c>
      <c r="E15" s="7">
        <f>C15*C$3*D15</f>
        <v/>
      </c>
      <c r="F15" s="7">
        <f>E15*1.18</f>
        <v/>
      </c>
      <c r="G15" s="7">
        <f>C15*F$3*D15</f>
        <v/>
      </c>
      <c r="H15" s="7">
        <f>G15*1.18</f>
        <v/>
      </c>
      <c r="I15" s="7">
        <f>F15+H15</f>
        <v/>
      </c>
      <c r="J15" s="6" t="inlineStr">
        <is>
          <t>Ofis</t>
        </is>
      </c>
      <c r="K15" s="6" t="inlineStr">
        <is>
          <t>Argede</t>
        </is>
      </c>
    </row>
    <row r="16">
      <c r="A16" s="245" t="n"/>
      <c r="B16" s="6" t="inlineStr">
        <is>
          <t>B10</t>
        </is>
      </c>
      <c r="C16" s="6" t="n">
        <v>27</v>
      </c>
      <c r="D16" s="6" t="n">
        <v>1</v>
      </c>
      <c r="E16" s="7">
        <f>C16*C$3*D16</f>
        <v/>
      </c>
      <c r="F16" s="7">
        <f>E16*1.18</f>
        <v/>
      </c>
      <c r="G16" s="7">
        <f>C16*F$3*D16</f>
        <v/>
      </c>
      <c r="H16" s="7">
        <f>G16*1.18</f>
        <v/>
      </c>
      <c r="I16" s="7">
        <f>F16+H16</f>
        <v/>
      </c>
      <c r="J16" s="6" t="inlineStr">
        <is>
          <t>Ofis</t>
        </is>
      </c>
      <c r="K16" s="6" t="inlineStr">
        <is>
          <t>Polisoft</t>
        </is>
      </c>
    </row>
    <row r="17">
      <c r="A17" s="245" t="n"/>
      <c r="B17" s="6" t="inlineStr">
        <is>
          <t>B11</t>
        </is>
      </c>
      <c r="C17" s="6" t="n">
        <v>21</v>
      </c>
      <c r="D17" s="6" t="n">
        <v>0</v>
      </c>
      <c r="E17" s="7">
        <f>C17*C$3*D17</f>
        <v/>
      </c>
      <c r="F17" s="7">
        <f>E17*1.18</f>
        <v/>
      </c>
      <c r="G17" s="7">
        <f>C17*F$3*D17</f>
        <v/>
      </c>
      <c r="H17" s="7">
        <f>G17*1.18</f>
        <v/>
      </c>
      <c r="I17" s="7">
        <f>F17+H17</f>
        <v/>
      </c>
      <c r="J17" s="6" t="inlineStr">
        <is>
          <t>Ofis</t>
        </is>
      </c>
      <c r="K17" s="6" t="n"/>
    </row>
    <row r="18">
      <c r="A18" s="245" t="n"/>
      <c r="B18" s="6" t="inlineStr">
        <is>
          <t>B12</t>
        </is>
      </c>
      <c r="C18" s="6" t="n">
        <v>29</v>
      </c>
      <c r="D18" s="6" t="n">
        <v>0</v>
      </c>
      <c r="E18" s="7">
        <f>C18*C$3*D18</f>
        <v/>
      </c>
      <c r="F18" s="7">
        <f>E18*1.18</f>
        <v/>
      </c>
      <c r="G18" s="7">
        <f>C18*F$3*D18</f>
        <v/>
      </c>
      <c r="H18" s="7">
        <f>G18*1.18</f>
        <v/>
      </c>
      <c r="I18" s="7">
        <f>F18+H18</f>
        <v/>
      </c>
      <c r="J18" s="6" t="inlineStr">
        <is>
          <t>Ofis</t>
        </is>
      </c>
      <c r="K18" s="6" t="n"/>
    </row>
    <row r="19">
      <c r="A19" s="245" t="n"/>
      <c r="B19" s="6" t="inlineStr">
        <is>
          <t>B13</t>
        </is>
      </c>
      <c r="C19" s="6" t="n">
        <v>23</v>
      </c>
      <c r="D19" s="6" t="n">
        <v>0</v>
      </c>
      <c r="E19" s="7">
        <f>C19*C$3*D19</f>
        <v/>
      </c>
      <c r="F19" s="7">
        <f>E19*1.18</f>
        <v/>
      </c>
      <c r="G19" s="7">
        <f>C19*F$3*D19</f>
        <v/>
      </c>
      <c r="H19" s="7">
        <f>G19*1.18</f>
        <v/>
      </c>
      <c r="I19" s="7">
        <f>F19+H19</f>
        <v/>
      </c>
      <c r="J19" s="6" t="inlineStr">
        <is>
          <t>Ofis</t>
        </is>
      </c>
      <c r="K19" s="6" t="n"/>
    </row>
    <row r="20">
      <c r="A20" s="245" t="n"/>
      <c r="B20" s="6" t="inlineStr">
        <is>
          <t>B14</t>
        </is>
      </c>
      <c r="C20" s="6" t="n">
        <v>23</v>
      </c>
      <c r="D20" s="6" t="n">
        <v>0</v>
      </c>
      <c r="E20" s="7">
        <f>C20*C$3*D20</f>
        <v/>
      </c>
      <c r="F20" s="7">
        <f>E20*1.18</f>
        <v/>
      </c>
      <c r="G20" s="7">
        <f>C20*F$3*D20</f>
        <v/>
      </c>
      <c r="H20" s="7">
        <f>G20*1.18</f>
        <v/>
      </c>
      <c r="I20" s="7">
        <f>F20+H20</f>
        <v/>
      </c>
      <c r="J20" s="6" t="inlineStr">
        <is>
          <t>Ofis</t>
        </is>
      </c>
      <c r="K20" s="6" t="n"/>
    </row>
    <row r="21">
      <c r="A21" s="245" t="n"/>
      <c r="B21" s="6" t="inlineStr">
        <is>
          <t>B15</t>
        </is>
      </c>
      <c r="C21" s="6" t="n">
        <v>23</v>
      </c>
      <c r="D21" s="6" t="n">
        <v>0</v>
      </c>
      <c r="E21" s="7">
        <f>C21*C$3*D21</f>
        <v/>
      </c>
      <c r="F21" s="7">
        <f>E21*1.18</f>
        <v/>
      </c>
      <c r="G21" s="7">
        <f>C21*F$3*D21</f>
        <v/>
      </c>
      <c r="H21" s="7">
        <f>G21*1.18</f>
        <v/>
      </c>
      <c r="I21" s="7">
        <f>F21+H21</f>
        <v/>
      </c>
      <c r="J21" s="6" t="inlineStr">
        <is>
          <t>Ofis</t>
        </is>
      </c>
      <c r="K21" s="6" t="n"/>
    </row>
    <row r="22">
      <c r="A22" s="245" t="n"/>
      <c r="B22" s="13" t="inlineStr">
        <is>
          <t>B16</t>
        </is>
      </c>
      <c r="C22" s="13" t="n">
        <v>28</v>
      </c>
      <c r="D22" s="13" t="n">
        <v>0</v>
      </c>
      <c r="E22" s="14">
        <f>C22*C$3*D22</f>
        <v/>
      </c>
      <c r="F22" s="14">
        <f>E22*1.18</f>
        <v/>
      </c>
      <c r="G22" s="14">
        <f>C22*F$3*D22</f>
        <v/>
      </c>
      <c r="H22" s="14">
        <f>G22*1.18</f>
        <v/>
      </c>
      <c r="I22" s="14">
        <f>F22+H22</f>
        <v/>
      </c>
      <c r="J22" s="13" t="inlineStr">
        <is>
          <t>Mescid</t>
        </is>
      </c>
      <c r="K22" s="13" t="inlineStr">
        <is>
          <t>Mescid</t>
        </is>
      </c>
    </row>
    <row r="23">
      <c r="A23" s="246" t="n"/>
      <c r="B23" s="6" t="inlineStr">
        <is>
          <t>B17</t>
        </is>
      </c>
      <c r="C23" s="6" t="n">
        <v>30</v>
      </c>
      <c r="D23" s="6" t="n">
        <v>0</v>
      </c>
      <c r="E23" s="7">
        <f>C23*C$3*D23</f>
        <v/>
      </c>
      <c r="F23" s="7">
        <f>E23*1.18</f>
        <v/>
      </c>
      <c r="G23" s="7">
        <f>C23*F$3*D23</f>
        <v/>
      </c>
      <c r="H23" s="7">
        <f>G23*1.18</f>
        <v/>
      </c>
      <c r="I23" s="7">
        <f>F23+H23</f>
        <v/>
      </c>
      <c r="J23" s="6" t="inlineStr">
        <is>
          <t>Ofis</t>
        </is>
      </c>
      <c r="K23" s="6" t="n"/>
    </row>
    <row r="24">
      <c r="A24" s="244" t="inlineStr">
        <is>
          <t>Zemin Kat</t>
        </is>
      </c>
      <c r="B24" s="13" t="inlineStr">
        <is>
          <t>Z01 - Z02</t>
        </is>
      </c>
      <c r="C24" s="13" t="n">
        <v>51</v>
      </c>
      <c r="D24" s="13" t="n">
        <v>0</v>
      </c>
      <c r="E24" s="14">
        <f>C24*B$3*D24</f>
        <v/>
      </c>
      <c r="F24" s="14">
        <f>E24*1.18</f>
        <v/>
      </c>
      <c r="G24" s="14">
        <f>C24*E$3*D24</f>
        <v/>
      </c>
      <c r="H24" s="14">
        <f>G24*1.18</f>
        <v/>
      </c>
      <c r="I24" s="14">
        <f>F24+H24</f>
        <v/>
      </c>
      <c r="J24" s="13" t="inlineStr">
        <is>
          <t>TTO</t>
        </is>
      </c>
      <c r="K24" s="13" t="inlineStr">
        <is>
          <t>Teknokent</t>
        </is>
      </c>
    </row>
    <row r="25">
      <c r="A25" s="245" t="n"/>
      <c r="B25" s="13" t="inlineStr">
        <is>
          <t>Z03</t>
        </is>
      </c>
      <c r="C25" s="13" t="n">
        <v>24</v>
      </c>
      <c r="D25" s="13" t="n">
        <v>0</v>
      </c>
      <c r="E25" s="14">
        <f>C25*B$3*D25</f>
        <v/>
      </c>
      <c r="F25" s="14">
        <f>E25*1.18</f>
        <v/>
      </c>
      <c r="G25" s="14">
        <f>C25*E$3*D25</f>
        <v/>
      </c>
      <c r="H25" s="14">
        <f>G25*1.18</f>
        <v/>
      </c>
      <c r="I25" s="14">
        <f>F25+H25</f>
        <v/>
      </c>
      <c r="J25" s="13" t="inlineStr">
        <is>
          <t>TTO</t>
        </is>
      </c>
      <c r="K25" s="13" t="inlineStr">
        <is>
          <t>Teknokent</t>
        </is>
      </c>
    </row>
    <row r="26">
      <c r="A26" s="245" t="n"/>
      <c r="B26" s="6" t="inlineStr">
        <is>
          <t>Z04 - Z05</t>
        </is>
      </c>
      <c r="C26" s="6" t="n">
        <v>63</v>
      </c>
      <c r="D26" s="6" t="n">
        <v>1</v>
      </c>
      <c r="E26" s="7">
        <f>C26*B$3*D26</f>
        <v/>
      </c>
      <c r="F26" s="7">
        <f>E26*1.18</f>
        <v/>
      </c>
      <c r="G26" s="7">
        <f>C26*E$3*D26</f>
        <v/>
      </c>
      <c r="H26" s="7">
        <f>G26*1.18</f>
        <v/>
      </c>
      <c r="I26" s="7">
        <f>F26+H26</f>
        <v/>
      </c>
      <c r="J26" s="6" t="inlineStr">
        <is>
          <t>Ofis</t>
        </is>
      </c>
      <c r="K26" s="6" t="inlineStr">
        <is>
          <t>SDN</t>
        </is>
      </c>
    </row>
    <row r="27">
      <c r="A27" s="245" t="n"/>
      <c r="B27" s="6" t="inlineStr">
        <is>
          <t>Z06 - Z07</t>
        </is>
      </c>
      <c r="C27" s="6" t="n">
        <v>52</v>
      </c>
      <c r="D27" s="6" t="n">
        <v>1</v>
      </c>
      <c r="E27" s="7">
        <f>C27*B$3*D27</f>
        <v/>
      </c>
      <c r="F27" s="7">
        <f>E27*1.18</f>
        <v/>
      </c>
      <c r="G27" s="7">
        <f>C27*E$3*D27</f>
        <v/>
      </c>
      <c r="H27" s="7">
        <f>G27*1.18</f>
        <v/>
      </c>
      <c r="I27" s="7">
        <f>F27+H27</f>
        <v/>
      </c>
      <c r="J27" s="6" t="inlineStr">
        <is>
          <t>Ofis</t>
        </is>
      </c>
      <c r="K27" s="6" t="inlineStr">
        <is>
          <t>Caz</t>
        </is>
      </c>
    </row>
    <row r="28">
      <c r="A28" s="245" t="n"/>
      <c r="B28" s="6" t="inlineStr">
        <is>
          <t>Z08</t>
        </is>
      </c>
      <c r="C28" s="6" t="n">
        <v>27</v>
      </c>
      <c r="D28" s="6" t="n">
        <v>1</v>
      </c>
      <c r="E28" s="7">
        <f>C28*B$3*D28</f>
        <v/>
      </c>
      <c r="F28" s="7">
        <f>E28*1.18</f>
        <v/>
      </c>
      <c r="G28" s="7">
        <f>C28*E$3*D28</f>
        <v/>
      </c>
      <c r="H28" s="7">
        <f>G28*1.18</f>
        <v/>
      </c>
      <c r="I28" s="7">
        <f>F28+H28</f>
        <v/>
      </c>
      <c r="J28" s="6" t="inlineStr">
        <is>
          <t>Ofis</t>
        </is>
      </c>
      <c r="K28" s="6" t="inlineStr">
        <is>
          <t>Polisoft</t>
        </is>
      </c>
    </row>
    <row r="29">
      <c r="A29" s="245" t="n"/>
      <c r="B29" s="6" t="inlineStr">
        <is>
          <t>Z09 - Z10</t>
        </is>
      </c>
      <c r="C29" s="6" t="n">
        <v>52</v>
      </c>
      <c r="D29" s="6" t="n">
        <v>1</v>
      </c>
      <c r="E29" s="7">
        <f>C29*B$3*D29</f>
        <v/>
      </c>
      <c r="F29" s="7">
        <f>E29*1.18</f>
        <v/>
      </c>
      <c r="G29" s="7">
        <f>C29*E$3*D29</f>
        <v/>
      </c>
      <c r="H29" s="7">
        <f>G29*1.18</f>
        <v/>
      </c>
      <c r="I29" s="7">
        <f>F29+H29</f>
        <v/>
      </c>
      <c r="J29" s="6" t="inlineStr">
        <is>
          <t>Ofis</t>
        </is>
      </c>
      <c r="K29" s="6" t="inlineStr">
        <is>
          <t>Polisoft</t>
        </is>
      </c>
    </row>
    <row r="30">
      <c r="A30" s="245" t="n"/>
      <c r="B30" s="6" t="inlineStr">
        <is>
          <t>Z11 - Z12</t>
        </is>
      </c>
      <c r="C30" s="6" t="n">
        <v>55</v>
      </c>
      <c r="D30" s="6" t="n">
        <v>1</v>
      </c>
      <c r="E30" s="7">
        <f>C30*B$3*D30</f>
        <v/>
      </c>
      <c r="F30" s="7">
        <f>E30*1.18</f>
        <v/>
      </c>
      <c r="G30" s="7">
        <f>C30*E$3*D30</f>
        <v/>
      </c>
      <c r="H30" s="7">
        <f>G30*1.18</f>
        <v/>
      </c>
      <c r="I30" s="7">
        <f>F30+H30</f>
        <v/>
      </c>
      <c r="J30" s="6" t="inlineStr">
        <is>
          <t>Ofis</t>
        </is>
      </c>
      <c r="K30" s="6" t="inlineStr">
        <is>
          <t>Arvena</t>
        </is>
      </c>
    </row>
    <row r="31">
      <c r="A31" s="245" t="n"/>
      <c r="B31" s="13" t="inlineStr">
        <is>
          <t>Z13</t>
        </is>
      </c>
      <c r="C31" s="13" t="n">
        <v>60</v>
      </c>
      <c r="D31" s="13" t="n">
        <v>0</v>
      </c>
      <c r="E31" s="14">
        <f>C31*B$3*D31</f>
        <v/>
      </c>
      <c r="F31" s="14">
        <f>E31*1.18</f>
        <v/>
      </c>
      <c r="G31" s="14">
        <f>C31*E$3*D31</f>
        <v/>
      </c>
      <c r="H31" s="14">
        <f>G31*1.18</f>
        <v/>
      </c>
      <c r="I31" s="14">
        <f>F31+H31</f>
        <v/>
      </c>
      <c r="J31" s="13" t="inlineStr">
        <is>
          <t>Toplantı Odası</t>
        </is>
      </c>
      <c r="K31" s="13" t="inlineStr">
        <is>
          <t>Toplantı Odası</t>
        </is>
      </c>
    </row>
    <row r="32">
      <c r="A32" s="246" t="n"/>
      <c r="B32" s="6" t="inlineStr">
        <is>
          <t>Z14</t>
        </is>
      </c>
      <c r="C32" s="6" t="n">
        <v>30</v>
      </c>
      <c r="D32" s="6" t="n">
        <v>1</v>
      </c>
      <c r="E32" s="7">
        <f>C32*B$3*D32</f>
        <v/>
      </c>
      <c r="F32" s="7">
        <f>E32*1.18</f>
        <v/>
      </c>
      <c r="G32" s="7">
        <f>C32*E$3*D32</f>
        <v/>
      </c>
      <c r="H32" s="7">
        <f>G32*1.18</f>
        <v/>
      </c>
      <c r="I32" s="7">
        <f>F32+H32</f>
        <v/>
      </c>
      <c r="J32" s="6" t="inlineStr">
        <is>
          <t>Ofis</t>
        </is>
      </c>
      <c r="K32" s="6" t="inlineStr">
        <is>
          <t>Demircioğlu</t>
        </is>
      </c>
    </row>
    <row r="33">
      <c r="A33" s="249" t="inlineStr">
        <is>
          <t>1. Kat</t>
        </is>
      </c>
      <c r="B33" s="6" t="inlineStr">
        <is>
          <t>102 - 102</t>
        </is>
      </c>
      <c r="C33" s="6" t="n">
        <v>51</v>
      </c>
      <c r="D33" s="6" t="n">
        <v>1</v>
      </c>
      <c r="E33" s="7">
        <f>C33*B$3*D33</f>
        <v/>
      </c>
      <c r="F33" s="7">
        <f>E33*1.18</f>
        <v/>
      </c>
      <c r="G33" s="7">
        <f>C33*E$3*D33</f>
        <v/>
      </c>
      <c r="H33" s="7">
        <f>G33*1.18</f>
        <v/>
      </c>
      <c r="I33" s="7">
        <f>F33+H33</f>
        <v/>
      </c>
      <c r="J33" s="6" t="inlineStr">
        <is>
          <t>Ofis</t>
        </is>
      </c>
      <c r="K33" s="6" t="inlineStr">
        <is>
          <t>Larges</t>
        </is>
      </c>
    </row>
    <row r="34">
      <c r="A34" s="245" t="n"/>
      <c r="B34" s="13" t="inlineStr">
        <is>
          <t>103 - 104</t>
        </is>
      </c>
      <c r="C34" s="13" t="n">
        <v>58</v>
      </c>
      <c r="D34" s="13" t="n">
        <v>0</v>
      </c>
      <c r="E34" s="14">
        <f>C34*B$3*D34</f>
        <v/>
      </c>
      <c r="F34" s="14">
        <f>E34*1.18</f>
        <v/>
      </c>
      <c r="G34" s="14">
        <f>C34*E$3*D34</f>
        <v/>
      </c>
      <c r="H34" s="14">
        <f>G34*1.18</f>
        <v/>
      </c>
      <c r="I34" s="14">
        <f>F34+H34</f>
        <v/>
      </c>
      <c r="J34" s="13" t="inlineStr">
        <is>
          <t>İdari</t>
        </is>
      </c>
      <c r="K34" s="13" t="inlineStr">
        <is>
          <t>Teknokent</t>
        </is>
      </c>
    </row>
    <row r="35">
      <c r="A35" s="245" t="n"/>
      <c r="B35" s="13" t="n">
        <v>105</v>
      </c>
      <c r="C35" s="13" t="n">
        <v>30</v>
      </c>
      <c r="D35" s="13" t="n">
        <v>0</v>
      </c>
      <c r="E35" s="14">
        <f>C35*B$3*D35</f>
        <v/>
      </c>
      <c r="F35" s="14">
        <f>E35*1.18</f>
        <v/>
      </c>
      <c r="G35" s="14">
        <f>C35*E$3*D35</f>
        <v/>
      </c>
      <c r="H35" s="14">
        <f>G35*1.18</f>
        <v/>
      </c>
      <c r="I35" s="14">
        <f>F35+H35</f>
        <v/>
      </c>
      <c r="J35" s="13" t="inlineStr">
        <is>
          <t>İdari</t>
        </is>
      </c>
      <c r="K35" s="13" t="inlineStr">
        <is>
          <t>Teknokent</t>
        </is>
      </c>
    </row>
    <row r="36">
      <c r="A36" s="245" t="n"/>
      <c r="B36" s="13" t="n">
        <v>106</v>
      </c>
      <c r="C36" s="13" t="n">
        <v>23</v>
      </c>
      <c r="D36" s="13" t="n">
        <v>0</v>
      </c>
      <c r="E36" s="14">
        <f>C36*B$3*D36</f>
        <v/>
      </c>
      <c r="F36" s="14">
        <f>E36*1.18</f>
        <v/>
      </c>
      <c r="G36" s="14">
        <f>C36*E$3*D36</f>
        <v/>
      </c>
      <c r="H36" s="14">
        <f>G36*1.18</f>
        <v/>
      </c>
      <c r="I36" s="14">
        <f>F36+H36</f>
        <v/>
      </c>
      <c r="J36" s="13" t="inlineStr">
        <is>
          <t>İdari</t>
        </is>
      </c>
      <c r="K36" s="13" t="inlineStr">
        <is>
          <t>Teknokent</t>
        </is>
      </c>
    </row>
    <row r="37">
      <c r="A37" s="245" t="n"/>
      <c r="B37" s="13" t="n">
        <v>107</v>
      </c>
      <c r="C37" s="13" t="n">
        <v>54</v>
      </c>
      <c r="D37" s="13" t="n">
        <v>0</v>
      </c>
      <c r="E37" s="14">
        <f>C37*B$3*D37</f>
        <v/>
      </c>
      <c r="F37" s="14">
        <f>E37*1.18</f>
        <v/>
      </c>
      <c r="G37" s="14">
        <f>C37*E$3*D37</f>
        <v/>
      </c>
      <c r="H37" s="14">
        <f>G37*1.18</f>
        <v/>
      </c>
      <c r="I37" s="14">
        <f>F37+H37</f>
        <v/>
      </c>
      <c r="J37" s="13" t="inlineStr">
        <is>
          <t>Toplantı Odası</t>
        </is>
      </c>
      <c r="K37" s="13" t="inlineStr">
        <is>
          <t>Toplantı Odası</t>
        </is>
      </c>
    </row>
    <row r="38">
      <c r="A38" s="245" t="n"/>
      <c r="B38" s="6" t="n">
        <v>108</v>
      </c>
      <c r="C38" s="6" t="n">
        <v>29</v>
      </c>
      <c r="D38" s="6" t="n">
        <v>1</v>
      </c>
      <c r="E38" s="7">
        <f>C38*B$3*D38</f>
        <v/>
      </c>
      <c r="F38" s="7">
        <f>E38*1.18</f>
        <v/>
      </c>
      <c r="G38" s="7">
        <f>C38*E$3*D38</f>
        <v/>
      </c>
      <c r="H38" s="7">
        <f>G38*1.18</f>
        <v/>
      </c>
      <c r="I38" s="7">
        <f>F38+H38</f>
        <v/>
      </c>
      <c r="J38" s="6" t="inlineStr">
        <is>
          <t>Ofis</t>
        </is>
      </c>
      <c r="K38" s="6" t="inlineStr">
        <is>
          <t>İnfosis</t>
        </is>
      </c>
    </row>
    <row r="39">
      <c r="A39" s="245" t="n"/>
      <c r="B39" s="6" t="n">
        <v>109</v>
      </c>
      <c r="C39" s="6" t="n">
        <v>33</v>
      </c>
      <c r="D39" s="6" t="n">
        <v>1</v>
      </c>
      <c r="E39" s="7">
        <f>C39*B$3*D39</f>
        <v/>
      </c>
      <c r="F39" s="7">
        <f>E39*1.18</f>
        <v/>
      </c>
      <c r="G39" s="7">
        <f>C39*E$3*D39</f>
        <v/>
      </c>
      <c r="H39" s="7">
        <f>G39*1.18</f>
        <v/>
      </c>
      <c r="I39" s="7">
        <f>F39+H39</f>
        <v/>
      </c>
      <c r="J39" s="6" t="inlineStr">
        <is>
          <t>Ofis</t>
        </is>
      </c>
      <c r="K39" s="6" t="inlineStr">
        <is>
          <t>Elmas</t>
        </is>
      </c>
    </row>
    <row r="40">
      <c r="A40" s="245" t="n"/>
      <c r="B40" s="6" t="n">
        <v>110</v>
      </c>
      <c r="C40" s="6" t="n">
        <v>33</v>
      </c>
      <c r="D40" s="6" t="n">
        <v>0</v>
      </c>
      <c r="E40" s="7">
        <f>C40*B$3*D40</f>
        <v/>
      </c>
      <c r="F40" s="7">
        <f>E40*1.18</f>
        <v/>
      </c>
      <c r="G40" s="7">
        <f>C40*E$3*D40</f>
        <v/>
      </c>
      <c r="H40" s="7">
        <f>G40*1.18</f>
        <v/>
      </c>
      <c r="I40" s="7">
        <f>F40+H40</f>
        <v/>
      </c>
      <c r="J40" s="6" t="inlineStr">
        <is>
          <t>Ofis</t>
        </is>
      </c>
      <c r="K40" s="6" t="n"/>
    </row>
    <row r="41">
      <c r="A41" s="245" t="n"/>
      <c r="B41" s="6" t="inlineStr">
        <is>
          <t>111 - 113</t>
        </is>
      </c>
      <c r="C41" s="6" t="n">
        <v>78</v>
      </c>
      <c r="D41" s="6" t="n">
        <v>1</v>
      </c>
      <c r="E41" s="7">
        <f>C41*B$3*D41</f>
        <v/>
      </c>
      <c r="F41" s="7">
        <f>E41*1.18</f>
        <v/>
      </c>
      <c r="G41" s="7">
        <f>C41*E$3*D41</f>
        <v/>
      </c>
      <c r="H41" s="7">
        <f>G41*1.18</f>
        <v/>
      </c>
      <c r="I41" s="7">
        <f>F41+H41</f>
        <v/>
      </c>
      <c r="J41" s="6" t="inlineStr">
        <is>
          <t>Ofis</t>
        </is>
      </c>
      <c r="K41" s="6" t="inlineStr">
        <is>
          <t>Bir Ar-Ge</t>
        </is>
      </c>
    </row>
    <row r="42">
      <c r="A42" s="245" t="n"/>
      <c r="B42" s="6" t="inlineStr">
        <is>
          <t>114 - 115</t>
        </is>
      </c>
      <c r="C42" s="6" t="n">
        <v>52</v>
      </c>
      <c r="D42" s="6" t="n">
        <v>1</v>
      </c>
      <c r="E42" s="7">
        <f>C42*B$3*D42</f>
        <v/>
      </c>
      <c r="F42" s="7">
        <f>E42*1.18</f>
        <v/>
      </c>
      <c r="G42" s="7">
        <f>C42*E$3*D42</f>
        <v/>
      </c>
      <c r="H42" s="7">
        <f>G42*1.18</f>
        <v/>
      </c>
      <c r="I42" s="7">
        <f>F42+H42</f>
        <v/>
      </c>
      <c r="J42" s="6" t="inlineStr">
        <is>
          <t>Ofis</t>
        </is>
      </c>
      <c r="K42" s="6" t="inlineStr">
        <is>
          <t>Strateji</t>
        </is>
      </c>
    </row>
    <row r="43">
      <c r="A43" s="245" t="n"/>
      <c r="B43" s="6" t="inlineStr">
        <is>
          <t>116 - 117</t>
        </is>
      </c>
      <c r="C43" s="6" t="n">
        <v>55</v>
      </c>
      <c r="D43" s="6" t="n">
        <v>0</v>
      </c>
      <c r="E43" s="7">
        <f>C43*B$3*D43</f>
        <v/>
      </c>
      <c r="F43" s="7">
        <f>E43*1.18</f>
        <v/>
      </c>
      <c r="G43" s="7">
        <f>C43*E$3*D43</f>
        <v/>
      </c>
      <c r="H43" s="7">
        <f>G43*1.18</f>
        <v/>
      </c>
      <c r="I43" s="7">
        <f>F43+H43</f>
        <v/>
      </c>
      <c r="J43" s="6" t="inlineStr">
        <is>
          <t>Ofis</t>
        </is>
      </c>
      <c r="K43" s="6" t="n"/>
    </row>
    <row r="44">
      <c r="A44" s="245" t="n"/>
      <c r="B44" s="6" t="n">
        <v>118</v>
      </c>
      <c r="C44" s="6" t="n">
        <v>60</v>
      </c>
      <c r="D44" s="6" t="n">
        <v>0</v>
      </c>
      <c r="E44" s="7">
        <f>C44*B$3*D44</f>
        <v/>
      </c>
      <c r="F44" s="7">
        <f>E44*1.18</f>
        <v/>
      </c>
      <c r="G44" s="7">
        <f>C44*E$3*D44</f>
        <v/>
      </c>
      <c r="H44" s="7">
        <f>G44*1.18</f>
        <v/>
      </c>
      <c r="I44" s="7">
        <f>F44+H44</f>
        <v/>
      </c>
      <c r="J44" s="6" t="inlineStr">
        <is>
          <t>Ofis</t>
        </is>
      </c>
      <c r="K44" s="6" t="n"/>
    </row>
    <row r="45">
      <c r="A45" s="246" t="n"/>
      <c r="B45" s="6" t="n">
        <v>119</v>
      </c>
      <c r="C45" s="6" t="n">
        <v>30</v>
      </c>
      <c r="D45" s="6" t="n">
        <v>1</v>
      </c>
      <c r="E45" s="7">
        <f>C45*B$3*D45</f>
        <v/>
      </c>
      <c r="F45" s="7">
        <f>E45*1.18</f>
        <v/>
      </c>
      <c r="G45" s="7">
        <f>C45*E$3*D45</f>
        <v/>
      </c>
      <c r="H45" s="7">
        <f>G45*1.18</f>
        <v/>
      </c>
      <c r="I45" s="7">
        <f>F45+H45</f>
        <v/>
      </c>
      <c r="J45" s="6" t="inlineStr">
        <is>
          <t>Ofis</t>
        </is>
      </c>
      <c r="K45" s="6" t="inlineStr">
        <is>
          <t>Ahir</t>
        </is>
      </c>
    </row>
    <row r="46">
      <c r="G46" s="9" t="inlineStr">
        <is>
          <t>T. Kira</t>
        </is>
      </c>
      <c r="H46" s="9" t="inlineStr">
        <is>
          <t>Kira + KDV</t>
        </is>
      </c>
      <c r="I46" s="9" t="inlineStr">
        <is>
          <t>T. Aidat</t>
        </is>
      </c>
      <c r="J46" s="9" t="inlineStr">
        <is>
          <t>Aidat + KDV</t>
        </is>
      </c>
      <c r="K46" s="9" t="inlineStr">
        <is>
          <t>G.T.</t>
        </is>
      </c>
    </row>
    <row r="47" ht="18" customHeight="1" s="291">
      <c r="G47" s="12">
        <f>SUM(E7:E45)</f>
        <v/>
      </c>
      <c r="H47" s="12">
        <f>G47*1.18</f>
        <v/>
      </c>
      <c r="I47" s="12">
        <f>SUM(G7:G45)</f>
        <v/>
      </c>
      <c r="J47" s="12">
        <f>I47*1.18</f>
        <v/>
      </c>
      <c r="K47" s="11">
        <f>SUM(G47+I47)</f>
        <v/>
      </c>
      <c r="L47" t="inlineStr">
        <is>
          <t>* KDV Hariç</t>
        </is>
      </c>
    </row>
    <row r="51" ht="39" customHeight="1" s="291">
      <c r="A51" s="15" t="n"/>
      <c r="B51" s="251" t="inlineStr">
        <is>
          <t>B BLOK</t>
        </is>
      </c>
      <c r="C51" s="242" t="n"/>
      <c r="D51" s="242" t="n"/>
      <c r="E51" s="242" t="n"/>
      <c r="F51" s="242" t="n"/>
      <c r="G51" s="242" t="n"/>
      <c r="H51" s="242" t="n"/>
      <c r="I51" s="242" t="n"/>
      <c r="J51" s="242" t="n"/>
      <c r="K51" s="252" t="n"/>
    </row>
    <row r="52" ht="15" customHeight="1" s="291">
      <c r="A52" s="15" t="n"/>
      <c r="B52" s="16" t="inlineStr">
        <is>
          <t>Ofis No</t>
        </is>
      </c>
      <c r="C52" s="17" t="inlineStr">
        <is>
          <t>m2</t>
        </is>
      </c>
      <c r="D52" s="17" t="inlineStr">
        <is>
          <t>Kiralık mı?</t>
        </is>
      </c>
      <c r="E52" s="18" t="inlineStr">
        <is>
          <t>Kira</t>
        </is>
      </c>
      <c r="F52" s="18" t="inlineStr">
        <is>
          <t>Kira + KDV</t>
        </is>
      </c>
      <c r="G52" s="18" t="inlineStr">
        <is>
          <t>Aidat</t>
        </is>
      </c>
      <c r="H52" s="18" t="inlineStr">
        <is>
          <t>Aidat + KDV</t>
        </is>
      </c>
      <c r="I52" s="18" t="inlineStr">
        <is>
          <t>Genel Toplam</t>
        </is>
      </c>
      <c r="J52" s="18" t="inlineStr">
        <is>
          <t>Kullanım Amacı</t>
        </is>
      </c>
      <c r="K52" s="18" t="inlineStr">
        <is>
          <t>Tahsis</t>
        </is>
      </c>
    </row>
    <row r="53" ht="15" customHeight="1" s="291">
      <c r="A53" s="248" t="inlineStr">
        <is>
          <t>Bodrum Kat</t>
        </is>
      </c>
      <c r="B53" s="19" t="inlineStr">
        <is>
          <t>B01</t>
        </is>
      </c>
      <c r="C53" s="19" t="n">
        <v>30</v>
      </c>
      <c r="D53" s="19" t="n">
        <v>0</v>
      </c>
      <c r="E53" s="25">
        <f>C53*D53*B$3</f>
        <v/>
      </c>
      <c r="F53" s="25">
        <f>E53*1.18</f>
        <v/>
      </c>
      <c r="G53" s="25">
        <f>C53*D53*E$3</f>
        <v/>
      </c>
      <c r="H53" s="25">
        <f>G53*1.18</f>
        <v/>
      </c>
      <c r="I53" s="25">
        <f>E53+G53</f>
        <v/>
      </c>
      <c r="J53" s="19" t="inlineStr">
        <is>
          <t>Ofis</t>
        </is>
      </c>
      <c r="K53" s="19" t="n"/>
    </row>
    <row r="54">
      <c r="A54" s="245" t="n"/>
      <c r="B54" s="19" t="inlineStr">
        <is>
          <t>B02</t>
        </is>
      </c>
      <c r="C54" s="19" t="n">
        <v>30</v>
      </c>
      <c r="D54" s="19" t="n">
        <v>0</v>
      </c>
      <c r="E54" s="25">
        <f>C54*D54*B$3</f>
        <v/>
      </c>
      <c r="F54" s="25">
        <f>E54*1.18</f>
        <v/>
      </c>
      <c r="G54" s="25">
        <f>C54*D54*E$3</f>
        <v/>
      </c>
      <c r="H54" s="25">
        <f>G54*1.18</f>
        <v/>
      </c>
      <c r="I54" s="25">
        <f>E54+G54</f>
        <v/>
      </c>
      <c r="J54" s="19" t="inlineStr">
        <is>
          <t>Ofis</t>
        </is>
      </c>
      <c r="K54" s="19" t="n"/>
    </row>
    <row r="55">
      <c r="A55" s="245" t="n"/>
      <c r="B55" s="19" t="inlineStr">
        <is>
          <t>B03</t>
        </is>
      </c>
      <c r="C55" s="19" t="n">
        <v>30</v>
      </c>
      <c r="D55" s="19" t="n">
        <v>0</v>
      </c>
      <c r="E55" s="25">
        <f>C55*D55*B$3</f>
        <v/>
      </c>
      <c r="F55" s="25">
        <f>E55*1.18</f>
        <v/>
      </c>
      <c r="G55" s="25">
        <f>C55*D55*E$3</f>
        <v/>
      </c>
      <c r="H55" s="25">
        <f>G55*1.18</f>
        <v/>
      </c>
      <c r="I55" s="25">
        <f>E55+G55</f>
        <v/>
      </c>
      <c r="J55" s="19" t="inlineStr">
        <is>
          <t>Ofis</t>
        </is>
      </c>
      <c r="K55" s="19" t="n"/>
    </row>
    <row r="56">
      <c r="A56" s="245" t="n"/>
      <c r="B56" s="26" t="inlineStr">
        <is>
          <t>B04</t>
        </is>
      </c>
      <c r="C56" s="26" t="n">
        <v>60</v>
      </c>
      <c r="D56" s="26" t="n">
        <v>0</v>
      </c>
      <c r="E56" s="27">
        <f>C56*D56*B$3</f>
        <v/>
      </c>
      <c r="F56" s="27">
        <f>E56*1.18</f>
        <v/>
      </c>
      <c r="G56" s="27">
        <f>C56*D56*E$3</f>
        <v/>
      </c>
      <c r="H56" s="27">
        <f>G56*1.18</f>
        <v/>
      </c>
      <c r="I56" s="27">
        <f>E56+G56</f>
        <v/>
      </c>
      <c r="J56" s="26" t="inlineStr">
        <is>
          <t>Toplantı Odası</t>
        </is>
      </c>
      <c r="K56" s="26" t="inlineStr">
        <is>
          <t>Toplantı Odası</t>
        </is>
      </c>
    </row>
    <row r="57">
      <c r="A57" s="245" t="n"/>
      <c r="B57" s="19" t="inlineStr">
        <is>
          <t>B05</t>
        </is>
      </c>
      <c r="C57" s="19" t="n">
        <v>30</v>
      </c>
      <c r="D57" s="19" t="n">
        <v>0</v>
      </c>
      <c r="E57" s="25">
        <f>C57*D57*B$3</f>
        <v/>
      </c>
      <c r="F57" s="25">
        <f>E57*1.18</f>
        <v/>
      </c>
      <c r="G57" s="25">
        <f>C57*D57*E$3</f>
        <v/>
      </c>
      <c r="H57" s="25">
        <f>G57*1.18</f>
        <v/>
      </c>
      <c r="I57" s="25">
        <f>E57+G57</f>
        <v/>
      </c>
      <c r="J57" s="19" t="inlineStr">
        <is>
          <t>Ofis</t>
        </is>
      </c>
      <c r="K57" s="19" t="n"/>
    </row>
    <row r="58">
      <c r="A58" s="245" t="n"/>
      <c r="B58" s="19" t="inlineStr">
        <is>
          <t>B06</t>
        </is>
      </c>
      <c r="C58" s="19" t="n">
        <v>30</v>
      </c>
      <c r="D58" s="19" t="n">
        <v>0</v>
      </c>
      <c r="E58" s="25">
        <f>C58*D58*B$3</f>
        <v/>
      </c>
      <c r="F58" s="25">
        <f>E58*1.18</f>
        <v/>
      </c>
      <c r="G58" s="25">
        <f>C58*D58*E$3</f>
        <v/>
      </c>
      <c r="H58" s="25">
        <f>G58*1.18</f>
        <v/>
      </c>
      <c r="I58" s="25">
        <f>E58+G58</f>
        <v/>
      </c>
      <c r="J58" s="19" t="inlineStr">
        <is>
          <t>Ofis</t>
        </is>
      </c>
      <c r="K58" s="19" t="n"/>
    </row>
    <row r="59">
      <c r="A59" s="245" t="n"/>
      <c r="B59" s="19" t="inlineStr">
        <is>
          <t>B07 - B08</t>
        </is>
      </c>
      <c r="C59" s="19" t="n">
        <v>60</v>
      </c>
      <c r="D59" s="19" t="n">
        <v>0</v>
      </c>
      <c r="E59" s="25">
        <f>C59*D59*B$3</f>
        <v/>
      </c>
      <c r="F59" s="25">
        <f>E59*1.18</f>
        <v/>
      </c>
      <c r="G59" s="25">
        <f>C59*D59*E$3</f>
        <v/>
      </c>
      <c r="H59" s="25">
        <f>G59*1.18</f>
        <v/>
      </c>
      <c r="I59" s="25">
        <f>E59+G59</f>
        <v/>
      </c>
      <c r="J59" s="19" t="inlineStr">
        <is>
          <t>Ofis</t>
        </is>
      </c>
      <c r="K59" s="19" t="n"/>
    </row>
    <row r="60">
      <c r="A60" s="245" t="n"/>
      <c r="B60" s="19" t="inlineStr">
        <is>
          <t>B09</t>
        </is>
      </c>
      <c r="C60" s="19" t="n">
        <v>33</v>
      </c>
      <c r="D60" s="19" t="n">
        <v>0</v>
      </c>
      <c r="E60" s="25">
        <f>C60*D60*B$3</f>
        <v/>
      </c>
      <c r="F60" s="25">
        <f>E60*1.18</f>
        <v/>
      </c>
      <c r="G60" s="25">
        <f>C60*D60*E$3</f>
        <v/>
      </c>
      <c r="H60" s="25">
        <f>G60*1.18</f>
        <v/>
      </c>
      <c r="I60" s="25">
        <f>E60+G60</f>
        <v/>
      </c>
      <c r="J60" s="19" t="inlineStr">
        <is>
          <t>Ofis</t>
        </is>
      </c>
      <c r="K60" s="19" t="n"/>
    </row>
    <row r="61">
      <c r="A61" s="245" t="n"/>
      <c r="B61" s="19" t="inlineStr">
        <is>
          <t>B10</t>
        </is>
      </c>
      <c r="C61" s="19" t="n">
        <v>33</v>
      </c>
      <c r="D61" s="19" t="n">
        <v>0</v>
      </c>
      <c r="E61" s="25">
        <f>C61*D61*B$3</f>
        <v/>
      </c>
      <c r="F61" s="25">
        <f>E61*1.18</f>
        <v/>
      </c>
      <c r="G61" s="25">
        <f>C61*D61*E$3</f>
        <v/>
      </c>
      <c r="H61" s="25">
        <f>G61*1.18</f>
        <v/>
      </c>
      <c r="I61" s="25">
        <f>E61+G61</f>
        <v/>
      </c>
      <c r="J61" s="19" t="inlineStr">
        <is>
          <t>Ofis</t>
        </is>
      </c>
      <c r="K61" s="19" t="n"/>
    </row>
    <row r="62">
      <c r="A62" s="245" t="n"/>
      <c r="B62" s="19" t="inlineStr">
        <is>
          <t>B11</t>
        </is>
      </c>
      <c r="C62" s="19" t="n">
        <v>33</v>
      </c>
      <c r="D62" s="19" t="n">
        <v>0</v>
      </c>
      <c r="E62" s="25">
        <f>C62*D62*B$3</f>
        <v/>
      </c>
      <c r="F62" s="25">
        <f>E62*1.18</f>
        <v/>
      </c>
      <c r="G62" s="25">
        <f>C62*D62*E$3</f>
        <v/>
      </c>
      <c r="H62" s="25">
        <f>G62*1.18</f>
        <v/>
      </c>
      <c r="I62" s="25">
        <f>E62+G62</f>
        <v/>
      </c>
      <c r="J62" s="19" t="inlineStr">
        <is>
          <t>Ofis</t>
        </is>
      </c>
      <c r="K62" s="19" t="n"/>
    </row>
    <row r="63">
      <c r="A63" s="245" t="n"/>
      <c r="B63" s="19" t="inlineStr">
        <is>
          <t>B12 - B13</t>
        </is>
      </c>
      <c r="C63" s="19" t="n">
        <v>60</v>
      </c>
      <c r="D63" s="19" t="n">
        <v>0</v>
      </c>
      <c r="E63" s="25">
        <f>C63*D63*B$3</f>
        <v/>
      </c>
      <c r="F63" s="25">
        <f>E63*1.18</f>
        <v/>
      </c>
      <c r="G63" s="25">
        <f>C63*D63*E$3</f>
        <v/>
      </c>
      <c r="H63" s="25">
        <f>G63*1.18</f>
        <v/>
      </c>
      <c r="I63" s="25">
        <f>E63+G63</f>
        <v/>
      </c>
      <c r="J63" s="19" t="inlineStr">
        <is>
          <t>Ofis</t>
        </is>
      </c>
      <c r="K63" s="19" t="n"/>
    </row>
    <row r="64">
      <c r="A64" s="245" t="n"/>
      <c r="B64" s="19" t="inlineStr">
        <is>
          <t>B14</t>
        </is>
      </c>
      <c r="C64" s="19" t="n">
        <v>30</v>
      </c>
      <c r="D64" s="19" t="n">
        <v>0</v>
      </c>
      <c r="E64" s="25">
        <f>C64*D64*B$3</f>
        <v/>
      </c>
      <c r="F64" s="25">
        <f>E64*1.18</f>
        <v/>
      </c>
      <c r="G64" s="25">
        <f>C64*D64*E$3</f>
        <v/>
      </c>
      <c r="H64" s="25">
        <f>G64*1.18</f>
        <v/>
      </c>
      <c r="I64" s="25">
        <f>E64+G64</f>
        <v/>
      </c>
      <c r="J64" s="19" t="inlineStr">
        <is>
          <t>Ofis</t>
        </is>
      </c>
      <c r="K64" s="19" t="n"/>
    </row>
    <row r="65">
      <c r="A65" s="253" t="inlineStr">
        <is>
          <t>Zemin Kat</t>
        </is>
      </c>
      <c r="B65" s="19" t="inlineStr">
        <is>
          <t>Z01</t>
        </is>
      </c>
      <c r="C65" s="19" t="n">
        <v>30</v>
      </c>
      <c r="D65" s="19" t="n">
        <v>0</v>
      </c>
      <c r="E65" s="25">
        <f>C65*D65*B$3</f>
        <v/>
      </c>
      <c r="F65" s="25">
        <f>E65*1.18</f>
        <v/>
      </c>
      <c r="G65" s="25">
        <f>C65*D65*E$3</f>
        <v/>
      </c>
      <c r="H65" s="25">
        <f>G65*1.18</f>
        <v/>
      </c>
      <c r="I65" s="25">
        <f>E65+G65</f>
        <v/>
      </c>
      <c r="J65" s="19" t="inlineStr">
        <is>
          <t>Ofis</t>
        </is>
      </c>
      <c r="K65" s="19" t="n"/>
    </row>
    <row r="66">
      <c r="A66" s="245" t="n"/>
      <c r="B66" s="19" t="inlineStr">
        <is>
          <t>Z02</t>
        </is>
      </c>
      <c r="C66" s="19" t="n">
        <v>30</v>
      </c>
      <c r="D66" s="19" t="n">
        <v>0</v>
      </c>
      <c r="E66" s="25">
        <f>C66*D66*B$3</f>
        <v/>
      </c>
      <c r="F66" s="25">
        <f>E66*1.18</f>
        <v/>
      </c>
      <c r="G66" s="25">
        <f>C66*D66*E$3</f>
        <v/>
      </c>
      <c r="H66" s="25">
        <f>G66*1.18</f>
        <v/>
      </c>
      <c r="I66" s="25">
        <f>E66+G66</f>
        <v/>
      </c>
      <c r="J66" s="19" t="inlineStr">
        <is>
          <t>Ofis</t>
        </is>
      </c>
      <c r="K66" s="19" t="n"/>
    </row>
    <row r="67">
      <c r="A67" s="245" t="n"/>
      <c r="B67" s="26" t="inlineStr">
        <is>
          <t>Z03</t>
        </is>
      </c>
      <c r="C67" s="26" t="n">
        <v>60</v>
      </c>
      <c r="D67" s="26" t="n">
        <v>0</v>
      </c>
      <c r="E67" s="27">
        <f>C67*D67*B$3</f>
        <v/>
      </c>
      <c r="F67" s="27">
        <f>E67*1.18</f>
        <v/>
      </c>
      <c r="G67" s="27">
        <f>C67*D67*E$3</f>
        <v/>
      </c>
      <c r="H67" s="27">
        <f>G67*1.18</f>
        <v/>
      </c>
      <c r="I67" s="27">
        <f>E67+G67</f>
        <v/>
      </c>
      <c r="J67" s="26" t="inlineStr">
        <is>
          <t>Toplantı Odası</t>
        </is>
      </c>
      <c r="K67" s="26" t="inlineStr">
        <is>
          <t>Toplantı Odası</t>
        </is>
      </c>
    </row>
    <row r="68" ht="15" customHeight="1" s="291">
      <c r="A68" s="245" t="n"/>
      <c r="B68" s="19" t="inlineStr">
        <is>
          <t>Z04</t>
        </is>
      </c>
      <c r="C68" s="19" t="n">
        <v>30</v>
      </c>
      <c r="D68" s="19" t="n">
        <v>0</v>
      </c>
      <c r="E68" s="25">
        <f>C68*D68*B$3</f>
        <v/>
      </c>
      <c r="F68" s="25">
        <f>E68*1.18</f>
        <v/>
      </c>
      <c r="G68" s="25">
        <f>C68*D68*E$3</f>
        <v/>
      </c>
      <c r="H68" s="25">
        <f>G68*1.18</f>
        <v/>
      </c>
      <c r="I68" s="25">
        <f>E68+G68</f>
        <v/>
      </c>
      <c r="J68" s="19" t="inlineStr">
        <is>
          <t>Ofis</t>
        </is>
      </c>
      <c r="K68" s="19" t="n"/>
    </row>
    <row r="69">
      <c r="A69" s="245" t="n"/>
      <c r="B69" s="19" t="inlineStr">
        <is>
          <t>Z05</t>
        </is>
      </c>
      <c r="C69" s="19" t="n">
        <v>30</v>
      </c>
      <c r="D69" s="19" t="n">
        <v>0</v>
      </c>
      <c r="E69" s="25">
        <f>C69*D69*B$3</f>
        <v/>
      </c>
      <c r="F69" s="25">
        <f>E69*1.18</f>
        <v/>
      </c>
      <c r="G69" s="25">
        <f>C69*D69*E$3</f>
        <v/>
      </c>
      <c r="H69" s="25">
        <f>G69*1.18</f>
        <v/>
      </c>
      <c r="I69" s="25">
        <f>E69+G69</f>
        <v/>
      </c>
      <c r="J69" s="19" t="inlineStr">
        <is>
          <t>Ofis</t>
        </is>
      </c>
      <c r="K69" s="19" t="n"/>
    </row>
    <row r="70">
      <c r="A70" s="245" t="n"/>
      <c r="B70" s="19" t="inlineStr">
        <is>
          <t>Z06 - Z07</t>
        </is>
      </c>
      <c r="C70" s="19" t="n">
        <v>60</v>
      </c>
      <c r="D70" s="19" t="n">
        <v>1</v>
      </c>
      <c r="E70" s="25">
        <f>C70*D70*B$3</f>
        <v/>
      </c>
      <c r="F70" s="25">
        <f>E70*1.18</f>
        <v/>
      </c>
      <c r="G70" s="25">
        <f>C70*D70*E$3</f>
        <v/>
      </c>
      <c r="H70" s="25">
        <f>G70*1.18</f>
        <v/>
      </c>
      <c r="I70" s="25">
        <f>E70+G70</f>
        <v/>
      </c>
      <c r="J70" s="19" t="inlineStr">
        <is>
          <t>Ofis</t>
        </is>
      </c>
      <c r="K70" s="19" t="inlineStr">
        <is>
          <t>Elektrotel</t>
        </is>
      </c>
    </row>
    <row r="71">
      <c r="A71" s="245" t="n"/>
      <c r="B71" s="19" t="inlineStr">
        <is>
          <t>Z08</t>
        </is>
      </c>
      <c r="C71" s="19" t="n">
        <v>33</v>
      </c>
      <c r="D71" s="19" t="n">
        <v>0</v>
      </c>
      <c r="E71" s="25">
        <f>C71*D71*B$3</f>
        <v/>
      </c>
      <c r="F71" s="25">
        <f>E71*1.18</f>
        <v/>
      </c>
      <c r="G71" s="25">
        <f>C71*D71*E$3</f>
        <v/>
      </c>
      <c r="H71" s="25">
        <f>G71*1.18</f>
        <v/>
      </c>
      <c r="I71" s="25">
        <f>E71+G71</f>
        <v/>
      </c>
      <c r="J71" s="19" t="inlineStr">
        <is>
          <t>Ofis</t>
        </is>
      </c>
      <c r="K71" s="19" t="n"/>
    </row>
    <row r="72" ht="15" customHeight="1" s="291">
      <c r="A72" s="245" t="n"/>
      <c r="B72" s="19" t="inlineStr">
        <is>
          <t>Z09</t>
        </is>
      </c>
      <c r="C72" s="19" t="n">
        <v>33</v>
      </c>
      <c r="D72" s="19" t="n">
        <v>0</v>
      </c>
      <c r="E72" s="25">
        <f>C72*D72*B$3</f>
        <v/>
      </c>
      <c r="F72" s="25">
        <f>E72*1.18</f>
        <v/>
      </c>
      <c r="G72" s="25">
        <f>C72*D72*E$3</f>
        <v/>
      </c>
      <c r="H72" s="25">
        <f>G72*1.18</f>
        <v/>
      </c>
      <c r="I72" s="25">
        <f>E72+G72</f>
        <v/>
      </c>
      <c r="J72" s="19" t="inlineStr">
        <is>
          <t>Ofis</t>
        </is>
      </c>
      <c r="K72" s="19" t="n"/>
    </row>
    <row r="73" ht="15" customHeight="1" s="291">
      <c r="A73" s="245" t="n"/>
      <c r="B73" s="19" t="inlineStr">
        <is>
          <t>Z10</t>
        </is>
      </c>
      <c r="C73" s="19" t="n">
        <v>33</v>
      </c>
      <c r="D73" s="19" t="n">
        <v>0</v>
      </c>
      <c r="E73" s="25">
        <f>C73*D73*B$3</f>
        <v/>
      </c>
      <c r="F73" s="25">
        <f>E73*1.18</f>
        <v/>
      </c>
      <c r="G73" s="25">
        <f>C73*D73*E$3</f>
        <v/>
      </c>
      <c r="H73" s="25">
        <f>G73*1.18</f>
        <v/>
      </c>
      <c r="I73" s="25">
        <f>E73+G73</f>
        <v/>
      </c>
      <c r="J73" s="19" t="inlineStr">
        <is>
          <t>Ofis</t>
        </is>
      </c>
      <c r="K73" s="19" t="n"/>
    </row>
    <row r="74" ht="15" customHeight="1" s="291">
      <c r="A74" s="245" t="n"/>
      <c r="B74" s="19" t="inlineStr">
        <is>
          <t>Z11 - Z12</t>
        </is>
      </c>
      <c r="C74" s="19" t="n">
        <v>60</v>
      </c>
      <c r="D74" s="19" t="n">
        <v>0</v>
      </c>
      <c r="E74" s="25">
        <f>C74*D74*B$3</f>
        <v/>
      </c>
      <c r="F74" s="25">
        <f>E74*1.18</f>
        <v/>
      </c>
      <c r="G74" s="25">
        <f>C74*D74*E$3</f>
        <v/>
      </c>
      <c r="H74" s="25">
        <f>G74*1.18</f>
        <v/>
      </c>
      <c r="I74" s="25">
        <f>E74+G74</f>
        <v/>
      </c>
      <c r="J74" s="19" t="inlineStr">
        <is>
          <t>Ofis</t>
        </is>
      </c>
      <c r="K74" s="19" t="n"/>
    </row>
    <row r="75">
      <c r="A75" s="246" t="n"/>
      <c r="B75" s="19" t="inlineStr">
        <is>
          <t>Z13</t>
        </is>
      </c>
      <c r="C75" s="19" t="n">
        <v>30</v>
      </c>
      <c r="D75" s="19" t="n">
        <v>1</v>
      </c>
      <c r="E75" s="25">
        <f>C75*D75*B$3</f>
        <v/>
      </c>
      <c r="F75" s="25">
        <f>E75*1.18</f>
        <v/>
      </c>
      <c r="G75" s="25">
        <f>C75*D75*E$3</f>
        <v/>
      </c>
      <c r="H75" s="25">
        <f>G75*1.18</f>
        <v/>
      </c>
      <c r="I75" s="25">
        <f>E75+G75</f>
        <v/>
      </c>
      <c r="J75" s="19" t="inlineStr">
        <is>
          <t>Ofis</t>
        </is>
      </c>
      <c r="K75" s="19" t="inlineStr">
        <is>
          <t>On9</t>
        </is>
      </c>
    </row>
    <row r="76">
      <c r="A76" s="250" t="inlineStr">
        <is>
          <t>1. Kat</t>
        </is>
      </c>
      <c r="B76" s="19" t="n">
        <v>101</v>
      </c>
      <c r="C76" s="19" t="n">
        <v>30</v>
      </c>
      <c r="D76" s="19" t="n">
        <v>0</v>
      </c>
      <c r="E76" s="25">
        <f>C76*D76*B$3</f>
        <v/>
      </c>
      <c r="F76" s="25">
        <f>E76*1.18</f>
        <v/>
      </c>
      <c r="G76" s="25">
        <f>C76*D76*E$3</f>
        <v/>
      </c>
      <c r="H76" s="25">
        <f>G76*1.18</f>
        <v/>
      </c>
      <c r="I76" s="25">
        <f>E76+G76</f>
        <v/>
      </c>
      <c r="J76" s="19" t="inlineStr">
        <is>
          <t>Ofis</t>
        </is>
      </c>
      <c r="K76" s="19" t="n"/>
    </row>
    <row r="77" ht="15" customHeight="1" s="291">
      <c r="A77" s="245" t="n"/>
      <c r="B77" s="19" t="n">
        <v>102</v>
      </c>
      <c r="C77" s="19" t="n">
        <v>30</v>
      </c>
      <c r="D77" s="19" t="n">
        <v>0</v>
      </c>
      <c r="E77" s="25">
        <f>C77*D77*B$3</f>
        <v/>
      </c>
      <c r="F77" s="25">
        <f>E77*1.18</f>
        <v/>
      </c>
      <c r="G77" s="25">
        <f>C77*D77*E$3</f>
        <v/>
      </c>
      <c r="H77" s="25">
        <f>G77*1.18</f>
        <v/>
      </c>
      <c r="I77" s="25">
        <f>E77+G77</f>
        <v/>
      </c>
      <c r="J77" s="19" t="inlineStr">
        <is>
          <t>Ofis</t>
        </is>
      </c>
      <c r="K77" s="19" t="n"/>
    </row>
    <row r="78">
      <c r="A78" s="245" t="n"/>
      <c r="B78" s="19" t="n">
        <v>103</v>
      </c>
      <c r="C78" s="19" t="n">
        <v>30</v>
      </c>
      <c r="D78" s="19" t="n">
        <v>0</v>
      </c>
      <c r="E78" s="25">
        <f>C78*D78*B$3</f>
        <v/>
      </c>
      <c r="F78" s="25">
        <f>E78*1.18</f>
        <v/>
      </c>
      <c r="G78" s="25">
        <f>C78*D78*E$3</f>
        <v/>
      </c>
      <c r="H78" s="25">
        <f>G78*1.18</f>
        <v/>
      </c>
      <c r="I78" s="25">
        <f>E78+G78</f>
        <v/>
      </c>
      <c r="J78" s="19" t="inlineStr">
        <is>
          <t>Ofis</t>
        </is>
      </c>
      <c r="K78" s="19" t="n"/>
    </row>
    <row r="79">
      <c r="A79" s="245" t="n"/>
      <c r="B79" s="19" t="n">
        <v>104</v>
      </c>
      <c r="C79" s="19" t="n">
        <v>30</v>
      </c>
      <c r="D79" s="19" t="n">
        <v>0</v>
      </c>
      <c r="E79" s="25">
        <f>C79*D79*B$3</f>
        <v/>
      </c>
      <c r="F79" s="25">
        <f>E79*1.18</f>
        <v/>
      </c>
      <c r="G79" s="25">
        <f>C79*D79*E$3</f>
        <v/>
      </c>
      <c r="H79" s="25">
        <f>G79*1.18</f>
        <v/>
      </c>
      <c r="I79" s="25">
        <f>E79+G79</f>
        <v/>
      </c>
      <c r="J79" s="19" t="inlineStr">
        <is>
          <t>Ofis</t>
        </is>
      </c>
      <c r="K79" s="19" t="n"/>
    </row>
    <row r="80">
      <c r="A80" s="245" t="n"/>
      <c r="B80" s="19" t="n">
        <v>105</v>
      </c>
      <c r="C80" s="19" t="n">
        <v>15</v>
      </c>
      <c r="D80" s="19" t="n">
        <v>0</v>
      </c>
      <c r="E80" s="25">
        <f>C80*D80*B$3</f>
        <v/>
      </c>
      <c r="F80" s="25">
        <f>E80*1.18</f>
        <v/>
      </c>
      <c r="G80" s="25">
        <f>C80*D80*E$3</f>
        <v/>
      </c>
      <c r="H80" s="25">
        <f>G80*1.18</f>
        <v/>
      </c>
      <c r="I80" s="25">
        <f>E80+G80</f>
        <v/>
      </c>
      <c r="J80" s="19" t="inlineStr">
        <is>
          <t>Ofis</t>
        </is>
      </c>
      <c r="K80" s="19" t="n"/>
    </row>
    <row r="81">
      <c r="A81" s="245" t="n"/>
      <c r="B81" s="19" t="n">
        <v>106</v>
      </c>
      <c r="C81" s="19" t="n">
        <v>15</v>
      </c>
      <c r="D81" s="19" t="n">
        <v>0</v>
      </c>
      <c r="E81" s="25">
        <f>C81*D81*B$3</f>
        <v/>
      </c>
      <c r="F81" s="25">
        <f>E81*1.18</f>
        <v/>
      </c>
      <c r="G81" s="25">
        <f>C81*D81*E$3</f>
        <v/>
      </c>
      <c r="H81" s="25">
        <f>G81*1.18</f>
        <v/>
      </c>
      <c r="I81" s="25">
        <f>E81+G81</f>
        <v/>
      </c>
      <c r="J81" s="19" t="inlineStr">
        <is>
          <t>Ofis</t>
        </is>
      </c>
      <c r="K81" s="19" t="n"/>
    </row>
    <row r="82">
      <c r="A82" s="245" t="n"/>
      <c r="B82" s="19" t="n">
        <v>107</v>
      </c>
      <c r="C82" s="19" t="n">
        <v>30</v>
      </c>
      <c r="D82" s="19" t="n">
        <v>0</v>
      </c>
      <c r="E82" s="25">
        <f>C82*D82*B$3</f>
        <v/>
      </c>
      <c r="F82" s="25">
        <f>E82*1.18</f>
        <v/>
      </c>
      <c r="G82" s="25">
        <f>C82*D82*E$3</f>
        <v/>
      </c>
      <c r="H82" s="25">
        <f>G82*1.18</f>
        <v/>
      </c>
      <c r="I82" s="25">
        <f>E82+G82</f>
        <v/>
      </c>
      <c r="J82" s="19" t="inlineStr">
        <is>
          <t>Ofis</t>
        </is>
      </c>
      <c r="K82" s="19" t="n"/>
    </row>
    <row r="83">
      <c r="A83" s="245" t="n"/>
      <c r="B83" s="19" t="n">
        <v>108</v>
      </c>
      <c r="C83" s="19" t="n">
        <v>60</v>
      </c>
      <c r="D83" s="19" t="n">
        <v>0</v>
      </c>
      <c r="E83" s="25">
        <f>C83*D83*B$3</f>
        <v/>
      </c>
      <c r="F83" s="25">
        <f>E83*1.18</f>
        <v/>
      </c>
      <c r="G83" s="25">
        <f>C83*D83*E$3</f>
        <v/>
      </c>
      <c r="H83" s="25">
        <f>G83*1.18</f>
        <v/>
      </c>
      <c r="I83" s="25">
        <f>E83+G83</f>
        <v/>
      </c>
      <c r="J83" s="19" t="inlineStr">
        <is>
          <t>Ofis</t>
        </is>
      </c>
      <c r="K83" s="19" t="n"/>
    </row>
    <row r="84">
      <c r="A84" s="245" t="n"/>
      <c r="B84" s="19" t="n">
        <v>109</v>
      </c>
      <c r="C84" s="19" t="n">
        <v>33</v>
      </c>
      <c r="D84" s="19" t="n">
        <v>0</v>
      </c>
      <c r="E84" s="25">
        <f>C84*D84*B$3</f>
        <v/>
      </c>
      <c r="F84" s="25">
        <f>E84*1.18</f>
        <v/>
      </c>
      <c r="G84" s="25">
        <f>C84*D84*E$3</f>
        <v/>
      </c>
      <c r="H84" s="25">
        <f>G84*1.18</f>
        <v/>
      </c>
      <c r="I84" s="25">
        <f>E84+G84</f>
        <v/>
      </c>
      <c r="J84" s="19" t="inlineStr">
        <is>
          <t>Ofis</t>
        </is>
      </c>
      <c r="K84" s="19" t="n"/>
    </row>
    <row r="85">
      <c r="A85" s="245" t="n"/>
      <c r="B85" s="19" t="n">
        <v>110</v>
      </c>
      <c r="C85" s="19" t="n">
        <v>33</v>
      </c>
      <c r="D85" s="19" t="n">
        <v>0</v>
      </c>
      <c r="E85" s="25">
        <f>C85*D85*B$3</f>
        <v/>
      </c>
      <c r="F85" s="25">
        <f>E85*1.18</f>
        <v/>
      </c>
      <c r="G85" s="25">
        <f>C85*D85*E$3</f>
        <v/>
      </c>
      <c r="H85" s="25">
        <f>G85*1.18</f>
        <v/>
      </c>
      <c r="I85" s="25">
        <f>E85+G85</f>
        <v/>
      </c>
      <c r="J85" s="19" t="inlineStr">
        <is>
          <t>Ofis</t>
        </is>
      </c>
      <c r="K85" s="19" t="n"/>
    </row>
    <row r="86">
      <c r="A86" s="245" t="n"/>
      <c r="B86" s="19" t="n">
        <v>111</v>
      </c>
      <c r="C86" s="19" t="n">
        <v>33</v>
      </c>
      <c r="D86" s="19" t="n">
        <v>1</v>
      </c>
      <c r="E86" s="25">
        <f>C86*D86*B$3</f>
        <v/>
      </c>
      <c r="F86" s="25">
        <f>E86*1.18</f>
        <v/>
      </c>
      <c r="G86" s="25">
        <f>C86*D86*E$3</f>
        <v/>
      </c>
      <c r="H86" s="25">
        <f>G86*1.18</f>
        <v/>
      </c>
      <c r="I86" s="25">
        <f>E86+G86</f>
        <v/>
      </c>
      <c r="J86" s="19" t="inlineStr">
        <is>
          <t>Ofis</t>
        </is>
      </c>
      <c r="K86" s="19" t="inlineStr">
        <is>
          <t>Edmar</t>
        </is>
      </c>
    </row>
    <row r="87">
      <c r="A87" s="245" t="n"/>
      <c r="B87" s="19" t="n">
        <v>112</v>
      </c>
      <c r="C87" s="19" t="n">
        <v>30</v>
      </c>
      <c r="D87" s="19" t="n">
        <v>0</v>
      </c>
      <c r="E87" s="25">
        <f>C87*D87*B$3</f>
        <v/>
      </c>
      <c r="F87" s="25">
        <f>E87*1.18</f>
        <v/>
      </c>
      <c r="G87" s="25">
        <f>C87*D87*E$3</f>
        <v/>
      </c>
      <c r="H87" s="25">
        <f>G87*1.18</f>
        <v/>
      </c>
      <c r="I87" s="25">
        <f>E87+G87</f>
        <v/>
      </c>
      <c r="J87" s="19" t="inlineStr">
        <is>
          <t>Ofis</t>
        </is>
      </c>
      <c r="K87" s="19" t="n"/>
    </row>
    <row r="88">
      <c r="A88" s="245" t="n"/>
      <c r="B88" s="19" t="n">
        <v>113</v>
      </c>
      <c r="C88" s="19" t="n">
        <v>30</v>
      </c>
      <c r="D88" s="19" t="n">
        <v>0</v>
      </c>
      <c r="E88" s="25">
        <f>C88*D88*B$3</f>
        <v/>
      </c>
      <c r="F88" s="25">
        <f>E88*1.18</f>
        <v/>
      </c>
      <c r="G88" s="25">
        <f>C88*D88*E$3</f>
        <v/>
      </c>
      <c r="H88" s="25">
        <f>G88*1.18</f>
        <v/>
      </c>
      <c r="I88" s="25">
        <f>E88+G88</f>
        <v/>
      </c>
      <c r="J88" s="19" t="inlineStr">
        <is>
          <t>Ofis</t>
        </is>
      </c>
      <c r="K88" s="19" t="n"/>
    </row>
    <row r="89">
      <c r="A89" s="246" t="n"/>
      <c r="B89" s="19" t="n">
        <v>114</v>
      </c>
      <c r="C89" s="19" t="n">
        <v>30</v>
      </c>
      <c r="D89" s="19" t="n">
        <v>0</v>
      </c>
      <c r="E89" s="25">
        <f>C89*D89*B$3</f>
        <v/>
      </c>
      <c r="F89" s="25">
        <f>E89*1.18</f>
        <v/>
      </c>
      <c r="G89" s="25">
        <f>C89*D89*E$3</f>
        <v/>
      </c>
      <c r="H89" s="25">
        <f>G89*1.18</f>
        <v/>
      </c>
      <c r="I89" s="25">
        <f>E89+G89</f>
        <v/>
      </c>
      <c r="J89" s="19" t="inlineStr">
        <is>
          <t>Ofis</t>
        </is>
      </c>
      <c r="K89" s="19" t="n"/>
    </row>
    <row r="90">
      <c r="A90" s="15" t="n"/>
      <c r="B90" s="15" t="n"/>
      <c r="C90" s="15" t="n"/>
      <c r="D90" s="15" t="n"/>
      <c r="E90" s="15" t="n"/>
      <c r="F90" s="15" t="n"/>
      <c r="G90" s="20" t="inlineStr">
        <is>
          <t>T. Kira</t>
        </is>
      </c>
      <c r="H90" s="21" t="inlineStr">
        <is>
          <t>Kira + KDV</t>
        </is>
      </c>
      <c r="I90" s="21" t="inlineStr">
        <is>
          <t>T. Aidat</t>
        </is>
      </c>
      <c r="J90" s="21" t="inlineStr">
        <is>
          <t>Aidat + KDV</t>
        </is>
      </c>
      <c r="K90" s="21" t="inlineStr">
        <is>
          <t>G.T.</t>
        </is>
      </c>
    </row>
    <row r="91" ht="18" customHeight="1" s="291">
      <c r="A91" s="15" t="n"/>
      <c r="B91" s="15" t="n"/>
      <c r="C91" s="15" t="n"/>
      <c r="D91" s="15" t="n"/>
      <c r="E91" s="15" t="n"/>
      <c r="F91" s="15" t="n"/>
      <c r="G91" s="22">
        <f>SUM(E53:E89)</f>
        <v/>
      </c>
      <c r="H91" s="23">
        <f>G91*1.18</f>
        <v/>
      </c>
      <c r="I91" s="23">
        <f>SUM(G53:G89)</f>
        <v/>
      </c>
      <c r="J91" s="23">
        <f>I91*1.18</f>
        <v/>
      </c>
      <c r="K91" s="24">
        <f>I91+G91</f>
        <v/>
      </c>
      <c r="L91" t="inlineStr">
        <is>
          <t>* KDV Hariç</t>
        </is>
      </c>
    </row>
    <row r="94" ht="33.6" customHeight="1" s="291">
      <c r="B94" s="241" t="inlineStr">
        <is>
          <t>ROSEM</t>
        </is>
      </c>
      <c r="C94" s="242" t="n"/>
      <c r="D94" s="242" t="n"/>
      <c r="E94" s="242" t="n"/>
      <c r="F94" s="242" t="n"/>
      <c r="G94" s="242" t="n"/>
      <c r="H94" s="242" t="n"/>
      <c r="I94" s="242" t="n"/>
      <c r="J94" s="242" t="n"/>
      <c r="K94" s="243" t="n"/>
    </row>
    <row r="95" ht="18" customHeight="1" s="291">
      <c r="B95" s="16" t="inlineStr">
        <is>
          <t>Ofis No</t>
        </is>
      </c>
      <c r="C95" s="17" t="inlineStr">
        <is>
          <t>m2</t>
        </is>
      </c>
      <c r="D95" s="17" t="inlineStr">
        <is>
          <t>Kiralık mı?</t>
        </is>
      </c>
      <c r="E95" s="18" t="inlineStr">
        <is>
          <t>Kira</t>
        </is>
      </c>
      <c r="F95" s="18" t="inlineStr">
        <is>
          <t>Kira + KDV</t>
        </is>
      </c>
      <c r="G95" s="18" t="inlineStr">
        <is>
          <t>Aidat</t>
        </is>
      </c>
      <c r="H95" s="18" t="inlineStr">
        <is>
          <t>Aidat + KDV</t>
        </is>
      </c>
      <c r="I95" s="18" t="inlineStr">
        <is>
          <t>Genel Toplam</t>
        </is>
      </c>
      <c r="J95" s="18" t="inlineStr">
        <is>
          <t>Kullanım Amacı</t>
        </is>
      </c>
      <c r="K95" s="18" t="inlineStr">
        <is>
          <t>Tahsis</t>
        </is>
      </c>
    </row>
    <row r="96">
      <c r="A96" s="247" t="inlineStr">
        <is>
          <t>Zemin Kat</t>
        </is>
      </c>
      <c r="B96" s="13" t="n">
        <v>1</v>
      </c>
      <c r="C96" s="13" t="n">
        <v>55</v>
      </c>
      <c r="D96" s="13" t="n">
        <v>0</v>
      </c>
      <c r="E96" s="14">
        <f>C96*D$3*D96</f>
        <v/>
      </c>
      <c r="F96" s="14">
        <f>E96*1.18</f>
        <v/>
      </c>
      <c r="G96" s="14">
        <f>C96*G$3*D96</f>
        <v/>
      </c>
      <c r="H96" s="14">
        <f>G96*1.18</f>
        <v/>
      </c>
      <c r="I96" s="14">
        <f>E96+G96</f>
        <v/>
      </c>
      <c r="J96" s="13" t="inlineStr">
        <is>
          <t>KOSGEB</t>
        </is>
      </c>
      <c r="K96" s="13" t="n"/>
    </row>
    <row r="97">
      <c r="A97" s="245" t="n"/>
      <c r="B97" s="13" t="n">
        <v>2</v>
      </c>
      <c r="C97" s="13" t="n">
        <v>36</v>
      </c>
      <c r="D97" s="13" t="n">
        <v>0</v>
      </c>
      <c r="E97" s="14">
        <f>C97*D$3*D97</f>
        <v/>
      </c>
      <c r="F97" s="14">
        <f>E97*1.18</f>
        <v/>
      </c>
      <c r="G97" s="14">
        <f>C97*G$3*D97</f>
        <v/>
      </c>
      <c r="H97" s="14">
        <f>G97*1.18</f>
        <v/>
      </c>
      <c r="I97" s="14">
        <f>E97+G97</f>
        <v/>
      </c>
      <c r="J97" s="13" t="inlineStr">
        <is>
          <t>KOSGEB</t>
        </is>
      </c>
      <c r="K97" s="13" t="n"/>
    </row>
    <row r="98">
      <c r="A98" s="245" t="n"/>
      <c r="B98" s="13" t="n">
        <v>3</v>
      </c>
      <c r="C98" s="13" t="n">
        <v>23</v>
      </c>
      <c r="D98" s="13" t="n">
        <v>0</v>
      </c>
      <c r="E98" s="14">
        <f>C98*D$3*D98</f>
        <v/>
      </c>
      <c r="F98" s="14">
        <f>E98*1.18</f>
        <v/>
      </c>
      <c r="G98" s="14">
        <f>C98*G$3*D98</f>
        <v/>
      </c>
      <c r="H98" s="14">
        <f>G98*1.18</f>
        <v/>
      </c>
      <c r="I98" s="14">
        <f>E98+G98</f>
        <v/>
      </c>
      <c r="J98" s="13" t="inlineStr">
        <is>
          <t>KOSGEB</t>
        </is>
      </c>
      <c r="K98" s="13" t="n"/>
    </row>
    <row r="99">
      <c r="A99" s="245" t="n"/>
      <c r="B99" s="13" t="n">
        <v>4</v>
      </c>
      <c r="C99" s="13" t="n">
        <v>26</v>
      </c>
      <c r="D99" s="13" t="n">
        <v>0</v>
      </c>
      <c r="E99" s="14">
        <f>C99*D$3*D99</f>
        <v/>
      </c>
      <c r="F99" s="14">
        <f>E99*1.18</f>
        <v/>
      </c>
      <c r="G99" s="14">
        <f>C99*G$3*D99</f>
        <v/>
      </c>
      <c r="H99" s="14">
        <f>G99*1.18</f>
        <v/>
      </c>
      <c r="I99" s="14">
        <f>E99+G99</f>
        <v/>
      </c>
      <c r="J99" s="13" t="inlineStr">
        <is>
          <t>KOSGEB</t>
        </is>
      </c>
      <c r="K99" s="13" t="n"/>
    </row>
    <row r="100">
      <c r="A100" s="245" t="n"/>
      <c r="B100" s="13" t="n">
        <v>5</v>
      </c>
      <c r="C100" s="13" t="n">
        <v>29</v>
      </c>
      <c r="D100" s="13" t="n">
        <v>0</v>
      </c>
      <c r="E100" s="14">
        <f>C100*D$3*D100</f>
        <v/>
      </c>
      <c r="F100" s="14">
        <f>E100*1.18</f>
        <v/>
      </c>
      <c r="G100" s="14">
        <f>C100*G$3*D100</f>
        <v/>
      </c>
      <c r="H100" s="14">
        <f>G100*1.18</f>
        <v/>
      </c>
      <c r="I100" s="14">
        <f>E100+G100</f>
        <v/>
      </c>
      <c r="J100" s="13" t="inlineStr">
        <is>
          <t>KOSGEB</t>
        </is>
      </c>
      <c r="K100" s="13" t="n"/>
    </row>
    <row r="101">
      <c r="A101" s="245" t="n"/>
      <c r="B101" s="13" t="n">
        <v>6</v>
      </c>
      <c r="C101" s="13" t="n">
        <v>50</v>
      </c>
      <c r="D101" s="13" t="n">
        <v>0</v>
      </c>
      <c r="E101" s="14">
        <f>C101*D$3*D101</f>
        <v/>
      </c>
      <c r="F101" s="14">
        <f>E101*1.18</f>
        <v/>
      </c>
      <c r="G101" s="14">
        <f>C101*G$3*D101</f>
        <v/>
      </c>
      <c r="H101" s="14">
        <f>G101*1.18</f>
        <v/>
      </c>
      <c r="I101" s="14">
        <f>E101+G101</f>
        <v/>
      </c>
      <c r="J101" s="13" t="inlineStr">
        <is>
          <t>KOSGEB</t>
        </is>
      </c>
      <c r="K101" s="13" t="n"/>
    </row>
    <row r="102">
      <c r="A102" s="245" t="n"/>
      <c r="B102" s="6" t="n">
        <v>7</v>
      </c>
      <c r="C102" s="6" t="n">
        <v>45</v>
      </c>
      <c r="D102" s="6" t="n">
        <v>0</v>
      </c>
      <c r="E102" s="7">
        <f>C102*D$3*D102</f>
        <v/>
      </c>
      <c r="F102" s="7">
        <f>E102*1.18</f>
        <v/>
      </c>
      <c r="G102" s="7">
        <f>C102*G$3*D102</f>
        <v/>
      </c>
      <c r="H102" s="7">
        <f>G102*1.18</f>
        <v/>
      </c>
      <c r="I102" s="7">
        <f>E102+G102</f>
        <v/>
      </c>
      <c r="J102" s="6" t="inlineStr">
        <is>
          <t>İdari</t>
        </is>
      </c>
      <c r="K102" s="6" t="inlineStr">
        <is>
          <t>Teknokent</t>
        </is>
      </c>
    </row>
    <row r="103">
      <c r="A103" s="245" t="n"/>
      <c r="B103" s="6" t="n">
        <v>8</v>
      </c>
      <c r="C103" s="6" t="n">
        <v>40</v>
      </c>
      <c r="D103" s="6" t="n">
        <v>1</v>
      </c>
      <c r="E103" s="7">
        <f>C103*D$3*D103</f>
        <v/>
      </c>
      <c r="F103" s="7">
        <f>E103*1.18</f>
        <v/>
      </c>
      <c r="G103" s="7">
        <f>C103*G$3*D103</f>
        <v/>
      </c>
      <c r="H103" s="7">
        <f>G103*1.18</f>
        <v/>
      </c>
      <c r="I103" s="7">
        <f>E103+G103</f>
        <v/>
      </c>
      <c r="J103" s="6" t="inlineStr">
        <is>
          <t>Ofis</t>
        </is>
      </c>
      <c r="K103" s="6" t="inlineStr">
        <is>
          <t>Porte</t>
        </is>
      </c>
    </row>
    <row r="104">
      <c r="A104" s="245" t="n"/>
      <c r="B104" s="6" t="n">
        <v>9</v>
      </c>
      <c r="C104" s="6" t="n">
        <v>23</v>
      </c>
      <c r="D104" s="6" t="n">
        <v>1</v>
      </c>
      <c r="E104" s="7">
        <f>C104*D$3*D104</f>
        <v/>
      </c>
      <c r="F104" s="7">
        <f>E104*1.18</f>
        <v/>
      </c>
      <c r="G104" s="7">
        <f>C104*G$3*D104</f>
        <v/>
      </c>
      <c r="H104" s="7">
        <f>G104*1.18</f>
        <v/>
      </c>
      <c r="I104" s="7">
        <f>E104+G104</f>
        <v/>
      </c>
      <c r="J104" s="6" t="inlineStr">
        <is>
          <t>Ofis</t>
        </is>
      </c>
      <c r="K104" s="6" t="inlineStr">
        <is>
          <t>Medikap</t>
        </is>
      </c>
    </row>
    <row r="105">
      <c r="A105" s="245" t="n"/>
      <c r="B105" s="6" t="n">
        <v>10</v>
      </c>
      <c r="C105" s="6" t="n">
        <v>23</v>
      </c>
      <c r="D105" s="6" t="n">
        <v>1</v>
      </c>
      <c r="E105" s="7">
        <f>C105*D$3*D105</f>
        <v/>
      </c>
      <c r="F105" s="7">
        <f>E105*1.18</f>
        <v/>
      </c>
      <c r="G105" s="7">
        <f>C105*G$3*D105</f>
        <v/>
      </c>
      <c r="H105" s="7">
        <f>G105*1.18</f>
        <v/>
      </c>
      <c r="I105" s="7">
        <f>E105+G105</f>
        <v/>
      </c>
      <c r="J105" s="6" t="inlineStr">
        <is>
          <t>Ofis</t>
        </is>
      </c>
      <c r="K105" s="6" t="inlineStr">
        <is>
          <t>Niyan</t>
        </is>
      </c>
    </row>
    <row r="106">
      <c r="A106" s="245" t="n"/>
      <c r="B106" s="6" t="n">
        <v>11</v>
      </c>
      <c r="C106" s="6" t="n">
        <v>20</v>
      </c>
      <c r="D106" s="6" t="n">
        <v>0</v>
      </c>
      <c r="E106" s="7">
        <f>C106*D$3*D106</f>
        <v/>
      </c>
      <c r="F106" s="7">
        <f>E106*1.18</f>
        <v/>
      </c>
      <c r="G106" s="7">
        <f>C106*G$3*D106</f>
        <v/>
      </c>
      <c r="H106" s="7">
        <f>G106*1.18</f>
        <v/>
      </c>
      <c r="I106" s="7">
        <f>E106+G106</f>
        <v/>
      </c>
      <c r="J106" s="6" t="inlineStr">
        <is>
          <t>Ofis</t>
        </is>
      </c>
      <c r="K106" s="6" t="inlineStr">
        <is>
          <t>On9</t>
        </is>
      </c>
    </row>
    <row r="107">
      <c r="A107" s="245" t="n"/>
      <c r="B107" s="6" t="n">
        <v>12</v>
      </c>
      <c r="C107" s="6" t="n">
        <v>20</v>
      </c>
      <c r="D107" s="6" t="n">
        <v>0</v>
      </c>
      <c r="E107" s="7">
        <f>C107*D$3*D107</f>
        <v/>
      </c>
      <c r="F107" s="7">
        <f>E107*1.18</f>
        <v/>
      </c>
      <c r="G107" s="7">
        <f>C107*G$3*D107</f>
        <v/>
      </c>
      <c r="H107" s="7">
        <f>G107*1.18</f>
        <v/>
      </c>
      <c r="I107" s="7">
        <f>E107+G107</f>
        <v/>
      </c>
      <c r="J107" s="6" t="inlineStr">
        <is>
          <t>Ofis</t>
        </is>
      </c>
      <c r="K107" s="6" t="inlineStr">
        <is>
          <t>Teamsan</t>
        </is>
      </c>
    </row>
    <row r="108">
      <c r="A108" s="245" t="n"/>
      <c r="B108" s="6" t="n">
        <v>13</v>
      </c>
      <c r="C108" s="6" t="n">
        <v>19</v>
      </c>
      <c r="D108" s="6" t="n">
        <v>0</v>
      </c>
      <c r="E108" s="7">
        <f>C108*D$3*D108</f>
        <v/>
      </c>
      <c r="F108" s="7">
        <f>E108*1.18</f>
        <v/>
      </c>
      <c r="G108" s="7">
        <f>C108*G$3*D108</f>
        <v/>
      </c>
      <c r="H108" s="7">
        <f>G108*1.18</f>
        <v/>
      </c>
      <c r="I108" s="7">
        <f>E108+G108</f>
        <v/>
      </c>
      <c r="J108" s="6" t="inlineStr">
        <is>
          <t>Ofis</t>
        </is>
      </c>
      <c r="K108" s="6" t="n"/>
    </row>
    <row r="109">
      <c r="A109" s="245" t="n"/>
      <c r="B109" s="6" t="n">
        <v>14</v>
      </c>
      <c r="C109" s="6" t="n">
        <v>20</v>
      </c>
      <c r="D109" s="6" t="n">
        <v>1</v>
      </c>
      <c r="E109" s="7">
        <f>C109*D$3*D109</f>
        <v/>
      </c>
      <c r="F109" s="7">
        <f>E109*1.18</f>
        <v/>
      </c>
      <c r="G109" s="7">
        <f>C109*G$3*D109</f>
        <v/>
      </c>
      <c r="H109" s="7">
        <f>G109*1.18</f>
        <v/>
      </c>
      <c r="I109" s="7">
        <f>E109+G109</f>
        <v/>
      </c>
      <c r="J109" s="6" t="inlineStr">
        <is>
          <t>Ofis</t>
        </is>
      </c>
      <c r="K109" s="6" t="inlineStr">
        <is>
          <t>Kurumsal</t>
        </is>
      </c>
    </row>
    <row r="110">
      <c r="A110" s="245" t="n"/>
      <c r="B110" s="6" t="n">
        <v>15</v>
      </c>
      <c r="C110" s="6" t="n">
        <v>19</v>
      </c>
      <c r="D110" s="6" t="n">
        <v>1</v>
      </c>
      <c r="E110" s="7">
        <f>C110*D$3*D110</f>
        <v/>
      </c>
      <c r="F110" s="7">
        <f>E110*1.18</f>
        <v/>
      </c>
      <c r="G110" s="7">
        <f>C110*G$3*D110</f>
        <v/>
      </c>
      <c r="H110" s="7">
        <f>G110*1.18</f>
        <v/>
      </c>
      <c r="I110" s="7">
        <f>E110+G110</f>
        <v/>
      </c>
      <c r="J110" s="6" t="inlineStr">
        <is>
          <t>Ofis</t>
        </is>
      </c>
      <c r="K110" s="6" t="inlineStr">
        <is>
          <t>3S</t>
        </is>
      </c>
    </row>
    <row r="111">
      <c r="A111" s="245" t="n"/>
      <c r="B111" s="6" t="n">
        <v>23</v>
      </c>
      <c r="C111" s="6" t="n">
        <v>10</v>
      </c>
      <c r="D111" s="6" t="n">
        <v>0</v>
      </c>
      <c r="E111" s="7">
        <f>C111*D$3*D111</f>
        <v/>
      </c>
      <c r="F111" s="7">
        <f>E111*1.18</f>
        <v/>
      </c>
      <c r="G111" s="7">
        <f>C111*G$3*D111</f>
        <v/>
      </c>
      <c r="H111" s="7">
        <f>G111*1.18</f>
        <v/>
      </c>
      <c r="I111" s="7">
        <f>E111+G111</f>
        <v/>
      </c>
      <c r="J111" s="6" t="inlineStr">
        <is>
          <t>Ofis</t>
        </is>
      </c>
      <c r="K111" s="6" t="n"/>
    </row>
    <row r="112">
      <c r="A112" s="245" t="n"/>
      <c r="B112" s="6" t="n">
        <v>24</v>
      </c>
      <c r="C112" s="6" t="n">
        <v>20</v>
      </c>
      <c r="D112" s="6" t="n">
        <v>1</v>
      </c>
      <c r="E112" s="7">
        <f>C112*D$3*D112</f>
        <v/>
      </c>
      <c r="F112" s="7">
        <f>E112*1.18</f>
        <v/>
      </c>
      <c r="G112" s="7">
        <f>C112*G$3*D112</f>
        <v/>
      </c>
      <c r="H112" s="7">
        <f>G112*1.18</f>
        <v/>
      </c>
      <c r="I112" s="7">
        <f>E112+G112</f>
        <v/>
      </c>
      <c r="J112" s="6" t="inlineStr">
        <is>
          <t>Ofis</t>
        </is>
      </c>
      <c r="K112" s="6" t="inlineStr">
        <is>
          <t>Minimotom</t>
        </is>
      </c>
    </row>
    <row r="113">
      <c r="A113" s="245" t="n"/>
      <c r="B113" s="6" t="n">
        <v>25</v>
      </c>
      <c r="C113" s="6" t="n">
        <v>12</v>
      </c>
      <c r="D113" s="6" t="n">
        <v>0</v>
      </c>
      <c r="E113" s="7">
        <f>C113*D$3*D113</f>
        <v/>
      </c>
      <c r="F113" s="7">
        <f>E113*1.18</f>
        <v/>
      </c>
      <c r="G113" s="7">
        <f>C113*G$3*D113</f>
        <v/>
      </c>
      <c r="H113" s="7">
        <f>G113*1.18</f>
        <v/>
      </c>
      <c r="I113" s="7">
        <f>E113+G113</f>
        <v/>
      </c>
      <c r="J113" s="6" t="inlineStr">
        <is>
          <t>Ofis</t>
        </is>
      </c>
      <c r="K113" s="6" t="n"/>
    </row>
    <row r="114">
      <c r="A114" s="245" t="n"/>
      <c r="B114" s="6" t="n">
        <v>26</v>
      </c>
      <c r="C114" s="6" t="n">
        <v>20</v>
      </c>
      <c r="D114" s="6" t="n">
        <v>0</v>
      </c>
      <c r="E114" s="7">
        <f>C114*D$3*D114</f>
        <v/>
      </c>
      <c r="F114" s="7">
        <f>E114*1.18</f>
        <v/>
      </c>
      <c r="G114" s="7">
        <f>C114*G$3*D114</f>
        <v/>
      </c>
      <c r="H114" s="7">
        <f>G114*1.18</f>
        <v/>
      </c>
      <c r="I114" s="7">
        <f>E114+G114</f>
        <v/>
      </c>
      <c r="J114" s="6" t="inlineStr">
        <is>
          <t>Ofis</t>
        </is>
      </c>
      <c r="K114" s="6" t="n"/>
    </row>
    <row r="115">
      <c r="A115" s="246" t="n"/>
      <c r="B115" s="6" t="n">
        <v>27</v>
      </c>
      <c r="C115" s="6" t="n">
        <v>38</v>
      </c>
      <c r="D115" s="6" t="n">
        <v>0</v>
      </c>
      <c r="E115" s="7">
        <f>C115*D$3*D115</f>
        <v/>
      </c>
      <c r="F115" s="7">
        <f>E115*1.18</f>
        <v/>
      </c>
      <c r="G115" s="7">
        <f>C115*G$3*D115</f>
        <v/>
      </c>
      <c r="H115" s="7">
        <f>G115*1.18</f>
        <v/>
      </c>
      <c r="I115" s="7">
        <f>E115+G115</f>
        <v/>
      </c>
      <c r="J115" s="6" t="inlineStr">
        <is>
          <t>Ofis</t>
        </is>
      </c>
      <c r="K115" s="6" t="n"/>
    </row>
    <row r="116">
      <c r="A116" s="244" t="inlineStr">
        <is>
          <t>1. Kat</t>
        </is>
      </c>
      <c r="B116" s="6" t="n">
        <v>16</v>
      </c>
      <c r="C116" s="6" t="n">
        <v>23</v>
      </c>
      <c r="D116" s="6" t="n">
        <v>0</v>
      </c>
      <c r="E116" s="7">
        <f>C116*D$3*D116</f>
        <v/>
      </c>
      <c r="F116" s="7">
        <f>E116*1.18</f>
        <v/>
      </c>
      <c r="G116" s="7">
        <f>C116*G$3*D116</f>
        <v/>
      </c>
      <c r="H116" s="7">
        <f>G116*1.18</f>
        <v/>
      </c>
      <c r="I116" s="7">
        <f>E116+G116</f>
        <v/>
      </c>
      <c r="J116" s="6" t="inlineStr">
        <is>
          <t>Ofis</t>
        </is>
      </c>
      <c r="K116" s="6" t="n"/>
    </row>
    <row r="117">
      <c r="A117" s="245" t="n"/>
      <c r="B117" s="6" t="n">
        <v>17</v>
      </c>
      <c r="C117" s="6" t="n">
        <v>23</v>
      </c>
      <c r="D117" s="6" t="n">
        <v>0</v>
      </c>
      <c r="E117" s="7">
        <f>C117*D$3*D117</f>
        <v/>
      </c>
      <c r="F117" s="7">
        <f>E117*1.18</f>
        <v/>
      </c>
      <c r="G117" s="7">
        <f>C117*G$3*D117</f>
        <v/>
      </c>
      <c r="H117" s="7">
        <f>G117*1.18</f>
        <v/>
      </c>
      <c r="I117" s="7">
        <f>E117+G117</f>
        <v/>
      </c>
      <c r="J117" s="6" t="inlineStr">
        <is>
          <t>Ofis</t>
        </is>
      </c>
      <c r="K117" s="6" t="n"/>
    </row>
    <row r="118">
      <c r="A118" s="245" t="n"/>
      <c r="B118" s="6" t="n">
        <v>18</v>
      </c>
      <c r="C118" s="6" t="n">
        <v>19</v>
      </c>
      <c r="D118" s="6" t="n">
        <v>0</v>
      </c>
      <c r="E118" s="7">
        <f>C118*D$3*D118</f>
        <v/>
      </c>
      <c r="F118" s="7">
        <f>E118*1.18</f>
        <v/>
      </c>
      <c r="G118" s="7">
        <f>C118*G$3*D118</f>
        <v/>
      </c>
      <c r="H118" s="7">
        <f>G118*1.18</f>
        <v/>
      </c>
      <c r="I118" s="7">
        <f>E118+G118</f>
        <v/>
      </c>
      <c r="J118" s="6" t="inlineStr">
        <is>
          <t>Ofis</t>
        </is>
      </c>
      <c r="K118" s="6" t="inlineStr">
        <is>
          <t>Buluş</t>
        </is>
      </c>
    </row>
    <row r="119">
      <c r="A119" s="245" t="n"/>
      <c r="B119" s="6" t="n">
        <v>19</v>
      </c>
      <c r="C119" s="6" t="n">
        <v>19</v>
      </c>
      <c r="D119" s="6" t="n">
        <v>1</v>
      </c>
      <c r="E119" s="7">
        <f>C119*D$3*D119</f>
        <v/>
      </c>
      <c r="F119" s="7">
        <f>E119*1.18</f>
        <v/>
      </c>
      <c r="G119" s="7">
        <f>C119*G$3*D119</f>
        <v/>
      </c>
      <c r="H119" s="7">
        <f>G119*1.18</f>
        <v/>
      </c>
      <c r="I119" s="7">
        <f>E119+G119</f>
        <v/>
      </c>
      <c r="J119" s="6" t="inlineStr">
        <is>
          <t>Ofis</t>
        </is>
      </c>
      <c r="K119" s="6" t="inlineStr">
        <is>
          <t>DTS</t>
        </is>
      </c>
    </row>
    <row r="120">
      <c r="A120" s="245" t="n"/>
      <c r="B120" s="6" t="n">
        <v>20</v>
      </c>
      <c r="C120" s="6" t="n">
        <v>20</v>
      </c>
      <c r="D120" s="6" t="n">
        <v>1</v>
      </c>
      <c r="E120" s="7">
        <f>C120*D$3*D120</f>
        <v/>
      </c>
      <c r="F120" s="7">
        <f>E120*1.18</f>
        <v/>
      </c>
      <c r="G120" s="7">
        <f>C120*G$3*D120</f>
        <v/>
      </c>
      <c r="H120" s="7">
        <f>G120*1.18</f>
        <v/>
      </c>
      <c r="I120" s="7">
        <f>E120+G120</f>
        <v/>
      </c>
      <c r="J120" s="6" t="inlineStr">
        <is>
          <t>Ofis</t>
        </is>
      </c>
      <c r="K120" s="6" t="inlineStr">
        <is>
          <t>Isıslsan</t>
        </is>
      </c>
    </row>
    <row r="121">
      <c r="A121" s="245" t="n"/>
      <c r="B121" s="6" t="n">
        <v>21</v>
      </c>
      <c r="C121" s="6" t="n">
        <v>19</v>
      </c>
      <c r="D121" s="6" t="n">
        <v>1</v>
      </c>
      <c r="E121" s="7">
        <f>C121*D$3*D121</f>
        <v/>
      </c>
      <c r="F121" s="7">
        <f>E121*1.18</f>
        <v/>
      </c>
      <c r="G121" s="7">
        <f>C121*G$3*D121</f>
        <v/>
      </c>
      <c r="H121" s="7">
        <f>G121*1.18</f>
        <v/>
      </c>
      <c r="I121" s="7">
        <f>E121+G121</f>
        <v/>
      </c>
      <c r="J121" s="6" t="inlineStr">
        <is>
          <t>Ofis</t>
        </is>
      </c>
      <c r="K121" s="6" t="inlineStr">
        <is>
          <t>Sunteknik</t>
        </is>
      </c>
    </row>
    <row r="122">
      <c r="A122" s="246" t="n"/>
      <c r="B122" s="6" t="n">
        <v>22</v>
      </c>
      <c r="C122" s="6" t="n">
        <v>33</v>
      </c>
      <c r="D122" s="6" t="n">
        <v>0</v>
      </c>
      <c r="E122" s="7">
        <f>C122*D$3*D122</f>
        <v/>
      </c>
      <c r="F122" s="7">
        <f>E122*1.18</f>
        <v/>
      </c>
      <c r="G122" s="7">
        <f>C122*G$3*D122</f>
        <v/>
      </c>
      <c r="H122" s="7">
        <f>G122*1.18</f>
        <v/>
      </c>
      <c r="I122" s="7">
        <f>E122+G122</f>
        <v/>
      </c>
      <c r="J122" s="6" t="inlineStr">
        <is>
          <t>Ofis</t>
        </is>
      </c>
      <c r="K122" s="6" t="n"/>
    </row>
    <row r="123">
      <c r="G123" s="9" t="inlineStr">
        <is>
          <t>T. Kira</t>
        </is>
      </c>
      <c r="H123" s="9" t="inlineStr">
        <is>
          <t>Kira + KDV</t>
        </is>
      </c>
      <c r="I123" s="9" t="inlineStr">
        <is>
          <t>T. Aidat</t>
        </is>
      </c>
      <c r="J123" s="9" t="inlineStr">
        <is>
          <t>Aidat + KDV</t>
        </is>
      </c>
      <c r="K123" s="9" t="inlineStr">
        <is>
          <t>G.T.</t>
        </is>
      </c>
    </row>
    <row r="124" ht="18" customHeight="1" s="291">
      <c r="G124" s="12">
        <f>SUM(E96:E122)</f>
        <v/>
      </c>
      <c r="H124" s="12">
        <f>G124*1.18</f>
        <v/>
      </c>
      <c r="I124" s="12">
        <f>SUM(G96:G122)</f>
        <v/>
      </c>
      <c r="J124" s="12">
        <f>I124*1.18</f>
        <v/>
      </c>
      <c r="K124" s="11">
        <f>G124+I124</f>
        <v/>
      </c>
      <c r="L124" t="inlineStr">
        <is>
          <t>*KDV Hariç</t>
        </is>
      </c>
    </row>
  </sheetData>
  <mergeCells count="12">
    <mergeCell ref="B94:K94"/>
    <mergeCell ref="B1:K1"/>
    <mergeCell ref="A24:A32"/>
    <mergeCell ref="A96:A115"/>
    <mergeCell ref="A53:A64"/>
    <mergeCell ref="A7:A23"/>
    <mergeCell ref="A65:A75"/>
    <mergeCell ref="A33:A45"/>
    <mergeCell ref="B51:K51"/>
    <mergeCell ref="B5:K5"/>
    <mergeCell ref="A116:A122"/>
    <mergeCell ref="A76:A89"/>
  </mergeCells>
  <pageMargins left="0.75" right="0.75" top="1" bottom="1" header="0.5" footer="0.5"/>
  <pageSetup orientation="portrait" paperSize="9" horizontalDpi="4294967292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3"/>
  <sheetViews>
    <sheetView view="pageBreakPreview" topLeftCell="A13" zoomScale="60" zoomScaleNormal="100" workbookViewId="0">
      <selection activeCell="C18" sqref="C18"/>
    </sheetView>
  </sheetViews>
  <sheetFormatPr baseColWidth="8" defaultColWidth="9" defaultRowHeight="15.6"/>
  <cols>
    <col width="6.19921875" customWidth="1" style="38" min="1" max="1"/>
    <col width="9" customWidth="1" style="38" min="2" max="2"/>
    <col width="27.09765625" customWidth="1" style="38" min="3" max="3"/>
    <col width="26" customWidth="1" style="39" min="4" max="4"/>
    <col width="24.19921875" customWidth="1" style="38" min="5" max="5"/>
    <col width="9" customWidth="1" style="38" min="6" max="14"/>
    <col width="9" customWidth="1" style="38" min="15" max="16384"/>
  </cols>
  <sheetData>
    <row r="1" ht="47.25" customHeight="1" s="291">
      <c r="A1" s="258" t="inlineStr">
        <is>
          <t xml:space="preserve">2014-259 Sayılı '3 Aylık Dönem Raporu' Bilgilendirme Yazısı Teslim Tutanağı </t>
        </is>
      </c>
      <c r="B1" s="259" t="n"/>
      <c r="C1" s="259" t="n"/>
      <c r="D1" s="259" t="n"/>
      <c r="E1" s="259" t="n"/>
    </row>
    <row r="2">
      <c r="A2" s="40" t="n"/>
      <c r="B2" s="254" t="inlineStr">
        <is>
          <t>A BLOK</t>
        </is>
      </c>
      <c r="C2" s="243" t="n"/>
      <c r="D2" s="254" t="inlineStr">
        <is>
          <t xml:space="preserve">Teslim Alan </t>
        </is>
      </c>
      <c r="E2" s="254" t="inlineStr">
        <is>
          <t>İmza</t>
        </is>
      </c>
    </row>
    <row r="3" ht="20.1" customHeight="1" s="291">
      <c r="A3" s="255" t="inlineStr">
        <is>
          <t>B Kat</t>
        </is>
      </c>
      <c r="B3" s="42" t="inlineStr">
        <is>
          <t>B07</t>
        </is>
      </c>
      <c r="C3" s="42" t="inlineStr">
        <is>
          <t>TEAMSAN</t>
        </is>
      </c>
      <c r="D3" s="43" t="n"/>
      <c r="E3" s="40" t="n"/>
    </row>
    <row r="4" ht="20.1" customHeight="1" s="291">
      <c r="A4" s="245" t="n"/>
      <c r="B4" s="42" t="inlineStr">
        <is>
          <t>B08-09</t>
        </is>
      </c>
      <c r="C4" s="42" t="inlineStr">
        <is>
          <t>ARGEDE YAZILIM</t>
        </is>
      </c>
      <c r="D4" s="43" t="n"/>
      <c r="E4" s="40" t="n"/>
    </row>
    <row r="5" ht="20.1" customHeight="1" s="291">
      <c r="A5" s="245" t="n"/>
      <c r="B5" s="42" t="inlineStr">
        <is>
          <t>B11</t>
        </is>
      </c>
      <c r="C5" s="42" t="inlineStr">
        <is>
          <t>MUSTAFA NERGİZ</t>
        </is>
      </c>
      <c r="D5" s="43" t="inlineStr">
        <is>
          <t>-</t>
        </is>
      </c>
      <c r="E5" s="40" t="n"/>
    </row>
    <row r="6" ht="20.1" customHeight="1" s="291">
      <c r="A6" s="245" t="n"/>
      <c r="B6" s="42" t="inlineStr">
        <is>
          <t>B14</t>
        </is>
      </c>
      <c r="C6" s="42" t="inlineStr">
        <is>
          <t>3S SAVUNMA SAN.</t>
        </is>
      </c>
      <c r="D6" s="43" t="n"/>
      <c r="E6" s="40" t="n"/>
    </row>
    <row r="7" ht="20.1" customHeight="1" s="291">
      <c r="A7" s="245" t="n"/>
      <c r="B7" s="42" t="inlineStr">
        <is>
          <t>B15</t>
        </is>
      </c>
      <c r="C7" s="42" t="inlineStr">
        <is>
          <t>NİYAN YAZILIM</t>
        </is>
      </c>
      <c r="D7" s="43" t="n"/>
      <c r="E7" s="40" t="n"/>
    </row>
    <row r="8" ht="20.1" customHeight="1" s="291">
      <c r="A8" s="246" t="n"/>
      <c r="B8" s="42" t="inlineStr">
        <is>
          <t>B17</t>
        </is>
      </c>
      <c r="C8" s="42" t="inlineStr">
        <is>
          <t>Robored - Ali Caner ATEŞ</t>
        </is>
      </c>
      <c r="D8" s="43" t="inlineStr">
        <is>
          <t>-</t>
        </is>
      </c>
      <c r="E8" s="40" t="n"/>
    </row>
    <row r="9" ht="20.1" customHeight="1" s="291">
      <c r="A9" s="255" t="inlineStr">
        <is>
          <t>Z Kat</t>
        </is>
      </c>
      <c r="B9" s="42" t="inlineStr">
        <is>
          <t>Z04 - Z05</t>
        </is>
      </c>
      <c r="C9" s="42" t="inlineStr">
        <is>
          <t>ÖZGÜN İNT. (ShiftDelt)</t>
        </is>
      </c>
      <c r="D9" s="43" t="n"/>
      <c r="E9" s="40" t="n"/>
    </row>
    <row r="10" ht="20.1" customHeight="1" s="291">
      <c r="A10" s="245" t="n"/>
      <c r="B10" s="42" t="inlineStr">
        <is>
          <t>Z06 - Z07</t>
        </is>
      </c>
      <c r="C10" s="42" t="inlineStr">
        <is>
          <t>CAZ BİLİŞİM</t>
        </is>
      </c>
      <c r="D10" s="43" t="n"/>
      <c r="E10" s="40" t="n"/>
    </row>
    <row r="11" ht="20.1" customHeight="1" s="291">
      <c r="A11" s="245" t="n"/>
      <c r="B11" s="42" t="inlineStr">
        <is>
          <t>Z08</t>
        </is>
      </c>
      <c r="C11" s="42" t="inlineStr">
        <is>
          <t>İTR Teknoloji</t>
        </is>
      </c>
      <c r="D11" s="43" t="n"/>
      <c r="E11" s="40" t="n"/>
    </row>
    <row r="12" ht="20.1" customHeight="1" s="291">
      <c r="A12" s="245" t="n"/>
      <c r="B12" s="42" t="inlineStr">
        <is>
          <t>Z09 - Z10</t>
        </is>
      </c>
      <c r="C12" s="42" t="inlineStr">
        <is>
          <t>STRATEGİA</t>
        </is>
      </c>
      <c r="D12" s="43" t="n"/>
      <c r="E12" s="40" t="n"/>
    </row>
    <row r="13" ht="20.1" customHeight="1" s="291">
      <c r="A13" s="245" t="n"/>
      <c r="B13" s="42" t="inlineStr">
        <is>
          <t>Z11 - Z12</t>
        </is>
      </c>
      <c r="C13" s="42" t="inlineStr">
        <is>
          <t>ARVENA</t>
        </is>
      </c>
      <c r="D13" s="43" t="n"/>
      <c r="E13" s="40" t="n"/>
    </row>
    <row r="14" ht="20.1" customHeight="1" s="291">
      <c r="A14" s="246" t="n"/>
      <c r="B14" s="42" t="inlineStr">
        <is>
          <t>Z14</t>
        </is>
      </c>
      <c r="C14" s="42" t="inlineStr">
        <is>
          <t>ÜSTİKOR</t>
        </is>
      </c>
      <c r="D14" s="43" t="n"/>
      <c r="E14" s="40" t="n"/>
    </row>
    <row r="15" ht="20.1" customHeight="1" s="291">
      <c r="A15" s="255" t="inlineStr">
        <is>
          <t>1. Kat</t>
        </is>
      </c>
      <c r="B15" s="42" t="inlineStr">
        <is>
          <t>102 - 102</t>
        </is>
      </c>
      <c r="C15" s="42" t="inlineStr">
        <is>
          <t xml:space="preserve">LARGES </t>
        </is>
      </c>
      <c r="D15" s="43" t="n"/>
      <c r="E15" s="40" t="n"/>
    </row>
    <row r="16" ht="20.1" customHeight="1" s="291">
      <c r="A16" s="245" t="n"/>
      <c r="B16" s="42" t="n">
        <v>108</v>
      </c>
      <c r="C16" s="42" t="inlineStr">
        <is>
          <t>İNFOSİS</t>
        </is>
      </c>
      <c r="D16" s="43" t="n"/>
      <c r="E16" s="40" t="n"/>
    </row>
    <row r="17" ht="20.1" customHeight="1" s="291">
      <c r="A17" s="245" t="n"/>
      <c r="B17" s="42" t="n">
        <v>109</v>
      </c>
      <c r="C17" s="42" t="inlineStr">
        <is>
          <t>ANGELFİSH</t>
        </is>
      </c>
      <c r="D17" s="43" t="n"/>
      <c r="E17" s="40" t="n"/>
    </row>
    <row r="18" ht="20.1" customHeight="1" s="291">
      <c r="A18" s="245" t="n"/>
      <c r="B18" s="42" t="n">
        <v>110</v>
      </c>
      <c r="C18" s="42" t="inlineStr">
        <is>
          <t>ANGELFİSH</t>
        </is>
      </c>
      <c r="D18" s="43" t="n"/>
      <c r="E18" s="40" t="n"/>
    </row>
    <row r="19" ht="20.1" customHeight="1" s="291">
      <c r="A19" s="245" t="n"/>
      <c r="B19" s="42" t="inlineStr">
        <is>
          <t>111 - 113</t>
        </is>
      </c>
      <c r="C19" s="42" t="inlineStr">
        <is>
          <t>POLİSOFT</t>
        </is>
      </c>
      <c r="D19" s="43" t="n"/>
      <c r="E19" s="43" t="n"/>
    </row>
    <row r="20" ht="20.1" customHeight="1" s="291">
      <c r="A20" s="246" t="n"/>
      <c r="B20" s="42" t="n">
        <v>119</v>
      </c>
      <c r="C20" s="42" t="inlineStr">
        <is>
          <t>AHİR AR-GE</t>
        </is>
      </c>
      <c r="D20" s="43" t="n"/>
      <c r="E20" s="40" t="n"/>
    </row>
    <row r="21" ht="11.25" customHeight="1" s="291"/>
    <row r="22" ht="20.1" customHeight="1" s="291">
      <c r="A22" s="40" t="n"/>
      <c r="B22" s="254" t="inlineStr">
        <is>
          <t>B BLOK</t>
        </is>
      </c>
      <c r="C22" s="243" t="n"/>
      <c r="D22" s="43" t="n"/>
      <c r="E22" s="40" t="n"/>
    </row>
    <row r="23" ht="20.1" customHeight="1" s="291">
      <c r="A23" s="40" t="n"/>
      <c r="B23" s="44" t="inlineStr">
        <is>
          <t>Ofis No</t>
        </is>
      </c>
      <c r="C23" s="44" t="inlineStr">
        <is>
          <t>Tahsis</t>
        </is>
      </c>
      <c r="D23" s="43" t="n"/>
      <c r="E23" s="40" t="n"/>
    </row>
    <row r="24" ht="20.1" customHeight="1" s="291">
      <c r="A24" s="255" t="inlineStr">
        <is>
          <t>B Kat</t>
        </is>
      </c>
      <c r="B24" s="42" t="inlineStr">
        <is>
          <t>B01-02</t>
        </is>
      </c>
      <c r="C24" s="42" t="inlineStr">
        <is>
          <t>REKLAMOTV</t>
        </is>
      </c>
      <c r="D24" s="43" t="n"/>
      <c r="E24" s="40" t="n"/>
    </row>
    <row r="25" ht="20.1" customHeight="1" s="291">
      <c r="A25" s="245" t="n"/>
      <c r="B25" s="42" t="inlineStr">
        <is>
          <t>B06</t>
        </is>
      </c>
      <c r="C25" s="42" t="inlineStr">
        <is>
          <t>ÇEMSAN</t>
        </is>
      </c>
      <c r="D25" s="43" t="n"/>
      <c r="E25" s="40" t="n"/>
    </row>
    <row r="26" ht="20.1" customHeight="1" s="291">
      <c r="A26" s="245" t="n"/>
      <c r="B26" s="42" t="inlineStr">
        <is>
          <t>B07 - B08</t>
        </is>
      </c>
      <c r="C26" s="42" t="inlineStr">
        <is>
          <t>ÇEMSAN</t>
        </is>
      </c>
      <c r="D26" s="43" t="n"/>
      <c r="E26" s="40" t="n"/>
    </row>
    <row r="27" ht="20.1" customHeight="1" s="291">
      <c r="A27" s="245" t="n"/>
      <c r="B27" s="42" t="inlineStr">
        <is>
          <t>B09</t>
        </is>
      </c>
      <c r="C27" s="42" t="inlineStr">
        <is>
          <t xml:space="preserve">YILKA </t>
        </is>
      </c>
      <c r="D27" s="43" t="n"/>
      <c r="E27" s="40" t="n"/>
    </row>
    <row r="28" ht="20.1" customHeight="1" s="291">
      <c r="A28" s="245" t="n"/>
      <c r="B28" s="42" t="inlineStr">
        <is>
          <t>B10</t>
        </is>
      </c>
      <c r="C28" s="42" t="inlineStr">
        <is>
          <t xml:space="preserve">YILKA </t>
        </is>
      </c>
      <c r="D28" s="43" t="n"/>
      <c r="E28" s="40" t="n"/>
    </row>
    <row r="29" ht="20.1" customHeight="1" s="291">
      <c r="A29" s="245" t="n"/>
      <c r="B29" s="42" t="inlineStr">
        <is>
          <t>B11</t>
        </is>
      </c>
      <c r="C29" s="42" t="inlineStr">
        <is>
          <t xml:space="preserve">SOLONPORT YAZILIM </t>
        </is>
      </c>
      <c r="D29" s="43" t="n"/>
      <c r="E29" s="40" t="n"/>
    </row>
    <row r="30" ht="20.1" customHeight="1" s="291">
      <c r="A30" s="245" t="n"/>
      <c r="B30" s="42" t="inlineStr">
        <is>
          <t>B12 - B13</t>
        </is>
      </c>
      <c r="C30" s="42" t="inlineStr">
        <is>
          <t xml:space="preserve">BARSET </t>
        </is>
      </c>
      <c r="D30" s="43" t="n"/>
      <c r="E30" s="40" t="n"/>
    </row>
    <row r="31" ht="20.1" customHeight="1" s="291">
      <c r="A31" s="246" t="n"/>
      <c r="B31" s="42" t="inlineStr">
        <is>
          <t>B14</t>
        </is>
      </c>
      <c r="C31" s="42" t="inlineStr">
        <is>
          <t>Fazıl PAT - Pozitif Aktif</t>
        </is>
      </c>
      <c r="D31" s="43" t="n"/>
      <c r="E31" s="40" t="n"/>
    </row>
    <row r="32" ht="20.1" customHeight="1" s="291">
      <c r="A32" s="255" t="inlineStr">
        <is>
          <t>Z Kat</t>
        </is>
      </c>
      <c r="B32" s="42" t="inlineStr">
        <is>
          <t>Z01</t>
        </is>
      </c>
      <c r="C32" s="42" t="inlineStr">
        <is>
          <t>KAYI YAZILIM</t>
        </is>
      </c>
      <c r="D32" s="43" t="n"/>
      <c r="E32" s="40" t="n"/>
    </row>
    <row r="33" ht="20.1" customHeight="1" s="291">
      <c r="A33" s="245" t="n"/>
      <c r="B33" s="42" t="inlineStr">
        <is>
          <t>Z02</t>
        </is>
      </c>
      <c r="C33" s="42" t="inlineStr">
        <is>
          <t>TEKNOLİVA</t>
        </is>
      </c>
      <c r="D33" s="43" t="n"/>
      <c r="E33" s="40" t="n"/>
    </row>
    <row r="34" ht="20.1" customHeight="1" s="291">
      <c r="A34" s="245" t="n"/>
      <c r="B34" s="42" t="inlineStr">
        <is>
          <t>Z04</t>
        </is>
      </c>
      <c r="C34" s="42" t="inlineStr">
        <is>
          <t>DİGİNOVA</t>
        </is>
      </c>
      <c r="D34" s="43" t="n"/>
      <c r="E34" s="40" t="n"/>
    </row>
    <row r="35" ht="20.1" customHeight="1" s="291">
      <c r="A35" s="245" t="n"/>
      <c r="B35" s="42" t="inlineStr">
        <is>
          <t>Z05</t>
        </is>
      </c>
      <c r="C35" s="42" t="inlineStr">
        <is>
          <t>DTS TEKNOLOJİ</t>
        </is>
      </c>
      <c r="D35" s="43" t="n"/>
      <c r="E35" s="40" t="n"/>
    </row>
    <row r="36" ht="20.1" customHeight="1" s="291">
      <c r="A36" s="245" t="n"/>
      <c r="B36" s="42" t="inlineStr">
        <is>
          <t>Z06 - Z07</t>
        </is>
      </c>
      <c r="C36" s="42" t="inlineStr">
        <is>
          <t>ELEKTROTEL</t>
        </is>
      </c>
      <c r="D36" s="43" t="n"/>
      <c r="E36" s="40" t="n"/>
    </row>
    <row r="37" ht="20.1" customHeight="1" s="291">
      <c r="A37" s="245" t="n"/>
      <c r="B37" s="42" t="inlineStr">
        <is>
          <t>Z08</t>
        </is>
      </c>
      <c r="C37" s="42" t="inlineStr">
        <is>
          <t>ZET GRUOP</t>
        </is>
      </c>
      <c r="D37" s="43" t="n"/>
      <c r="E37" s="40" t="n"/>
    </row>
    <row r="38" ht="20.1" customHeight="1" s="291">
      <c r="A38" s="245" t="n"/>
      <c r="B38" s="42" t="inlineStr">
        <is>
          <t>Z09</t>
        </is>
      </c>
      <c r="C38" s="42" t="inlineStr">
        <is>
          <t>İNOTEK TEK.</t>
        </is>
      </c>
      <c r="D38" s="43" t="n"/>
      <c r="E38" s="40" t="n"/>
    </row>
    <row r="39" ht="20.1" customHeight="1" s="291">
      <c r="A39" s="245" t="n"/>
      <c r="B39" s="42" t="inlineStr">
        <is>
          <t>Z10</t>
        </is>
      </c>
      <c r="C39" s="42" t="inlineStr">
        <is>
          <t>BERRAK</t>
        </is>
      </c>
      <c r="D39" s="43" t="n"/>
      <c r="E39" s="40" t="n"/>
    </row>
    <row r="40" ht="20.1" customHeight="1" s="291">
      <c r="A40" s="245" t="n"/>
      <c r="B40" s="42" t="inlineStr">
        <is>
          <t>Z11 - Z12</t>
        </is>
      </c>
      <c r="C40" s="42" t="inlineStr">
        <is>
          <t>DAİKİN</t>
        </is>
      </c>
      <c r="D40" s="43" t="n"/>
      <c r="E40" s="40" t="n"/>
    </row>
    <row r="41" ht="20.1" customHeight="1" s="291">
      <c r="A41" s="246" t="n"/>
      <c r="B41" s="42" t="inlineStr">
        <is>
          <t>Z13</t>
        </is>
      </c>
      <c r="C41" s="42" t="inlineStr">
        <is>
          <t>ARMA-ON9</t>
        </is>
      </c>
      <c r="D41" s="43" t="n"/>
      <c r="E41" s="40" t="n"/>
    </row>
    <row r="42" ht="20.1" customHeight="1" s="291">
      <c r="A42" s="256" t="inlineStr">
        <is>
          <t>1. Kat</t>
        </is>
      </c>
      <c r="B42" s="45" t="n">
        <v>101</v>
      </c>
      <c r="C42" s="45" t="inlineStr">
        <is>
          <t>ERKAY TİCARET</t>
        </is>
      </c>
      <c r="D42" s="46" t="n"/>
      <c r="E42" s="47" t="n"/>
    </row>
    <row r="43" ht="20.1" customHeight="1" s="291">
      <c r="A43" s="245" t="n"/>
      <c r="B43" s="45" t="n">
        <v>103</v>
      </c>
      <c r="C43" s="45" t="inlineStr">
        <is>
          <t>CERTA</t>
        </is>
      </c>
      <c r="D43" s="46" t="inlineStr">
        <is>
          <t>-</t>
        </is>
      </c>
      <c r="E43" s="47" t="n"/>
    </row>
    <row r="44" ht="20.1" customHeight="1" s="291">
      <c r="A44" s="245" t="n"/>
      <c r="B44" s="45" t="n">
        <v>104</v>
      </c>
      <c r="C44" s="45" t="inlineStr">
        <is>
          <t>ARGEDEMİA</t>
        </is>
      </c>
      <c r="D44" s="46" t="n"/>
      <c r="E44" s="47" t="n"/>
    </row>
    <row r="45" ht="20.1" customHeight="1" s="291">
      <c r="A45" s="245" t="n"/>
      <c r="B45" s="45" t="n">
        <v>107</v>
      </c>
      <c r="C45" s="45" t="inlineStr">
        <is>
          <t>ARVASİS</t>
        </is>
      </c>
      <c r="D45" s="46" t="n"/>
      <c r="E45" s="47" t="n"/>
    </row>
    <row r="46" ht="20.1" customHeight="1" s="291">
      <c r="A46" s="245" t="n"/>
      <c r="B46" s="45" t="n">
        <v>108</v>
      </c>
      <c r="C46" s="45" t="inlineStr">
        <is>
          <t>ELMAS TEK.</t>
        </is>
      </c>
      <c r="D46" s="46" t="n"/>
      <c r="E46" s="47" t="n"/>
    </row>
    <row r="47" ht="20.1" customHeight="1" s="291">
      <c r="A47" s="245" t="n"/>
      <c r="B47" s="45" t="n">
        <v>110</v>
      </c>
      <c r="C47" s="45" t="inlineStr">
        <is>
          <t>DEMİRCİOĞLU</t>
        </is>
      </c>
      <c r="D47" s="46" t="n"/>
      <c r="E47" s="47" t="n"/>
    </row>
    <row r="48" ht="20.1" customHeight="1" s="291">
      <c r="A48" s="245" t="n"/>
      <c r="B48" s="45" t="n">
        <v>111</v>
      </c>
      <c r="C48" s="45" t="inlineStr">
        <is>
          <t>EDMAR</t>
        </is>
      </c>
      <c r="D48" s="46" t="n"/>
      <c r="E48" s="47" t="n"/>
    </row>
    <row r="49" ht="20.1" customHeight="1" s="291">
      <c r="A49" s="246" t="n"/>
      <c r="B49" s="45" t="inlineStr">
        <is>
          <t>112-113</t>
        </is>
      </c>
      <c r="C49" s="45" t="inlineStr">
        <is>
          <t>KROMEL</t>
        </is>
      </c>
      <c r="D49" s="46" t="n"/>
      <c r="E49" s="47" t="n"/>
    </row>
    <row r="50" ht="20.1" customHeight="1" s="291">
      <c r="A50" s="48" t="n"/>
      <c r="B50" s="49" t="n"/>
      <c r="C50" s="49" t="n"/>
      <c r="D50" s="50" t="n"/>
      <c r="E50" s="49" t="n"/>
    </row>
    <row r="51" ht="20.1" customHeight="1" s="291">
      <c r="A51" s="51" t="n"/>
      <c r="B51" s="257" t="inlineStr">
        <is>
          <t>ROSEM</t>
        </is>
      </c>
      <c r="C51" s="243" t="n"/>
      <c r="D51" s="46" t="n"/>
      <c r="E51" s="47" t="n"/>
    </row>
    <row r="52" ht="20.1" customHeight="1" s="291">
      <c r="A52" s="51" t="n"/>
      <c r="B52" s="52" t="inlineStr">
        <is>
          <t>Ofis No</t>
        </is>
      </c>
      <c r="C52" s="52" t="inlineStr">
        <is>
          <t>Tahsis</t>
        </is>
      </c>
      <c r="D52" s="46" t="n"/>
      <c r="E52" s="47" t="n"/>
    </row>
    <row r="53" ht="20.1" customHeight="1" s="291">
      <c r="A53" s="256" t="inlineStr">
        <is>
          <t>1. Kat</t>
        </is>
      </c>
      <c r="B53" s="45" t="n">
        <v>3</v>
      </c>
      <c r="C53" s="45" t="inlineStr">
        <is>
          <t>ORD.KİMYA</t>
        </is>
      </c>
      <c r="D53" s="46" t="n"/>
      <c r="E53" s="47" t="n"/>
    </row>
    <row r="54" ht="20.1" customHeight="1" s="291">
      <c r="A54" s="245" t="n"/>
      <c r="B54" s="45" t="n">
        <v>5</v>
      </c>
      <c r="C54" s="45" t="inlineStr">
        <is>
          <t>JEOSKOP</t>
        </is>
      </c>
      <c r="D54" s="46" t="n"/>
      <c r="E54" s="47" t="n"/>
    </row>
    <row r="55" ht="20.1" customHeight="1" s="291">
      <c r="A55" s="245" t="n"/>
      <c r="B55" s="45" t="n">
        <v>8</v>
      </c>
      <c r="C55" s="45" t="inlineStr">
        <is>
          <t>PORTE</t>
        </is>
      </c>
      <c r="D55" s="46" t="n"/>
      <c r="E55" s="47" t="n"/>
    </row>
    <row r="56" ht="20.1" customHeight="1" s="291">
      <c r="A56" s="245" t="n"/>
      <c r="B56" s="45" t="n">
        <v>14</v>
      </c>
      <c r="C56" s="45" t="inlineStr">
        <is>
          <t>KURUMSAL</t>
        </is>
      </c>
      <c r="D56" s="46" t="n"/>
      <c r="E56" s="47" t="n"/>
    </row>
    <row r="57" ht="20.1" customHeight="1" s="291">
      <c r="A57" s="245" t="n"/>
      <c r="B57" s="45" t="n">
        <v>23</v>
      </c>
      <c r="C57" s="45" t="inlineStr">
        <is>
          <t>SUNTEKNİK</t>
        </is>
      </c>
      <c r="D57" s="46" t="n"/>
      <c r="E57" s="47" t="n"/>
    </row>
    <row r="58" ht="20.1" customHeight="1" s="291">
      <c r="A58" s="245" t="n"/>
      <c r="B58" s="45" t="n">
        <v>24</v>
      </c>
      <c r="C58" s="45" t="inlineStr">
        <is>
          <t>MİNİMOTO</t>
        </is>
      </c>
      <c r="D58" s="46" t="n"/>
      <c r="E58" s="47" t="n"/>
    </row>
    <row r="59" ht="20.1" customHeight="1" s="291">
      <c r="A59" s="245" t="n"/>
      <c r="B59" s="45" t="n">
        <v>25</v>
      </c>
      <c r="C59" s="45" t="inlineStr">
        <is>
          <t>MEDİKAP</t>
        </is>
      </c>
      <c r="D59" s="46" t="n"/>
      <c r="E59" s="47" t="n"/>
    </row>
    <row r="60" ht="20.1" customHeight="1" s="291">
      <c r="A60" s="245" t="n"/>
      <c r="B60" s="45" t="n">
        <v>16</v>
      </c>
      <c r="C60" s="45" t="inlineStr">
        <is>
          <t>ADAGÜZEY</t>
        </is>
      </c>
      <c r="D60" s="46" t="n"/>
      <c r="E60" s="47" t="n"/>
    </row>
    <row r="61" ht="20.1" customHeight="1" s="291">
      <c r="A61" s="245" t="n"/>
      <c r="B61" s="45" t="n">
        <v>19</v>
      </c>
      <c r="C61" s="45" t="inlineStr">
        <is>
          <t xml:space="preserve">3CA </t>
        </is>
      </c>
      <c r="D61" s="46" t="n"/>
      <c r="E61" s="47" t="n"/>
    </row>
    <row r="62" ht="20.1" customHeight="1" s="291">
      <c r="A62" s="245" t="n"/>
      <c r="B62" s="45" t="n">
        <v>20</v>
      </c>
      <c r="C62" s="45" t="inlineStr">
        <is>
          <t>ISILSAN</t>
        </is>
      </c>
      <c r="D62" s="46" t="n"/>
      <c r="E62" s="47" t="n"/>
    </row>
    <row r="63" ht="19.5" customHeight="1" s="291">
      <c r="A63" s="246" t="n"/>
      <c r="B63" s="45" t="n">
        <v>22</v>
      </c>
      <c r="C63" s="45" t="inlineStr">
        <is>
          <t>BAYT TEK.</t>
        </is>
      </c>
      <c r="D63" s="46" t="n"/>
      <c r="E63" s="47" t="n"/>
    </row>
  </sheetData>
  <mergeCells count="11">
    <mergeCell ref="B2:C2"/>
    <mergeCell ref="A9:A14"/>
    <mergeCell ref="A3:A8"/>
    <mergeCell ref="A53:A63"/>
    <mergeCell ref="A32:A41"/>
    <mergeCell ref="B51:C51"/>
    <mergeCell ref="A15:A20"/>
    <mergeCell ref="B22:C22"/>
    <mergeCell ref="A1:E1"/>
    <mergeCell ref="A24:A31"/>
    <mergeCell ref="A42:A49"/>
  </mergeCells>
  <pageMargins left="0.3149606299212598" right="0.1181102362204725" top="0.1968503937007874" bottom="0.1574803149606299" header="0.3149606299212598" footer="0.3149606299212598"/>
  <pageSetup orientation="portrait" paperSize="9" scale="95" horizontalDpi="4294967293" verticalDpi="4294967293"/>
  <rowBreaks count="1" manualBreakCount="1">
    <brk id="41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7"/>
  <sheetViews>
    <sheetView workbookViewId="0">
      <selection activeCell="D6" sqref="D6"/>
    </sheetView>
  </sheetViews>
  <sheetFormatPr baseColWidth="8" defaultColWidth="11" defaultRowHeight="15.6"/>
  <cols>
    <col width="7.59765625" customWidth="1" style="291" min="1" max="1"/>
    <col width="8.5" bestFit="1" customWidth="1" style="291" min="2" max="2"/>
    <col width="4.19921875" bestFit="1" customWidth="1" style="291" min="3" max="3"/>
    <col width="11.09765625" bestFit="1" customWidth="1" style="121" min="4" max="4"/>
    <col width="19.69921875" bestFit="1" customWidth="1" style="291" min="5" max="5"/>
    <col width="31.19921875" customWidth="1" style="291" min="6" max="6"/>
    <col width="38.59765625" bestFit="1" customWidth="1" style="291" min="7" max="7"/>
    <col width="15.09765625" customWidth="1" style="291" min="8" max="8"/>
  </cols>
  <sheetData>
    <row r="1" ht="33.6" customHeight="1" s="291">
      <c r="A1" s="28" t="n"/>
      <c r="B1" s="277" t="inlineStr">
        <is>
          <t>A BLOK</t>
        </is>
      </c>
      <c r="C1" s="261" t="n"/>
      <c r="D1" s="261" t="n"/>
      <c r="E1" s="261" t="n"/>
      <c r="F1" s="262" t="n"/>
      <c r="G1" s="73" t="n"/>
      <c r="H1" s="73" t="n"/>
    </row>
    <row r="2" ht="20.1" customHeight="1" s="291">
      <c r="A2" s="29" t="n"/>
      <c r="B2" s="5" t="inlineStr">
        <is>
          <t>Ofis No</t>
        </is>
      </c>
      <c r="C2" s="5" t="inlineStr">
        <is>
          <t>m2</t>
        </is>
      </c>
      <c r="D2" s="103" t="inlineStr">
        <is>
          <t>DEPOZİTO</t>
        </is>
      </c>
      <c r="E2" s="8" t="inlineStr">
        <is>
          <t>Kullanım Amacı</t>
        </is>
      </c>
      <c r="F2" s="60" t="inlineStr">
        <is>
          <t>Tahsis</t>
        </is>
      </c>
      <c r="G2" s="74" t="inlineStr">
        <is>
          <t>Açıklama</t>
        </is>
      </c>
      <c r="H2" s="74" t="inlineStr">
        <is>
          <t>ESKİ SÖZLEŞME</t>
        </is>
      </c>
    </row>
    <row r="3" ht="20.1" customHeight="1" s="291">
      <c r="A3" s="263" t="inlineStr">
        <is>
          <t>Bodrum Kat</t>
        </is>
      </c>
      <c r="B3" s="13" t="inlineStr">
        <is>
          <t>B01</t>
        </is>
      </c>
      <c r="C3" s="13" t="n">
        <v>18</v>
      </c>
      <c r="D3" s="104" t="n"/>
      <c r="E3" s="13" t="inlineStr">
        <is>
          <t>Teknokent</t>
        </is>
      </c>
      <c r="F3" s="61" t="inlineStr">
        <is>
          <t>Sistem Odası</t>
        </is>
      </c>
      <c r="G3" s="13" t="n"/>
      <c r="H3" s="6" t="n">
        <v>40</v>
      </c>
    </row>
    <row r="4" ht="20.1" customHeight="1" s="291">
      <c r="A4" s="264" t="n"/>
      <c r="B4" s="76" t="inlineStr">
        <is>
          <t>B02</t>
        </is>
      </c>
      <c r="C4" s="76" t="n">
        <v>26</v>
      </c>
      <c r="D4" s="105" t="n"/>
      <c r="E4" s="76" t="inlineStr">
        <is>
          <t>Ofis</t>
        </is>
      </c>
      <c r="F4" s="71" t="n"/>
      <c r="G4" s="76" t="n"/>
      <c r="H4" s="6" t="n">
        <v>33</v>
      </c>
    </row>
    <row r="5" ht="20.1" customHeight="1" s="291">
      <c r="A5" s="264" t="n"/>
      <c r="B5" s="6" t="inlineStr">
        <is>
          <t>B03</t>
        </is>
      </c>
      <c r="C5" s="6" t="n">
        <v>40</v>
      </c>
      <c r="D5" s="106" t="n"/>
      <c r="E5" s="6" t="inlineStr">
        <is>
          <t>Ofis</t>
        </is>
      </c>
      <c r="F5" s="62" t="inlineStr">
        <is>
          <t xml:space="preserve">SAKARYA AKADEMİ (B-B02) </t>
        </is>
      </c>
      <c r="G5" s="6" t="n"/>
      <c r="H5" s="6" t="n">
        <v>33</v>
      </c>
    </row>
    <row r="6" ht="20.1" customHeight="1" s="291">
      <c r="A6" s="264" t="n"/>
      <c r="B6" s="6" t="inlineStr">
        <is>
          <t>B04</t>
        </is>
      </c>
      <c r="C6" s="6" t="n">
        <v>207</v>
      </c>
      <c r="D6" s="106" t="n"/>
      <c r="E6" s="6" t="inlineStr">
        <is>
          <t>TEKNO CAFE Restorant</t>
        </is>
      </c>
      <c r="F6" s="63" t="inlineStr">
        <is>
          <t>TEKNO CAFE</t>
        </is>
      </c>
      <c r="G6" s="6" t="n"/>
      <c r="H6" s="6" t="n">
        <v>23</v>
      </c>
    </row>
    <row r="7" ht="20.1" customHeight="1" s="291">
      <c r="A7" s="264" t="n"/>
      <c r="B7" s="6" t="inlineStr">
        <is>
          <t>B05</t>
        </is>
      </c>
      <c r="C7" s="6" t="n">
        <v>150</v>
      </c>
      <c r="D7" s="106" t="n"/>
      <c r="E7" s="6" t="inlineStr">
        <is>
          <t>TEKNO CAFE Restorant</t>
        </is>
      </c>
      <c r="F7" s="63" t="inlineStr">
        <is>
          <t>TEKNO CAFE</t>
        </is>
      </c>
      <c r="G7" s="6" t="n"/>
      <c r="H7" s="6" t="n">
        <v>23</v>
      </c>
    </row>
    <row r="8" ht="20.1" customHeight="1" s="291">
      <c r="A8" s="264" t="n"/>
      <c r="B8" s="6" t="inlineStr">
        <is>
          <t>B06</t>
        </is>
      </c>
      <c r="C8" s="6" t="n">
        <v>33</v>
      </c>
      <c r="D8" s="122" t="n">
        <v>2475</v>
      </c>
      <c r="E8" s="6" t="inlineStr">
        <is>
          <t>Ofis</t>
        </is>
      </c>
      <c r="F8" s="63" t="inlineStr">
        <is>
          <t>CAVA BİLİŞİM</t>
        </is>
      </c>
      <c r="G8" s="6" t="n"/>
      <c r="H8" s="6" t="n">
        <v>27</v>
      </c>
    </row>
    <row r="9" ht="20.1" customHeight="1" s="291">
      <c r="A9" s="264" t="n"/>
      <c r="B9" s="6" t="inlineStr">
        <is>
          <t>B07</t>
        </is>
      </c>
      <c r="C9" s="6" t="n">
        <v>33</v>
      </c>
      <c r="D9" s="106" t="n"/>
      <c r="E9" s="6" t="inlineStr">
        <is>
          <t>Ofis</t>
        </is>
      </c>
      <c r="F9" s="63" t="inlineStr">
        <is>
          <t>TEAMSAN TEKNOLOJİ</t>
        </is>
      </c>
      <c r="G9" s="6" t="n"/>
      <c r="H9" s="6" t="n">
        <v>21</v>
      </c>
    </row>
    <row r="10" ht="20.1" customHeight="1" s="291">
      <c r="A10" s="264" t="n"/>
      <c r="B10" s="6" t="inlineStr">
        <is>
          <t>B08</t>
        </is>
      </c>
      <c r="C10" s="6" t="n">
        <v>23</v>
      </c>
      <c r="D10" s="106" t="n"/>
      <c r="E10" s="6" t="inlineStr">
        <is>
          <t>Ofis</t>
        </is>
      </c>
      <c r="F10" s="63" t="inlineStr">
        <is>
          <t>ARGEDE YAZILIM</t>
        </is>
      </c>
      <c r="G10" s="75" t="n"/>
      <c r="H10" s="6" t="n">
        <v>23</v>
      </c>
    </row>
    <row r="11" ht="20.1" customHeight="1" s="291">
      <c r="A11" s="264" t="n"/>
      <c r="B11" s="6" t="inlineStr">
        <is>
          <t>B09</t>
        </is>
      </c>
      <c r="C11" s="6" t="n">
        <v>23</v>
      </c>
      <c r="D11" s="106" t="n"/>
      <c r="E11" s="6" t="inlineStr">
        <is>
          <t>Ofis</t>
        </is>
      </c>
      <c r="F11" s="63" t="inlineStr">
        <is>
          <t>ARGEDE YAZILIM</t>
        </is>
      </c>
      <c r="G11" s="75" t="n"/>
      <c r="H11" s="6" t="n">
        <v>23</v>
      </c>
    </row>
    <row r="12" ht="20.1" customHeight="1" s="291">
      <c r="A12" s="264" t="n"/>
      <c r="B12" s="6" t="inlineStr">
        <is>
          <t>B10</t>
        </is>
      </c>
      <c r="C12" s="6" t="n">
        <v>27</v>
      </c>
      <c r="D12" s="106" t="n"/>
      <c r="E12" s="6" t="inlineStr">
        <is>
          <t>Ofis</t>
        </is>
      </c>
      <c r="F12" s="63" t="inlineStr">
        <is>
          <t>ARGEDE YAZILIM</t>
        </is>
      </c>
      <c r="G12" s="75" t="n"/>
      <c r="H12" s="6" t="n">
        <v>23</v>
      </c>
    </row>
    <row r="13" ht="20.1" customHeight="1" s="291">
      <c r="A13" s="264" t="n"/>
      <c r="B13" s="6" t="inlineStr">
        <is>
          <t>B11</t>
        </is>
      </c>
      <c r="C13" s="6" t="n">
        <v>21</v>
      </c>
      <c r="D13" s="106" t="n"/>
      <c r="E13" s="6" t="inlineStr">
        <is>
          <t>Ofis</t>
        </is>
      </c>
      <c r="F13" s="63" t="inlineStr">
        <is>
          <t>ARGEDE YAZILIM</t>
        </is>
      </c>
      <c r="G13" s="75" t="n"/>
      <c r="H13" s="6" t="n">
        <v>30</v>
      </c>
    </row>
    <row r="14" ht="20.1" customHeight="1" s="291">
      <c r="A14" s="264" t="n"/>
      <c r="B14" s="76" t="inlineStr">
        <is>
          <t>B12</t>
        </is>
      </c>
      <c r="C14" s="76" t="n">
        <v>29</v>
      </c>
      <c r="D14" s="105" t="n"/>
      <c r="E14" s="76" t="inlineStr">
        <is>
          <t>Ofis</t>
        </is>
      </c>
      <c r="F14" s="72" t="n"/>
      <c r="G14" s="76" t="n"/>
      <c r="H14" s="6" t="n">
        <v>63</v>
      </c>
    </row>
    <row r="15" ht="20.1" customHeight="1" s="291">
      <c r="A15" s="264" t="n"/>
      <c r="B15" s="6" t="inlineStr">
        <is>
          <t>B13</t>
        </is>
      </c>
      <c r="C15" s="6" t="n">
        <v>23</v>
      </c>
      <c r="D15" s="122" t="n">
        <v>1725</v>
      </c>
      <c r="E15" s="6" t="inlineStr">
        <is>
          <t>Ofis</t>
        </is>
      </c>
      <c r="F15" s="64" t="inlineStr">
        <is>
          <t>HASER GÜVENLİK</t>
        </is>
      </c>
      <c r="G15" s="53" t="n"/>
      <c r="H15" s="6" t="n">
        <v>52</v>
      </c>
    </row>
    <row r="16" ht="20.1" customHeight="1" s="291">
      <c r="A16" s="264" t="n"/>
      <c r="B16" s="6" t="inlineStr">
        <is>
          <t>B14</t>
        </is>
      </c>
      <c r="C16" s="6" t="n">
        <v>23</v>
      </c>
      <c r="D16" s="123" t="n">
        <v>1750</v>
      </c>
      <c r="E16" s="6" t="inlineStr">
        <is>
          <t>Ofis</t>
        </is>
      </c>
      <c r="F16" s="63" t="inlineStr">
        <is>
          <t>3S SAVUNMA SAN.</t>
        </is>
      </c>
      <c r="G16" s="6" t="n"/>
      <c r="H16" s="6" t="n">
        <v>27</v>
      </c>
    </row>
    <row r="17" ht="20.1" customHeight="1" s="291">
      <c r="A17" s="264" t="n"/>
      <c r="B17" s="6" t="inlineStr">
        <is>
          <t>B15</t>
        </is>
      </c>
      <c r="C17" s="6" t="n">
        <v>23</v>
      </c>
      <c r="D17" s="106" t="n"/>
      <c r="E17" s="6" t="inlineStr">
        <is>
          <t>Ofis</t>
        </is>
      </c>
      <c r="F17" s="63" t="inlineStr">
        <is>
          <t>NİYAN YAZILIM</t>
        </is>
      </c>
      <c r="G17" s="6" t="n"/>
      <c r="H17" s="6" t="n">
        <v>52</v>
      </c>
    </row>
    <row r="18" ht="20.1" customHeight="1" s="291">
      <c r="A18" s="264" t="n"/>
      <c r="B18" s="13" t="inlineStr">
        <is>
          <t>B16</t>
        </is>
      </c>
      <c r="C18" s="13" t="n">
        <v>28</v>
      </c>
      <c r="D18" s="104" t="n"/>
      <c r="E18" s="13" t="inlineStr">
        <is>
          <t>Mescid</t>
        </is>
      </c>
      <c r="F18" s="61" t="inlineStr">
        <is>
          <t>Mescid</t>
        </is>
      </c>
      <c r="G18" s="13" t="n"/>
      <c r="H18" s="6" t="n">
        <v>55</v>
      </c>
    </row>
    <row r="19" ht="20.1" customHeight="1" s="291">
      <c r="A19" s="265" t="n"/>
      <c r="B19" s="76" t="inlineStr">
        <is>
          <t>B17</t>
        </is>
      </c>
      <c r="C19" s="76" t="n">
        <v>30</v>
      </c>
      <c r="D19" s="105" t="n"/>
      <c r="E19" s="76" t="inlineStr">
        <is>
          <t>Ofis</t>
        </is>
      </c>
      <c r="F19" s="71" t="n"/>
      <c r="G19" s="76" t="n"/>
      <c r="H19" s="6" t="n">
        <v>30</v>
      </c>
    </row>
    <row r="20" ht="20.1" customHeight="1" s="291">
      <c r="A20" s="270" t="inlineStr">
        <is>
          <t>Zemin Kat</t>
        </is>
      </c>
      <c r="B20" s="13" t="inlineStr">
        <is>
          <t>Z01</t>
        </is>
      </c>
      <c r="C20" s="13" t="n">
        <v>27</v>
      </c>
      <c r="D20" s="104" t="n"/>
      <c r="E20" s="13" t="inlineStr">
        <is>
          <t>TTO</t>
        </is>
      </c>
      <c r="F20" s="61" t="inlineStr">
        <is>
          <t>Teknokent</t>
        </is>
      </c>
      <c r="G20" s="13" t="n"/>
      <c r="H20" s="6" t="n">
        <v>51</v>
      </c>
    </row>
    <row r="21" ht="20.1" customHeight="1" s="291">
      <c r="A21" s="264" t="n"/>
      <c r="B21" s="13" t="inlineStr">
        <is>
          <t>Z02</t>
        </is>
      </c>
      <c r="C21" s="13" t="n">
        <v>24</v>
      </c>
      <c r="D21" s="104" t="n"/>
      <c r="E21" s="13" t="inlineStr">
        <is>
          <t>TTO</t>
        </is>
      </c>
      <c r="F21" s="61" t="inlineStr">
        <is>
          <t>Teknokent</t>
        </is>
      </c>
      <c r="G21" s="13" t="n"/>
      <c r="H21" s="6" t="n"/>
    </row>
    <row r="22" ht="20.1" customHeight="1" s="291">
      <c r="A22" s="264" t="n"/>
      <c r="B22" s="13" t="inlineStr">
        <is>
          <t>Z03</t>
        </is>
      </c>
      <c r="C22" s="13" t="n">
        <v>24</v>
      </c>
      <c r="D22" s="104" t="n"/>
      <c r="E22" s="13" t="inlineStr">
        <is>
          <t>TTO</t>
        </is>
      </c>
      <c r="F22" s="61" t="inlineStr">
        <is>
          <t>Teknokent</t>
        </is>
      </c>
      <c r="G22" s="13" t="n"/>
      <c r="H22" s="6" t="n">
        <v>29</v>
      </c>
    </row>
    <row r="23" ht="20.1" customHeight="1" s="291">
      <c r="A23" s="264" t="n"/>
      <c r="B23" s="6" t="inlineStr">
        <is>
          <t>Z04</t>
        </is>
      </c>
      <c r="C23" s="6" t="n">
        <v>30</v>
      </c>
      <c r="D23" s="106" t="n"/>
      <c r="E23" s="6" t="inlineStr">
        <is>
          <t>Ofis</t>
        </is>
      </c>
      <c r="F23" s="63" t="inlineStr">
        <is>
          <t>ÖZGÜN İNT. (ShiftDelt)</t>
        </is>
      </c>
      <c r="G23" s="6" t="n"/>
      <c r="H23" s="6" t="n">
        <v>33</v>
      </c>
    </row>
    <row r="24" ht="20.1" customHeight="1" s="291">
      <c r="A24" s="264" t="n"/>
      <c r="B24" s="6" t="inlineStr">
        <is>
          <t>Z05</t>
        </is>
      </c>
      <c r="C24" s="6" t="n">
        <v>33</v>
      </c>
      <c r="D24" s="106" t="n"/>
      <c r="E24" s="6" t="inlineStr">
        <is>
          <t>Ofis</t>
        </is>
      </c>
      <c r="F24" s="63" t="inlineStr">
        <is>
          <t>ÖZGÜN İNT. (ShiftDelt)</t>
        </is>
      </c>
      <c r="G24" s="6" t="n"/>
      <c r="H24" s="6" t="n"/>
    </row>
    <row r="25" ht="20.1" customHeight="1" s="291">
      <c r="A25" s="264" t="n"/>
      <c r="B25" s="6" t="inlineStr">
        <is>
          <t>Z06</t>
        </is>
      </c>
      <c r="C25" s="6" t="n">
        <v>33</v>
      </c>
      <c r="D25" s="106" t="n"/>
      <c r="E25" s="6" t="inlineStr">
        <is>
          <t>Ofis</t>
        </is>
      </c>
      <c r="F25" s="63" t="inlineStr">
        <is>
          <t>CAZ BİLİŞİM</t>
        </is>
      </c>
      <c r="G25" s="6" t="n"/>
      <c r="H25" s="6" t="n">
        <v>33</v>
      </c>
    </row>
    <row r="26" ht="20.1" customHeight="1" s="291">
      <c r="A26" s="264" t="n"/>
      <c r="B26" s="6" t="inlineStr">
        <is>
          <t>Z07</t>
        </is>
      </c>
      <c r="C26" s="6" t="n">
        <v>19</v>
      </c>
      <c r="D26" s="106" t="n"/>
      <c r="E26" s="6" t="inlineStr">
        <is>
          <t>Ofis</t>
        </is>
      </c>
      <c r="F26" s="63" t="inlineStr">
        <is>
          <t>CAZ BİLİŞİM</t>
        </is>
      </c>
      <c r="G26" s="6" t="n"/>
      <c r="H26" s="6" t="n"/>
    </row>
    <row r="27" ht="20.1" customHeight="1" s="291">
      <c r="A27" s="264" t="n"/>
      <c r="B27" s="6" t="inlineStr">
        <is>
          <t>Z08</t>
        </is>
      </c>
      <c r="C27" s="6" t="n">
        <v>27</v>
      </c>
      <c r="D27" s="106" t="n"/>
      <c r="E27" s="6" t="inlineStr">
        <is>
          <t>Ofis</t>
        </is>
      </c>
      <c r="F27" s="63" t="inlineStr">
        <is>
          <t>İTR TEKNOLOJİ</t>
        </is>
      </c>
      <c r="G27" s="6" t="n"/>
      <c r="H27" s="6" t="n">
        <v>78</v>
      </c>
    </row>
    <row r="28" ht="20.1" customHeight="1" s="291">
      <c r="A28" s="264" t="n"/>
      <c r="B28" s="6" t="inlineStr">
        <is>
          <t>Z09</t>
        </is>
      </c>
      <c r="C28" s="6" t="n">
        <v>22</v>
      </c>
      <c r="D28" s="106" t="n"/>
      <c r="E28" s="6" t="inlineStr">
        <is>
          <t>Ofis</t>
        </is>
      </c>
      <c r="F28" s="63" t="inlineStr">
        <is>
          <t>STRATEJİ BİLGİ TEK.</t>
        </is>
      </c>
      <c r="G28" s="6" t="n"/>
      <c r="H28" s="6" t="n">
        <v>52</v>
      </c>
    </row>
    <row r="29" ht="20.1" customHeight="1" s="291">
      <c r="A29" s="264" t="n"/>
      <c r="B29" s="6" t="inlineStr">
        <is>
          <t>Z10</t>
        </is>
      </c>
      <c r="C29" s="6" t="n">
        <v>30</v>
      </c>
      <c r="D29" s="106" t="n"/>
      <c r="E29" s="6" t="inlineStr">
        <is>
          <t>Ofis</t>
        </is>
      </c>
      <c r="F29" s="63" t="inlineStr">
        <is>
          <t>STRATEJİ BİLGİ TEK.</t>
        </is>
      </c>
      <c r="G29" s="6" t="n"/>
      <c r="H29" s="6" t="n"/>
    </row>
    <row r="30" ht="20.1" customHeight="1" s="291">
      <c r="A30" s="264" t="n"/>
      <c r="B30" s="78" t="inlineStr">
        <is>
          <t>Z11</t>
        </is>
      </c>
      <c r="C30" s="78" t="n">
        <v>30</v>
      </c>
      <c r="D30" s="107" t="n"/>
      <c r="E30" s="78" t="inlineStr">
        <is>
          <t>TTO</t>
        </is>
      </c>
      <c r="F30" s="79" t="inlineStr">
        <is>
          <t>Teknokent</t>
        </is>
      </c>
      <c r="G30" s="13" t="n"/>
      <c r="H30" s="6" t="n">
        <v>55</v>
      </c>
    </row>
    <row r="31" ht="20.1" customHeight="1" s="291">
      <c r="A31" s="264" t="n"/>
      <c r="B31" s="78" t="inlineStr">
        <is>
          <t>Z12</t>
        </is>
      </c>
      <c r="C31" s="78" t="n">
        <v>25</v>
      </c>
      <c r="D31" s="107" t="n"/>
      <c r="E31" s="78" t="inlineStr">
        <is>
          <t>TTO</t>
        </is>
      </c>
      <c r="F31" s="79" t="inlineStr">
        <is>
          <t>Teknokent</t>
        </is>
      </c>
      <c r="G31" s="13" t="n"/>
      <c r="H31" s="6" t="n"/>
    </row>
    <row r="32" ht="20.1" customHeight="1" s="291">
      <c r="A32" s="264" t="n"/>
      <c r="B32" s="13" t="inlineStr">
        <is>
          <t>Z13</t>
        </is>
      </c>
      <c r="C32" s="13" t="n">
        <v>60</v>
      </c>
      <c r="D32" s="104" t="n"/>
      <c r="E32" s="13" t="inlineStr">
        <is>
          <t>TTO</t>
        </is>
      </c>
      <c r="F32" s="61" t="inlineStr">
        <is>
          <t>Teknokent</t>
        </is>
      </c>
      <c r="G32" s="13" t="n"/>
      <c r="H32" s="6" t="n">
        <v>60</v>
      </c>
    </row>
    <row r="33" ht="20.1" customHeight="1" s="291" thickBot="1">
      <c r="A33" s="265" t="n"/>
      <c r="B33" s="78" t="inlineStr">
        <is>
          <t>Z14</t>
        </is>
      </c>
      <c r="C33" s="78" t="n">
        <v>30</v>
      </c>
      <c r="D33" s="107" t="n"/>
      <c r="E33" s="78" t="inlineStr">
        <is>
          <t>TTO</t>
        </is>
      </c>
      <c r="F33" s="79" t="inlineStr">
        <is>
          <t>Teknokent</t>
        </is>
      </c>
      <c r="G33" s="13" t="n"/>
      <c r="H33" s="30" t="n">
        <v>30</v>
      </c>
    </row>
    <row r="34" ht="20.1" customHeight="1" s="291">
      <c r="A34" s="266" t="inlineStr">
        <is>
          <t>1. Kat</t>
        </is>
      </c>
      <c r="B34" s="6" t="n">
        <v>101</v>
      </c>
      <c r="C34" s="6" t="n">
        <v>23</v>
      </c>
      <c r="D34" s="106" t="n"/>
      <c r="E34" s="6" t="inlineStr">
        <is>
          <t>Ofis</t>
        </is>
      </c>
      <c r="F34" s="63" t="inlineStr">
        <is>
          <t xml:space="preserve">LARGES ARGE </t>
        </is>
      </c>
      <c r="G34" s="6" t="n"/>
      <c r="H34" s="33" t="n">
        <v>30</v>
      </c>
    </row>
    <row r="35" ht="20.1" customHeight="1" s="291">
      <c r="A35" s="264" t="n"/>
      <c r="B35" s="6" t="n">
        <v>102</v>
      </c>
      <c r="C35" s="6" t="n">
        <v>28</v>
      </c>
      <c r="D35" s="106" t="n"/>
      <c r="E35" s="6" t="inlineStr">
        <is>
          <t>Ofis</t>
        </is>
      </c>
      <c r="F35" s="63" t="inlineStr">
        <is>
          <t xml:space="preserve">LARGES ARGE </t>
        </is>
      </c>
      <c r="G35" s="6" t="n"/>
      <c r="H35" s="33" t="n"/>
    </row>
    <row r="36" ht="20.1" customHeight="1" s="291">
      <c r="A36" s="264" t="n"/>
      <c r="B36" s="13" t="n">
        <v>103</v>
      </c>
      <c r="C36" s="13" t="n">
        <v>28</v>
      </c>
      <c r="D36" s="104" t="n"/>
      <c r="E36" s="13" t="inlineStr">
        <is>
          <t>İdari</t>
        </is>
      </c>
      <c r="F36" s="61" t="inlineStr">
        <is>
          <t>Teknokent</t>
        </is>
      </c>
      <c r="G36" s="13" t="n"/>
      <c r="H36" s="33" t="n">
        <v>30</v>
      </c>
    </row>
    <row r="37" ht="20.1" customHeight="1" s="291">
      <c r="A37" s="264" t="n"/>
      <c r="B37" s="13" t="n">
        <v>104</v>
      </c>
      <c r="C37" s="13" t="n">
        <v>30</v>
      </c>
      <c r="D37" s="104" t="n"/>
      <c r="E37" s="13" t="inlineStr">
        <is>
          <t>İdari</t>
        </is>
      </c>
      <c r="F37" s="61" t="inlineStr">
        <is>
          <t>Teknokent</t>
        </is>
      </c>
      <c r="G37" s="13" t="n"/>
      <c r="H37" s="33" t="n"/>
    </row>
    <row r="38" ht="20.1" customHeight="1" s="291">
      <c r="A38" s="264" t="n"/>
      <c r="B38" s="13" t="n">
        <v>105</v>
      </c>
      <c r="C38" s="13" t="n">
        <v>30</v>
      </c>
      <c r="D38" s="104" t="n"/>
      <c r="E38" s="13" t="inlineStr">
        <is>
          <t>İdari</t>
        </is>
      </c>
      <c r="F38" s="61" t="inlineStr">
        <is>
          <t>Teknokent</t>
        </is>
      </c>
      <c r="G38" s="13" t="n"/>
      <c r="H38" s="33" t="n">
        <v>30</v>
      </c>
    </row>
    <row r="39" ht="20.1" customHeight="1" s="291">
      <c r="A39" s="264" t="n"/>
      <c r="B39" s="13" t="n">
        <v>106</v>
      </c>
      <c r="C39" s="13" t="n">
        <v>23</v>
      </c>
      <c r="D39" s="104" t="n"/>
      <c r="E39" s="13" t="inlineStr">
        <is>
          <t>İdari</t>
        </is>
      </c>
      <c r="F39" s="61" t="inlineStr">
        <is>
          <t>Teknokent</t>
        </is>
      </c>
      <c r="G39" s="13" t="n"/>
      <c r="H39" s="33" t="n">
        <v>30</v>
      </c>
    </row>
    <row r="40" ht="20.1" customHeight="1" s="291">
      <c r="A40" s="264" t="n"/>
      <c r="B40" s="13" t="n">
        <v>107</v>
      </c>
      <c r="C40" s="13" t="n">
        <v>54</v>
      </c>
      <c r="D40" s="104" t="n"/>
      <c r="E40" s="13" t="inlineStr">
        <is>
          <t>İdari</t>
        </is>
      </c>
      <c r="F40" s="61" t="inlineStr">
        <is>
          <t>Teknokent</t>
        </is>
      </c>
      <c r="G40" s="13" t="n"/>
      <c r="H40" s="33" t="n">
        <v>30</v>
      </c>
    </row>
    <row r="41" ht="20.1" customHeight="1" s="291">
      <c r="A41" s="264" t="n"/>
      <c r="B41" s="6" t="n">
        <v>108</v>
      </c>
      <c r="C41" s="6" t="n">
        <v>29</v>
      </c>
      <c r="D41" s="122" t="n">
        <v>2175</v>
      </c>
      <c r="E41" s="6" t="inlineStr">
        <is>
          <t>Ofis</t>
        </is>
      </c>
      <c r="F41" s="63" t="inlineStr">
        <is>
          <t>İNFOSİS BİLİŞİM</t>
        </is>
      </c>
      <c r="G41" s="6" t="n"/>
      <c r="H41" s="33" t="n">
        <v>60</v>
      </c>
    </row>
    <row r="42" ht="20.1" customHeight="1" s="291">
      <c r="A42" s="264" t="n"/>
      <c r="B42" s="6" t="n">
        <v>109</v>
      </c>
      <c r="C42" s="6" t="n">
        <v>33</v>
      </c>
      <c r="D42" s="106" t="n"/>
      <c r="E42" s="6" t="inlineStr">
        <is>
          <t>Ofis</t>
        </is>
      </c>
      <c r="F42" s="63" t="inlineStr">
        <is>
          <t>ANGELFİSH MOBİL YAZILIM</t>
        </is>
      </c>
      <c r="G42" s="75" t="n"/>
      <c r="H42" s="33" t="n">
        <v>33</v>
      </c>
    </row>
    <row r="43" ht="20.1" customHeight="1" s="291">
      <c r="A43" s="264" t="n"/>
      <c r="B43" s="6" t="n">
        <v>110</v>
      </c>
      <c r="C43" s="6" t="n">
        <v>33</v>
      </c>
      <c r="D43" s="106" t="n"/>
      <c r="E43" s="6" t="inlineStr">
        <is>
          <t>Ofis</t>
        </is>
      </c>
      <c r="F43" s="63" t="inlineStr">
        <is>
          <t>ANGELFİSH MOBİL YAZILIM</t>
        </is>
      </c>
      <c r="G43" s="75" t="n"/>
      <c r="H43" s="33" t="n">
        <v>33</v>
      </c>
    </row>
    <row r="44" ht="20.1" customHeight="1" s="291">
      <c r="A44" s="264" t="n"/>
      <c r="B44" s="6" t="n">
        <v>111</v>
      </c>
      <c r="C44" s="6" t="n">
        <v>25</v>
      </c>
      <c r="D44" s="106" t="n"/>
      <c r="E44" s="6" t="inlineStr">
        <is>
          <t>Ofis</t>
        </is>
      </c>
      <c r="F44" s="63" t="inlineStr">
        <is>
          <t>POLİSOFT YAZILIM</t>
        </is>
      </c>
      <c r="G44" s="75" t="n"/>
      <c r="H44" s="33" t="n">
        <v>33</v>
      </c>
    </row>
    <row r="45" ht="20.1" customHeight="1" s="291">
      <c r="A45" s="264" t="n"/>
      <c r="B45" s="6" t="n">
        <v>112</v>
      </c>
      <c r="C45" s="6" t="n">
        <v>25</v>
      </c>
      <c r="D45" s="106" t="n"/>
      <c r="E45" s="6" t="inlineStr">
        <is>
          <t>Ofis</t>
        </is>
      </c>
      <c r="F45" s="63" t="inlineStr">
        <is>
          <t>POLİSOFT YAZILIM</t>
        </is>
      </c>
      <c r="G45" s="75" t="n"/>
      <c r="H45" s="33" t="n"/>
    </row>
    <row r="46" ht="20.1" customHeight="1" s="291">
      <c r="A46" s="264" t="n"/>
      <c r="B46" s="6" t="n">
        <v>113</v>
      </c>
      <c r="C46" s="6" t="n">
        <v>28</v>
      </c>
      <c r="D46" s="106" t="n"/>
      <c r="E46" s="6" t="inlineStr">
        <is>
          <t>Ofis</t>
        </is>
      </c>
      <c r="F46" s="63" t="inlineStr">
        <is>
          <t>POLİSOFT YAZILIM</t>
        </is>
      </c>
      <c r="G46" s="75" t="n"/>
      <c r="H46" s="33" t="n">
        <v>60</v>
      </c>
    </row>
    <row r="47" ht="20.1" customHeight="1" s="291">
      <c r="A47" s="264" t="n"/>
      <c r="B47" s="6" t="n">
        <v>114</v>
      </c>
      <c r="C47" s="6" t="n">
        <v>22</v>
      </c>
      <c r="D47" s="106" t="n"/>
      <c r="E47" s="6" t="inlineStr">
        <is>
          <t>Ofis</t>
        </is>
      </c>
      <c r="F47" s="63" t="inlineStr">
        <is>
          <t>POLİSOFT YAZILIM</t>
        </is>
      </c>
      <c r="G47" s="75" t="n"/>
      <c r="H47" s="33" t="n"/>
    </row>
    <row r="48" ht="20.1" customHeight="1" s="291">
      <c r="A48" s="264" t="n"/>
      <c r="B48" s="6" t="n">
        <v>115</v>
      </c>
      <c r="C48" s="6" t="n">
        <v>30</v>
      </c>
      <c r="D48" s="106" t="n"/>
      <c r="E48" s="6" t="inlineStr">
        <is>
          <t>Ofis</t>
        </is>
      </c>
      <c r="F48" s="63" t="inlineStr">
        <is>
          <t>POLİSOFT YAZILIM</t>
        </is>
      </c>
      <c r="G48" s="75" t="n"/>
      <c r="H48" s="33" t="n">
        <v>30</v>
      </c>
    </row>
    <row r="49" ht="20.1" customHeight="1" s="291">
      <c r="A49" s="264" t="n"/>
      <c r="B49" s="6" t="n">
        <v>116</v>
      </c>
      <c r="C49" s="6" t="n">
        <v>30</v>
      </c>
      <c r="D49" s="106" t="n"/>
      <c r="E49" s="6" t="inlineStr">
        <is>
          <t>Ofis</t>
        </is>
      </c>
      <c r="F49" s="63" t="inlineStr">
        <is>
          <t>POLİSOFT YAZILIM</t>
        </is>
      </c>
      <c r="G49" s="75" t="n"/>
      <c r="H49" s="33" t="n"/>
    </row>
    <row r="50" ht="20.1" customHeight="1" s="291">
      <c r="A50" s="264" t="n"/>
      <c r="B50" s="6" t="n">
        <v>117</v>
      </c>
      <c r="C50" s="6" t="n">
        <v>25</v>
      </c>
      <c r="D50" s="106" t="n"/>
      <c r="E50" s="6" t="inlineStr">
        <is>
          <t>Ofis</t>
        </is>
      </c>
      <c r="F50" s="63" t="inlineStr">
        <is>
          <t>POLİSOFT YAZILIM</t>
        </is>
      </c>
      <c r="G50" s="75" t="n"/>
      <c r="H50" s="33" t="n"/>
    </row>
    <row r="51" ht="20.1" customHeight="1" s="291">
      <c r="A51" s="264" t="n"/>
      <c r="B51" s="6" t="n">
        <v>118</v>
      </c>
      <c r="C51" s="6" t="n">
        <v>60</v>
      </c>
      <c r="D51" s="106" t="n"/>
      <c r="E51" s="6" t="inlineStr">
        <is>
          <t>Ofis</t>
        </is>
      </c>
      <c r="F51" s="63" t="inlineStr">
        <is>
          <t>POLİSOFT YAZILIM</t>
        </is>
      </c>
      <c r="G51" s="75" t="n"/>
      <c r="H51" s="33" t="n">
        <v>30</v>
      </c>
    </row>
    <row r="52" ht="20.1" customHeight="1" s="291" thickBot="1">
      <c r="A52" s="265" t="n"/>
      <c r="B52" s="30" t="n">
        <v>119</v>
      </c>
      <c r="C52" s="30" t="n">
        <v>30</v>
      </c>
      <c r="D52" s="108" t="n"/>
      <c r="E52" s="30" t="inlineStr">
        <is>
          <t>Ofis</t>
        </is>
      </c>
      <c r="F52" s="65" t="inlineStr">
        <is>
          <t>ARVENA BİLİŞİM</t>
        </is>
      </c>
      <c r="G52" s="6" t="n"/>
      <c r="H52" s="33" t="n">
        <v>30</v>
      </c>
    </row>
    <row r="53" ht="35.25" customHeight="1" s="291">
      <c r="A53" s="35" t="n"/>
      <c r="B53" s="260" t="inlineStr">
        <is>
          <t>B BLOK</t>
        </is>
      </c>
      <c r="C53" s="261" t="n"/>
      <c r="D53" s="261" t="n"/>
      <c r="E53" s="261" t="n"/>
      <c r="F53" s="262" t="n"/>
      <c r="G53" s="6" t="n"/>
      <c r="H53" s="33" t="n">
        <v>30</v>
      </c>
    </row>
    <row r="54" ht="20.1" customHeight="1" s="291">
      <c r="A54" s="36" t="n"/>
      <c r="B54" s="31" t="inlineStr">
        <is>
          <t>Ofis No</t>
        </is>
      </c>
      <c r="C54" s="31" t="inlineStr">
        <is>
          <t>m2</t>
        </is>
      </c>
      <c r="D54" s="109" t="inlineStr">
        <is>
          <t>DEPOZİTO</t>
        </is>
      </c>
      <c r="E54" s="32" t="inlineStr">
        <is>
          <t>Kullanım Amacı</t>
        </is>
      </c>
      <c r="F54" s="66" t="inlineStr">
        <is>
          <t>Tahsis</t>
        </is>
      </c>
      <c r="G54" s="74" t="inlineStr">
        <is>
          <t>Açıklama</t>
        </is>
      </c>
      <c r="H54" s="33" t="n">
        <v>60</v>
      </c>
    </row>
    <row r="55" ht="20.1" customHeight="1" s="291">
      <c r="A55" s="272" t="inlineStr">
        <is>
          <t>Bodrum Kat</t>
        </is>
      </c>
      <c r="B55" s="33" t="inlineStr">
        <is>
          <t>B01</t>
        </is>
      </c>
      <c r="C55" s="33" t="n">
        <v>30</v>
      </c>
      <c r="D55" s="110" t="n"/>
      <c r="E55" s="33" t="inlineStr">
        <is>
          <t>Ofis</t>
        </is>
      </c>
      <c r="F55" s="67" t="inlineStr">
        <is>
          <t>REKLAMOTV (B-106)</t>
        </is>
      </c>
      <c r="G55" s="6" t="n"/>
      <c r="H55" s="33" t="n">
        <v>33</v>
      </c>
    </row>
    <row r="56" ht="20.1" customHeight="1" s="291">
      <c r="A56" s="264" t="n"/>
      <c r="B56" s="33" t="inlineStr">
        <is>
          <t>B02</t>
        </is>
      </c>
      <c r="C56" s="33" t="n">
        <v>30</v>
      </c>
      <c r="D56" s="110" t="n"/>
      <c r="E56" s="33" t="inlineStr">
        <is>
          <t>Ofis</t>
        </is>
      </c>
      <c r="F56" s="77" t="inlineStr">
        <is>
          <t xml:space="preserve">SAKARYA AKADEMİ (A-B03) </t>
        </is>
      </c>
      <c r="G56" s="6" t="n"/>
      <c r="H56" s="33" t="n">
        <v>33</v>
      </c>
    </row>
    <row r="57" ht="20.1" customHeight="1" s="291">
      <c r="A57" s="264" t="n"/>
      <c r="B57" s="33" t="inlineStr">
        <is>
          <t>B03</t>
        </is>
      </c>
      <c r="C57" s="33" t="n">
        <v>30</v>
      </c>
      <c r="D57" s="124" t="n">
        <v>2250</v>
      </c>
      <c r="E57" s="33" t="inlineStr">
        <is>
          <t>Ofis</t>
        </is>
      </c>
      <c r="F57" s="67" t="inlineStr">
        <is>
          <t>ADABASSAR SÜR.TEK.</t>
        </is>
      </c>
      <c r="G57" s="6" t="n"/>
      <c r="H57" s="33" t="n">
        <v>33</v>
      </c>
    </row>
    <row r="58" ht="20.1" customHeight="1" s="291">
      <c r="A58" s="264" t="n"/>
      <c r="B58" s="81" t="inlineStr">
        <is>
          <t>B04</t>
        </is>
      </c>
      <c r="C58" s="81" t="n">
        <v>60</v>
      </c>
      <c r="D58" s="111" t="n"/>
      <c r="E58" s="81" t="inlineStr">
        <is>
          <t>Ofis</t>
        </is>
      </c>
      <c r="F58" s="68" t="inlineStr">
        <is>
          <t>BİLGİO</t>
        </is>
      </c>
      <c r="G58" s="76" t="inlineStr">
        <is>
          <t>Rezerve</t>
        </is>
      </c>
      <c r="H58" s="33" t="n">
        <v>60</v>
      </c>
    </row>
    <row r="59" ht="20.1" customHeight="1" s="291">
      <c r="A59" s="264" t="n"/>
      <c r="B59" s="33" t="inlineStr">
        <is>
          <t>B05</t>
        </is>
      </c>
      <c r="C59" s="33" t="n">
        <v>30</v>
      </c>
      <c r="D59" s="124" t="n">
        <v>2250</v>
      </c>
      <c r="E59" s="33" t="inlineStr">
        <is>
          <t>Ofis</t>
        </is>
      </c>
      <c r="F59" s="77" t="inlineStr">
        <is>
          <t>TEKNERA BİLİŞİM</t>
        </is>
      </c>
      <c r="G59" s="6" t="n"/>
      <c r="H59" s="33" t="n">
        <v>30</v>
      </c>
    </row>
    <row r="60" ht="20.1" customHeight="1" s="291">
      <c r="A60" s="264" t="n"/>
      <c r="B60" s="33" t="inlineStr">
        <is>
          <t>B06</t>
        </is>
      </c>
      <c r="C60" s="33" t="n">
        <v>30</v>
      </c>
      <c r="D60" s="110" t="n"/>
      <c r="E60" s="33" t="inlineStr">
        <is>
          <t>Ofis</t>
        </is>
      </c>
      <c r="F60" s="67" t="inlineStr">
        <is>
          <t>ÇEMSAN GIDA KİMYA</t>
        </is>
      </c>
      <c r="G60" s="6" t="n"/>
      <c r="H60" s="33" t="n">
        <v>30</v>
      </c>
    </row>
    <row r="61" ht="20.1" customHeight="1" s="291">
      <c r="A61" s="264" t="n"/>
      <c r="B61" s="33" t="inlineStr">
        <is>
          <t>B07</t>
        </is>
      </c>
      <c r="C61" s="33" t="n">
        <v>30</v>
      </c>
      <c r="D61" s="110" t="n"/>
      <c r="E61" s="33" t="inlineStr">
        <is>
          <t>Ofis</t>
        </is>
      </c>
      <c r="F61" s="67" t="inlineStr">
        <is>
          <t>ÇEMSAN GIDA KİMYA</t>
        </is>
      </c>
      <c r="G61" s="6" t="n"/>
      <c r="H61" s="33" t="n">
        <v>30</v>
      </c>
    </row>
    <row r="62" ht="20.1" customHeight="1" s="291">
      <c r="A62" s="264" t="n"/>
      <c r="B62" s="33" t="inlineStr">
        <is>
          <t>B08</t>
        </is>
      </c>
      <c r="C62" s="33" t="n">
        <v>30</v>
      </c>
      <c r="D62" s="110" t="n"/>
      <c r="E62" s="33" t="inlineStr">
        <is>
          <t>Ofis</t>
        </is>
      </c>
      <c r="F62" s="67" t="inlineStr">
        <is>
          <t>ÇEMSAN GIDA KİMYA</t>
        </is>
      </c>
      <c r="G62" s="6" t="n"/>
      <c r="H62" s="33" t="n"/>
    </row>
    <row r="63" ht="20.1" customHeight="1" s="291">
      <c r="A63" s="264" t="n"/>
      <c r="B63" s="33" t="inlineStr">
        <is>
          <t>B09</t>
        </is>
      </c>
      <c r="C63" s="33" t="n">
        <v>33</v>
      </c>
      <c r="D63" s="124" t="n">
        <v>2475</v>
      </c>
      <c r="E63" s="33" t="inlineStr">
        <is>
          <t>Ofis</t>
        </is>
      </c>
      <c r="F63" s="77" t="inlineStr">
        <is>
          <t>YAZKAR ARGE</t>
        </is>
      </c>
      <c r="G63" s="53" t="n"/>
      <c r="H63" s="33" t="n">
        <v>30</v>
      </c>
    </row>
    <row r="64" ht="20.1" customHeight="1" s="291">
      <c r="A64" s="264" t="n"/>
      <c r="B64" s="100" t="inlineStr">
        <is>
          <t>B10</t>
        </is>
      </c>
      <c r="C64" s="100" t="n">
        <v>33</v>
      </c>
      <c r="D64" s="112" t="n"/>
      <c r="E64" s="100" t="inlineStr">
        <is>
          <t>Ofis</t>
        </is>
      </c>
      <c r="F64" s="101" t="inlineStr">
        <is>
          <t>ASAŞ FİLTRE</t>
        </is>
      </c>
      <c r="G64" s="102" t="inlineStr">
        <is>
          <t>Rezerve</t>
        </is>
      </c>
      <c r="H64" s="33" t="n">
        <v>30</v>
      </c>
    </row>
    <row r="65" ht="20.1" customHeight="1" s="291">
      <c r="A65" s="264" t="n"/>
      <c r="B65" s="81" t="inlineStr">
        <is>
          <t>B11</t>
        </is>
      </c>
      <c r="C65" s="81" t="n">
        <v>33</v>
      </c>
      <c r="D65" s="111" t="n"/>
      <c r="E65" s="81" t="inlineStr">
        <is>
          <t>Ofis</t>
        </is>
      </c>
      <c r="F65" s="68" t="n"/>
      <c r="G65" s="76" t="n"/>
      <c r="H65" s="33" t="n">
        <v>15</v>
      </c>
    </row>
    <row r="66" ht="20.1" customHeight="1" s="291">
      <c r="A66" s="264" t="n"/>
      <c r="B66" s="33" t="inlineStr">
        <is>
          <t>B12</t>
        </is>
      </c>
      <c r="C66" s="33" t="n">
        <v>30</v>
      </c>
      <c r="D66" s="110" t="n"/>
      <c r="E66" s="33" t="inlineStr">
        <is>
          <t>Ofis</t>
        </is>
      </c>
      <c r="F66" s="67" t="inlineStr">
        <is>
          <t>BARSET BİLGİ SİS.</t>
        </is>
      </c>
      <c r="G66" s="6" t="n"/>
      <c r="H66" s="33" t="n">
        <v>30</v>
      </c>
    </row>
    <row r="67" ht="20.1" customHeight="1" s="291">
      <c r="A67" s="264" t="n"/>
      <c r="B67" s="33" t="inlineStr">
        <is>
          <t>B13</t>
        </is>
      </c>
      <c r="C67" s="33" t="n">
        <v>30</v>
      </c>
      <c r="D67" s="110" t="n"/>
      <c r="E67" s="33" t="inlineStr">
        <is>
          <t>Ofis</t>
        </is>
      </c>
      <c r="F67" s="67" t="inlineStr">
        <is>
          <t>BARSET BİLGİ SİS.</t>
        </is>
      </c>
      <c r="G67" s="6" t="n"/>
      <c r="H67" s="33" t="n"/>
    </row>
    <row r="68" ht="20.1" customHeight="1" s="291">
      <c r="A68" s="265" t="n"/>
      <c r="B68" s="100" t="inlineStr">
        <is>
          <t>B14</t>
        </is>
      </c>
      <c r="C68" s="100" t="n">
        <v>30</v>
      </c>
      <c r="D68" s="112" t="n"/>
      <c r="E68" s="100" t="inlineStr">
        <is>
          <t>Ofis</t>
        </is>
      </c>
      <c r="F68" s="101" t="n"/>
      <c r="G68" s="99" t="inlineStr">
        <is>
          <t>Rezerve(fazıl pat eski)</t>
        </is>
      </c>
      <c r="H68" s="33" t="n">
        <v>60</v>
      </c>
    </row>
    <row r="69" ht="20.1" customHeight="1" s="291">
      <c r="A69" s="271" t="inlineStr">
        <is>
          <t>Zemin Kat</t>
        </is>
      </c>
      <c r="B69" s="33" t="inlineStr">
        <is>
          <t>Z01</t>
        </is>
      </c>
      <c r="C69" s="33" t="n">
        <v>30</v>
      </c>
      <c r="D69" s="110" t="n"/>
      <c r="E69" s="33" t="inlineStr">
        <is>
          <t>Ofis</t>
        </is>
      </c>
      <c r="F69" s="67" t="inlineStr">
        <is>
          <t>KAYI YAZILIM</t>
        </is>
      </c>
      <c r="G69" s="6" t="n"/>
      <c r="H69" s="33" t="n">
        <v>33</v>
      </c>
    </row>
    <row r="70" ht="20.1" customHeight="1" s="291">
      <c r="A70" s="264" t="n"/>
      <c r="B70" s="33" t="inlineStr">
        <is>
          <t>Z02</t>
        </is>
      </c>
      <c r="C70" s="33" t="n">
        <v>30</v>
      </c>
      <c r="D70" s="110" t="n"/>
      <c r="E70" s="33" t="inlineStr">
        <is>
          <t>Ofis</t>
        </is>
      </c>
      <c r="F70" s="67" t="inlineStr">
        <is>
          <t>TEKNOLİVA BİLİŞİM</t>
        </is>
      </c>
      <c r="G70" s="6" t="n"/>
      <c r="H70" s="33" t="n">
        <v>33</v>
      </c>
    </row>
    <row r="71" ht="20.1" customHeight="1" s="291">
      <c r="A71" s="264" t="n"/>
      <c r="B71" s="34" t="inlineStr">
        <is>
          <t>Z03</t>
        </is>
      </c>
      <c r="C71" s="34" t="n">
        <v>60</v>
      </c>
      <c r="D71" s="113" t="n"/>
      <c r="E71" s="34" t="inlineStr">
        <is>
          <t>Toplantı Odası</t>
        </is>
      </c>
      <c r="F71" s="69" t="inlineStr">
        <is>
          <t>Dinlenme Odası</t>
        </is>
      </c>
      <c r="G71" s="13" t="n"/>
      <c r="H71" s="33" t="n">
        <v>33</v>
      </c>
    </row>
    <row r="72" ht="20.1" customHeight="1" s="291">
      <c r="A72" s="264" t="n"/>
      <c r="B72" s="33" t="inlineStr">
        <is>
          <t>Z04</t>
        </is>
      </c>
      <c r="C72" s="33" t="n">
        <v>30</v>
      </c>
      <c r="D72" s="124" t="n">
        <v>2250</v>
      </c>
      <c r="E72" s="33" t="inlineStr">
        <is>
          <t>Ofis</t>
        </is>
      </c>
      <c r="F72" s="67" t="inlineStr">
        <is>
          <t>İNSAN TEKNOLOJİ</t>
        </is>
      </c>
      <c r="G72" s="6" t="n"/>
      <c r="H72" s="33" t="n">
        <v>30</v>
      </c>
    </row>
    <row r="73" ht="20.1" customHeight="1" s="291">
      <c r="A73" s="264" t="n"/>
      <c r="B73" s="33" t="inlineStr">
        <is>
          <t>Z05</t>
        </is>
      </c>
      <c r="C73" s="33" t="n">
        <v>30</v>
      </c>
      <c r="D73" s="110" t="n"/>
      <c r="E73" s="33" t="inlineStr">
        <is>
          <t>Ofis</t>
        </is>
      </c>
      <c r="F73" s="67" t="inlineStr">
        <is>
          <t>DTS TEKNOLOJİ</t>
        </is>
      </c>
      <c r="G73" s="6" t="n"/>
      <c r="H73" s="33" t="n">
        <v>30</v>
      </c>
    </row>
    <row r="74" ht="20.1" customHeight="1" s="291" thickBot="1">
      <c r="A74" s="264" t="n"/>
      <c r="B74" s="100" t="inlineStr">
        <is>
          <t>Z06</t>
        </is>
      </c>
      <c r="C74" s="100" t="n">
        <v>30</v>
      </c>
      <c r="D74" s="112" t="n"/>
      <c r="E74" s="100" t="inlineStr">
        <is>
          <t>Ofis</t>
        </is>
      </c>
      <c r="F74" s="101" t="inlineStr">
        <is>
          <t>Tüvasaş</t>
        </is>
      </c>
      <c r="G74" s="99" t="inlineStr">
        <is>
          <t>Rezerve(elektrotel eski)</t>
        </is>
      </c>
      <c r="H74" s="37" t="n">
        <v>30</v>
      </c>
    </row>
    <row r="75" ht="20.1" customHeight="1" s="291">
      <c r="A75" s="264" t="n"/>
      <c r="B75" s="100" t="inlineStr">
        <is>
          <t>Z07</t>
        </is>
      </c>
      <c r="C75" s="100" t="n">
        <v>30</v>
      </c>
      <c r="D75" s="112" t="n"/>
      <c r="E75" s="100" t="inlineStr">
        <is>
          <t>Ofis</t>
        </is>
      </c>
      <c r="F75" s="101" t="inlineStr">
        <is>
          <t>Tüvasaş</t>
        </is>
      </c>
      <c r="G75" s="99" t="inlineStr">
        <is>
          <t>Rezerve(elektrotel eski)</t>
        </is>
      </c>
      <c r="H75" s="80" t="n"/>
    </row>
    <row r="76" ht="20.1" customHeight="1" s="291">
      <c r="A76" s="264" t="n"/>
      <c r="B76" s="33" t="inlineStr">
        <is>
          <t>Z08</t>
        </is>
      </c>
      <c r="C76" s="33" t="n">
        <v>33</v>
      </c>
      <c r="D76" s="110" t="n"/>
      <c r="E76" s="33" t="inlineStr">
        <is>
          <t>Ofis</t>
        </is>
      </c>
      <c r="F76" s="67" t="inlineStr">
        <is>
          <t>ZET GRUOP</t>
        </is>
      </c>
      <c r="G76" s="6" t="n"/>
      <c r="H76" s="73" t="n"/>
    </row>
    <row r="77" ht="20.1" customHeight="1" s="291">
      <c r="A77" s="264" t="n"/>
      <c r="B77" s="33" t="inlineStr">
        <is>
          <t>Z09</t>
        </is>
      </c>
      <c r="C77" s="33" t="n">
        <v>33</v>
      </c>
      <c r="D77" s="110" t="n"/>
      <c r="E77" s="33" t="inlineStr">
        <is>
          <t>Ofis</t>
        </is>
      </c>
      <c r="F77" s="67" t="inlineStr">
        <is>
          <t>İNOTEK TEK.</t>
        </is>
      </c>
      <c r="G77" s="6" t="n"/>
      <c r="H77" s="73" t="n"/>
    </row>
    <row r="78" ht="20.1" customHeight="1" s="291">
      <c r="A78" s="264" t="n"/>
      <c r="B78" s="33" t="inlineStr">
        <is>
          <t>Z10</t>
        </is>
      </c>
      <c r="C78" s="33" t="n">
        <v>33</v>
      </c>
      <c r="D78" s="110" t="n"/>
      <c r="E78" s="33" t="inlineStr">
        <is>
          <t>Ofis</t>
        </is>
      </c>
      <c r="F78" s="67" t="inlineStr">
        <is>
          <t>BERRAK SİS.TAS.</t>
        </is>
      </c>
      <c r="G78" s="6" t="n"/>
      <c r="H78" s="73" t="n"/>
    </row>
    <row r="79" ht="20.1" customHeight="1" s="291">
      <c r="A79" s="264" t="n"/>
      <c r="B79" s="33" t="inlineStr">
        <is>
          <t>Z11</t>
        </is>
      </c>
      <c r="C79" s="33" t="n">
        <v>30</v>
      </c>
      <c r="D79" s="110" t="n"/>
      <c r="E79" s="33" t="inlineStr">
        <is>
          <t>Ofis</t>
        </is>
      </c>
      <c r="F79" s="67" t="inlineStr">
        <is>
          <t>DAİKİN ISITMA</t>
        </is>
      </c>
      <c r="G79" s="6" t="n"/>
      <c r="H79" s="73" t="n"/>
    </row>
    <row r="80" ht="20.1" customHeight="1" s="291">
      <c r="A80" s="264" t="n"/>
      <c r="B80" s="33" t="inlineStr">
        <is>
          <t>Z12</t>
        </is>
      </c>
      <c r="C80" s="33" t="n">
        <v>30</v>
      </c>
      <c r="D80" s="110" t="n"/>
      <c r="E80" s="33" t="inlineStr">
        <is>
          <t>Ofis</t>
        </is>
      </c>
      <c r="F80" s="67" t="inlineStr">
        <is>
          <t>DAİKİN ISITMA</t>
        </is>
      </c>
      <c r="G80" s="6" t="n"/>
      <c r="H80" s="73" t="n"/>
    </row>
    <row r="81" ht="20.1" customHeight="1" s="291">
      <c r="A81" s="265" t="n"/>
      <c r="B81" s="33" t="inlineStr">
        <is>
          <t>Z13</t>
        </is>
      </c>
      <c r="C81" s="33" t="n">
        <v>30</v>
      </c>
      <c r="D81" s="124" t="n">
        <v>2250</v>
      </c>
      <c r="E81" s="33" t="inlineStr">
        <is>
          <t>Ofis</t>
        </is>
      </c>
      <c r="F81" s="67" t="inlineStr">
        <is>
          <t>ARMA BİLG. TEK. (ON9)</t>
        </is>
      </c>
      <c r="G81" s="6" t="n"/>
      <c r="H81" s="73" t="n"/>
    </row>
    <row r="82" ht="20.1" customHeight="1" s="291">
      <c r="A82" s="273" t="inlineStr">
        <is>
          <t>1. Kat</t>
        </is>
      </c>
      <c r="B82" s="33" t="n">
        <v>101</v>
      </c>
      <c r="C82" s="33" t="n">
        <v>30</v>
      </c>
      <c r="D82" s="110" t="n"/>
      <c r="E82" s="33" t="inlineStr">
        <is>
          <t>Ofis</t>
        </is>
      </c>
      <c r="F82" s="67" t="inlineStr">
        <is>
          <t>ERKAY TİCARET</t>
        </is>
      </c>
      <c r="G82" s="6" t="n"/>
      <c r="H82" s="73" t="n"/>
    </row>
    <row r="83" ht="20.1" customHeight="1" s="291">
      <c r="A83" s="264" t="n"/>
      <c r="B83" s="33" t="n">
        <v>102</v>
      </c>
      <c r="C83" s="33" t="n">
        <v>30</v>
      </c>
      <c r="D83" s="110" t="n"/>
      <c r="E83" s="33" t="inlineStr">
        <is>
          <t>Ofis</t>
        </is>
      </c>
      <c r="F83" s="67" t="inlineStr">
        <is>
          <t>MİRASİS BİLGİ SİS.</t>
        </is>
      </c>
      <c r="G83" s="6" t="n"/>
      <c r="H83" s="73" t="n"/>
    </row>
    <row r="84" ht="20.1" customHeight="1" s="291">
      <c r="A84" s="264" t="n"/>
      <c r="B84" s="33" t="n">
        <v>103</v>
      </c>
      <c r="C84" s="33" t="n">
        <v>30</v>
      </c>
      <c r="D84" s="110" t="n"/>
      <c r="E84" s="33" t="inlineStr">
        <is>
          <t>Ofis</t>
        </is>
      </c>
      <c r="F84" s="67" t="inlineStr">
        <is>
          <t>DİVİZONE BİLİŞİM</t>
        </is>
      </c>
      <c r="G84" s="6" t="n"/>
      <c r="H84" s="73" t="n"/>
    </row>
    <row r="85" ht="20.1" customHeight="1" s="291">
      <c r="A85" s="264" t="n"/>
      <c r="B85" s="33" t="n">
        <v>104</v>
      </c>
      <c r="C85" s="33" t="n">
        <v>30</v>
      </c>
      <c r="D85" s="110" t="n"/>
      <c r="E85" s="33" t="inlineStr">
        <is>
          <t>Ofis</t>
        </is>
      </c>
      <c r="F85" s="67" t="inlineStr">
        <is>
          <t>ARGEDEMİA YAZILIM(B-114)</t>
        </is>
      </c>
      <c r="G85" s="6" t="n"/>
      <c r="H85" s="73" t="n"/>
    </row>
    <row r="86" ht="20.1" customHeight="1" s="291">
      <c r="A86" s="264" t="n"/>
      <c r="B86" s="33" t="n">
        <v>105</v>
      </c>
      <c r="C86" s="33" t="n">
        <v>15</v>
      </c>
      <c r="D86" s="124" t="n">
        <v>1125</v>
      </c>
      <c r="E86" s="33" t="inlineStr">
        <is>
          <t>Ofis</t>
        </is>
      </c>
      <c r="F86" s="67" t="inlineStr">
        <is>
          <t>UNIVARGE MÜHENDİSLİK</t>
        </is>
      </c>
      <c r="G86" s="6" t="n"/>
      <c r="H86" s="73" t="n"/>
    </row>
    <row r="87" ht="20.1" customHeight="1" s="291">
      <c r="A87" s="264" t="n"/>
      <c r="B87" s="33" t="n">
        <v>106</v>
      </c>
      <c r="C87" s="33" t="n">
        <v>15</v>
      </c>
      <c r="D87" s="110" t="n"/>
      <c r="E87" s="33" t="inlineStr">
        <is>
          <t>Ofis</t>
        </is>
      </c>
      <c r="F87" s="67" t="inlineStr">
        <is>
          <t>REKLAMOTV (B-B01)</t>
        </is>
      </c>
      <c r="G87" s="6" t="n"/>
      <c r="H87" s="73" t="n"/>
    </row>
    <row r="88" ht="20.1" customHeight="1" s="291">
      <c r="A88" s="264" t="n"/>
      <c r="B88" s="33" t="n">
        <v>107</v>
      </c>
      <c r="C88" s="33" t="n">
        <v>30</v>
      </c>
      <c r="D88" s="110" t="n"/>
      <c r="E88" s="33" t="inlineStr">
        <is>
          <t>Ofis</t>
        </is>
      </c>
      <c r="F88" s="67" t="inlineStr">
        <is>
          <t>ARVASİS BİLİŞİM</t>
        </is>
      </c>
      <c r="G88" s="6" t="n"/>
      <c r="H88" s="73" t="n"/>
    </row>
    <row r="89" ht="20.1" customHeight="1" s="291">
      <c r="A89" s="264" t="n"/>
      <c r="B89" s="33" t="n">
        <v>108</v>
      </c>
      <c r="C89" s="33" t="n">
        <v>60</v>
      </c>
      <c r="D89" s="110" t="n"/>
      <c r="E89" s="33" t="inlineStr">
        <is>
          <t>Ofis</t>
        </is>
      </c>
      <c r="F89" s="67" t="inlineStr">
        <is>
          <t>ELMAS TEK.</t>
        </is>
      </c>
      <c r="G89" s="6" t="n"/>
      <c r="H89" s="73" t="n"/>
    </row>
    <row r="90" ht="20.1" customHeight="1" s="291">
      <c r="A90" s="264" t="n"/>
      <c r="B90" s="81" t="n">
        <v>109</v>
      </c>
      <c r="C90" s="81" t="n">
        <v>33</v>
      </c>
      <c r="D90" s="111" t="n"/>
      <c r="E90" s="81" t="inlineStr">
        <is>
          <t>Ofis</t>
        </is>
      </c>
      <c r="F90" s="68" t="inlineStr">
        <is>
          <t>VERİKAR LTD(Doç.Dr.Ayhan DEMİRİZ)</t>
        </is>
      </c>
      <c r="G90" s="76" t="inlineStr">
        <is>
          <t>Geçici sözleşme için bekleniyor.09.10 gelecek</t>
        </is>
      </c>
      <c r="H90" s="73" t="n"/>
    </row>
    <row r="91" ht="20.1" customHeight="1" s="291">
      <c r="A91" s="264" t="n"/>
      <c r="B91" s="33" t="n">
        <v>110</v>
      </c>
      <c r="C91" s="33" t="n">
        <v>33</v>
      </c>
      <c r="D91" s="110" t="n"/>
      <c r="E91" s="33" t="inlineStr">
        <is>
          <t>Ofis</t>
        </is>
      </c>
      <c r="F91" s="67" t="inlineStr">
        <is>
          <t>DEMİRCİOĞLU ROBOTİK</t>
        </is>
      </c>
      <c r="G91" s="6" t="n"/>
      <c r="H91" s="73" t="n"/>
    </row>
    <row r="92" ht="20.1" customHeight="1" s="291">
      <c r="A92" s="264" t="n"/>
      <c r="B92" s="33" t="n">
        <v>111</v>
      </c>
      <c r="C92" s="33" t="n">
        <v>33</v>
      </c>
      <c r="D92" s="110" t="n"/>
      <c r="E92" s="33" t="inlineStr">
        <is>
          <t>Ofis</t>
        </is>
      </c>
      <c r="F92" s="67" t="inlineStr">
        <is>
          <t>EDMAR YAZILIM</t>
        </is>
      </c>
      <c r="G92" s="6" t="n"/>
      <c r="H92" s="73" t="n"/>
    </row>
    <row r="93" ht="20.1" customHeight="1" s="291">
      <c r="A93" s="264" t="n"/>
      <c r="B93" s="33" t="n">
        <v>112</v>
      </c>
      <c r="C93" s="33" t="n">
        <v>30</v>
      </c>
      <c r="D93" s="110" t="n"/>
      <c r="E93" s="33" t="inlineStr">
        <is>
          <t>Ofis</t>
        </is>
      </c>
      <c r="F93" s="67" t="inlineStr">
        <is>
          <t>KROMEL ARGE</t>
        </is>
      </c>
      <c r="G93" s="75" t="n"/>
      <c r="H93" s="73" t="n"/>
    </row>
    <row r="94" ht="20.1" customHeight="1" s="291">
      <c r="A94" s="264" t="n"/>
      <c r="B94" s="33" t="n">
        <v>113</v>
      </c>
      <c r="C94" s="33" t="n">
        <v>30</v>
      </c>
      <c r="D94" s="110" t="n"/>
      <c r="E94" s="33" t="inlineStr">
        <is>
          <t>Ofis</t>
        </is>
      </c>
      <c r="F94" s="67" t="inlineStr">
        <is>
          <t>KROMEL ARGE</t>
        </is>
      </c>
      <c r="G94" s="75" t="n"/>
      <c r="H94" s="73" t="n"/>
    </row>
    <row r="95" ht="20.1" customHeight="1" s="291" thickBot="1">
      <c r="A95" s="265" t="n"/>
      <c r="B95" s="37" t="n">
        <v>114</v>
      </c>
      <c r="C95" s="37" t="n">
        <v>30</v>
      </c>
      <c r="D95" s="114" t="n"/>
      <c r="E95" s="37" t="inlineStr">
        <is>
          <t>Ofis</t>
        </is>
      </c>
      <c r="F95" s="70" t="inlineStr">
        <is>
          <t>ARGEDEMİA YAZILIM (B-104)</t>
        </is>
      </c>
      <c r="G95" s="6" t="n"/>
      <c r="H95" s="73" t="n"/>
    </row>
    <row r="96" ht="39" customHeight="1" s="291">
      <c r="A96" s="28" t="n"/>
      <c r="B96" s="277" t="inlineStr">
        <is>
          <t>ROSEM</t>
        </is>
      </c>
      <c r="C96" s="261" t="n"/>
      <c r="D96" s="261" t="n"/>
      <c r="E96" s="261" t="n"/>
      <c r="F96" s="262" t="n"/>
      <c r="G96" s="6" t="n"/>
      <c r="H96" s="73" t="n"/>
    </row>
    <row r="97" ht="18.9" customHeight="1" s="291">
      <c r="A97" s="29" t="n"/>
      <c r="B97" s="31" t="inlineStr">
        <is>
          <t>Ofis No</t>
        </is>
      </c>
      <c r="C97" s="31" t="inlineStr">
        <is>
          <t>m2</t>
        </is>
      </c>
      <c r="D97" s="109" t="inlineStr">
        <is>
          <t>DEPOZİTO</t>
        </is>
      </c>
      <c r="E97" s="32" t="inlineStr">
        <is>
          <t>Kullanım Amacı</t>
        </is>
      </c>
      <c r="F97" s="66" t="inlineStr">
        <is>
          <t>Tahsis</t>
        </is>
      </c>
      <c r="G97" s="74" t="inlineStr">
        <is>
          <t>Açıklama</t>
        </is>
      </c>
      <c r="H97" s="73" t="n"/>
    </row>
    <row r="98" ht="20.1" customHeight="1" s="291">
      <c r="A98" s="263" t="inlineStr">
        <is>
          <t>Zemin Kat</t>
        </is>
      </c>
      <c r="B98" s="13" t="n">
        <v>1</v>
      </c>
      <c r="C98" s="13" t="n">
        <v>55</v>
      </c>
      <c r="D98" s="104" t="n"/>
      <c r="E98" s="13" t="inlineStr">
        <is>
          <t>Ofis</t>
        </is>
      </c>
      <c r="F98" s="61" t="inlineStr">
        <is>
          <t>Teknokent</t>
        </is>
      </c>
      <c r="G98" s="13" t="n"/>
      <c r="H98" s="73" t="n"/>
    </row>
    <row r="99" ht="20.1" customHeight="1" s="291">
      <c r="A99" s="264" t="n"/>
      <c r="B99" s="13" t="n">
        <v>2</v>
      </c>
      <c r="C99" s="13" t="n">
        <v>36</v>
      </c>
      <c r="D99" s="104" t="n"/>
      <c r="E99" s="13" t="inlineStr">
        <is>
          <t>Ofis</t>
        </is>
      </c>
      <c r="F99" s="61" t="inlineStr">
        <is>
          <t>Teknokent</t>
        </is>
      </c>
      <c r="G99" s="13" t="n"/>
      <c r="H99" s="73" t="n"/>
    </row>
    <row r="100" ht="20.1" customHeight="1" s="291">
      <c r="A100" s="264" t="n"/>
      <c r="B100" s="13" t="n">
        <v>3</v>
      </c>
      <c r="C100" s="13" t="n">
        <v>23</v>
      </c>
      <c r="D100" s="104" t="n"/>
      <c r="E100" s="13" t="inlineStr">
        <is>
          <t>Ofis</t>
        </is>
      </c>
      <c r="F100" s="61" t="inlineStr">
        <is>
          <t>Teknokent</t>
        </is>
      </c>
      <c r="G100" s="13" t="n"/>
      <c r="H100" s="73" t="n"/>
    </row>
    <row r="101" ht="20.1" customHeight="1" s="291">
      <c r="A101" s="264" t="n"/>
      <c r="B101" s="13" t="n">
        <v>4</v>
      </c>
      <c r="C101" s="13" t="n">
        <v>26</v>
      </c>
      <c r="D101" s="104" t="n"/>
      <c r="E101" s="13" t="inlineStr">
        <is>
          <t>Ofis</t>
        </is>
      </c>
      <c r="F101" s="61" t="inlineStr">
        <is>
          <t>Teknokent</t>
        </is>
      </c>
      <c r="G101" s="13" t="n"/>
      <c r="H101" s="73" t="n"/>
    </row>
    <row r="102" ht="20.1" customHeight="1" s="291">
      <c r="A102" s="264" t="n"/>
      <c r="B102" s="13" t="n">
        <v>5</v>
      </c>
      <c r="C102" s="13" t="n">
        <v>29</v>
      </c>
      <c r="D102" s="115" t="n"/>
      <c r="E102" s="13" t="inlineStr">
        <is>
          <t>Ofis</t>
        </is>
      </c>
      <c r="F102" s="61" t="inlineStr">
        <is>
          <t>Teknokent</t>
        </is>
      </c>
      <c r="G102" s="13" t="n"/>
      <c r="H102" s="73" t="n"/>
    </row>
    <row r="103" ht="20.1" customHeight="1" s="291">
      <c r="A103" s="264" t="n"/>
      <c r="B103" s="13" t="n">
        <v>6</v>
      </c>
      <c r="C103" s="13" t="n">
        <v>50</v>
      </c>
      <c r="D103" s="104" t="n"/>
      <c r="E103" s="13" t="inlineStr">
        <is>
          <t>Ofis</t>
        </is>
      </c>
      <c r="F103" s="61" t="inlineStr">
        <is>
          <t>Teknokent</t>
        </is>
      </c>
      <c r="G103" s="13" t="n"/>
      <c r="H103" s="73" t="n"/>
    </row>
    <row r="104" ht="20.1" customHeight="1" s="291">
      <c r="A104" s="264" t="n"/>
      <c r="B104" s="13" t="n">
        <v>7</v>
      </c>
      <c r="C104" s="13" t="n">
        <v>45</v>
      </c>
      <c r="D104" s="104" t="n"/>
      <c r="E104" s="13" t="inlineStr">
        <is>
          <t>İdari</t>
        </is>
      </c>
      <c r="F104" s="61" t="inlineStr">
        <is>
          <t>Teknokent</t>
        </is>
      </c>
      <c r="G104" s="13" t="n"/>
      <c r="H104" s="73" t="n"/>
    </row>
    <row r="105" ht="20.1" customHeight="1" s="291">
      <c r="A105" s="264" t="n"/>
      <c r="B105" s="6" t="n">
        <v>8</v>
      </c>
      <c r="C105" s="6" t="n">
        <v>40</v>
      </c>
      <c r="D105" s="106" t="n"/>
      <c r="E105" s="6" t="inlineStr">
        <is>
          <t>Ofis</t>
        </is>
      </c>
      <c r="F105" s="63" t="inlineStr">
        <is>
          <t>PORTE ELEKTRONİK</t>
        </is>
      </c>
      <c r="G105" s="53" t="inlineStr">
        <is>
          <t>7. Grup</t>
        </is>
      </c>
      <c r="H105" s="6" t="n">
        <v>40</v>
      </c>
    </row>
    <row r="106" ht="20.1" customHeight="1" s="291">
      <c r="A106" s="264" t="n"/>
      <c r="B106" s="13" t="n">
        <v>9</v>
      </c>
      <c r="C106" s="13" t="n">
        <v>23</v>
      </c>
      <c r="D106" s="104" t="n"/>
      <c r="E106" s="13" t="inlineStr">
        <is>
          <t>Ofis</t>
        </is>
      </c>
      <c r="F106" s="61" t="inlineStr">
        <is>
          <t>Depo</t>
        </is>
      </c>
      <c r="G106" s="13" t="n"/>
      <c r="H106" s="6" t="n">
        <v>23</v>
      </c>
    </row>
    <row r="107" ht="20.1" customHeight="1" s="291">
      <c r="A107" s="264" t="n"/>
      <c r="B107" s="6" t="n">
        <v>10</v>
      </c>
      <c r="C107" s="6" t="n">
        <v>23</v>
      </c>
      <c r="D107" s="106" t="n"/>
      <c r="E107" s="6" t="inlineStr">
        <is>
          <t>Ofis</t>
        </is>
      </c>
      <c r="F107" s="63" t="inlineStr">
        <is>
          <t>ORD.KİMYA</t>
        </is>
      </c>
      <c r="G107" s="53" t="inlineStr">
        <is>
          <t>6. Grup</t>
        </is>
      </c>
      <c r="H107" s="6" t="n">
        <v>23</v>
      </c>
    </row>
    <row r="108" ht="20.1" customHeight="1" s="291">
      <c r="A108" s="264" t="n"/>
      <c r="B108" s="76" t="n">
        <v>11</v>
      </c>
      <c r="C108" s="76" t="n">
        <v>20</v>
      </c>
      <c r="D108" s="105" t="n"/>
      <c r="E108" s="76" t="inlineStr">
        <is>
          <t>Ofis</t>
        </is>
      </c>
      <c r="F108" s="71" t="n"/>
      <c r="G108" s="76" t="n"/>
      <c r="H108" s="6" t="n">
        <v>19</v>
      </c>
    </row>
    <row r="109" ht="20.1" customHeight="1" s="291">
      <c r="A109" s="264" t="n"/>
      <c r="B109" s="76" t="n">
        <v>12</v>
      </c>
      <c r="C109" s="76" t="n">
        <v>20</v>
      </c>
      <c r="D109" s="105" t="n"/>
      <c r="E109" s="76" t="inlineStr">
        <is>
          <t>Ofis</t>
        </is>
      </c>
      <c r="F109" s="72" t="n"/>
      <c r="G109" s="76" t="n"/>
      <c r="H109" s="6" t="n">
        <v>20</v>
      </c>
    </row>
    <row r="110" ht="20.1" customHeight="1" s="291">
      <c r="A110" s="264" t="n"/>
      <c r="B110" s="6" t="n">
        <v>13</v>
      </c>
      <c r="C110" s="6" t="n">
        <v>19</v>
      </c>
      <c r="D110" s="122" t="n">
        <v>900</v>
      </c>
      <c r="E110" s="6" t="inlineStr">
        <is>
          <t>Ofis</t>
        </is>
      </c>
      <c r="F110" s="63" t="inlineStr">
        <is>
          <t>MKAROBEL YAZILIM</t>
        </is>
      </c>
      <c r="G110" s="53" t="inlineStr">
        <is>
          <t>7. Grup</t>
        </is>
      </c>
      <c r="H110" s="6" t="n">
        <v>38</v>
      </c>
    </row>
    <row r="111" ht="20.1" customHeight="1" s="291">
      <c r="A111" s="264" t="n"/>
      <c r="B111" s="6" t="n">
        <v>14</v>
      </c>
      <c r="C111" s="6" t="n">
        <v>20</v>
      </c>
      <c r="D111" s="106" t="n"/>
      <c r="E111" s="6" t="inlineStr">
        <is>
          <t>Ofis</t>
        </is>
      </c>
      <c r="F111" s="63" t="inlineStr">
        <is>
          <t>KURUMSAL YAZILIM</t>
        </is>
      </c>
      <c r="G111" s="53" t="n"/>
      <c r="H111" s="6" t="n">
        <v>23</v>
      </c>
    </row>
    <row r="112" ht="20.1" customHeight="1" s="291">
      <c r="A112" s="264" t="n"/>
      <c r="B112" s="76" t="n">
        <v>15</v>
      </c>
      <c r="C112" s="76" t="n">
        <v>19</v>
      </c>
      <c r="D112" s="105" t="n"/>
      <c r="E112" s="76" t="inlineStr">
        <is>
          <t>Ofis</t>
        </is>
      </c>
      <c r="F112" s="71" t="n"/>
      <c r="G112" s="76" t="n"/>
      <c r="H112" s="6" t="n">
        <v>19</v>
      </c>
    </row>
    <row r="113" ht="20.1" customHeight="1" s="291" thickBot="1">
      <c r="A113" s="265" t="n"/>
      <c r="B113" s="82" t="n">
        <v>16</v>
      </c>
      <c r="C113" s="82" t="n">
        <v>38</v>
      </c>
      <c r="D113" s="116" t="n"/>
      <c r="E113" s="82" t="inlineStr">
        <is>
          <t>Ofis</t>
        </is>
      </c>
      <c r="F113" s="83" t="inlineStr">
        <is>
          <t>BAYT ARGE</t>
        </is>
      </c>
      <c r="G113" s="84" t="inlineStr">
        <is>
          <t>6. Grup</t>
        </is>
      </c>
      <c r="H113" s="6" t="n">
        <v>20</v>
      </c>
    </row>
    <row r="114" ht="20.1" customHeight="1" s="291" thickTop="1">
      <c r="A114" s="267" t="inlineStr">
        <is>
          <t>1. Kat</t>
        </is>
      </c>
      <c r="B114" s="93" t="n">
        <v>17</v>
      </c>
      <c r="C114" s="93" t="n">
        <v>23</v>
      </c>
      <c r="D114" s="117" t="n"/>
      <c r="E114" s="93" t="inlineStr">
        <is>
          <t>Ofis</t>
        </is>
      </c>
      <c r="F114" s="98" t="inlineStr">
        <is>
          <t>TİMARGE-Barış BORU</t>
        </is>
      </c>
      <c r="G114" s="94" t="n"/>
      <c r="H114" s="55" t="n">
        <v>19</v>
      </c>
    </row>
    <row r="115" ht="20.1" customHeight="1" s="291">
      <c r="A115" s="268" t="n"/>
      <c r="B115" s="95" t="n">
        <v>18</v>
      </c>
      <c r="C115" s="95" t="n">
        <v>23</v>
      </c>
      <c r="D115" s="118" t="n"/>
      <c r="E115" s="95" t="inlineStr">
        <is>
          <t>Ofis</t>
        </is>
      </c>
      <c r="F115" s="42" t="inlineStr">
        <is>
          <t>TİMARGE-Barış BORU</t>
        </is>
      </c>
      <c r="G115" s="96" t="n"/>
      <c r="H115" s="55" t="n">
        <v>33</v>
      </c>
    </row>
    <row r="116" ht="20.1" customHeight="1" s="291">
      <c r="A116" s="268" t="n"/>
      <c r="B116" s="6" t="n">
        <v>19</v>
      </c>
      <c r="C116" s="6" t="n">
        <v>19</v>
      </c>
      <c r="D116" s="106" t="n"/>
      <c r="E116" s="6" t="inlineStr">
        <is>
          <t>Ofis</t>
        </is>
      </c>
      <c r="F116" s="63" t="inlineStr">
        <is>
          <t>3CA TASARIM</t>
        </is>
      </c>
      <c r="G116" s="89" t="inlineStr">
        <is>
          <t>3. Grup</t>
        </is>
      </c>
      <c r="H116" s="55" t="n">
        <v>20</v>
      </c>
    </row>
    <row r="117" ht="20.1" customHeight="1" s="291">
      <c r="A117" s="268" t="n"/>
      <c r="B117" s="6" t="n">
        <v>20</v>
      </c>
      <c r="C117" s="6" t="n">
        <v>20</v>
      </c>
      <c r="D117" s="106" t="n"/>
      <c r="E117" s="6" t="inlineStr">
        <is>
          <t>Ofis</t>
        </is>
      </c>
      <c r="F117" s="63" t="inlineStr">
        <is>
          <t>OMİCRON</t>
        </is>
      </c>
      <c r="G117" s="89" t="inlineStr">
        <is>
          <t>3. Grup</t>
        </is>
      </c>
      <c r="H117" s="55" t="n">
        <v>12</v>
      </c>
    </row>
    <row r="118" ht="20.1" customHeight="1" s="291">
      <c r="A118" s="268" t="n"/>
      <c r="B118" s="6" t="n">
        <v>21</v>
      </c>
      <c r="C118" s="6" t="n">
        <v>19</v>
      </c>
      <c r="D118" s="122" t="n">
        <v>855</v>
      </c>
      <c r="E118" s="6" t="inlineStr">
        <is>
          <t>Ofis</t>
        </is>
      </c>
      <c r="F118" s="63" t="inlineStr">
        <is>
          <t>ETHİC BİLİŞİM</t>
        </is>
      </c>
      <c r="G118" s="89" t="inlineStr">
        <is>
          <t>3. Grup</t>
        </is>
      </c>
      <c r="H118" s="55" t="n">
        <v>20</v>
      </c>
    </row>
    <row r="119" ht="20.1" customHeight="1" s="291">
      <c r="A119" s="268" t="n"/>
      <c r="B119" s="126" t="n">
        <v>22</v>
      </c>
      <c r="C119" s="126" t="n">
        <v>20</v>
      </c>
      <c r="D119" s="127" t="n"/>
      <c r="E119" s="126" t="inlineStr">
        <is>
          <t>Ofis</t>
        </is>
      </c>
      <c r="F119" s="128" t="inlineStr">
        <is>
          <t>BİR-ARGE</t>
        </is>
      </c>
      <c r="G119" s="129" t="n"/>
      <c r="H119" s="130" t="n">
        <v>28</v>
      </c>
    </row>
    <row r="120" ht="20.1" customHeight="1" s="291" thickBot="1">
      <c r="A120" s="269" t="n"/>
      <c r="B120" s="90" t="n">
        <v>23</v>
      </c>
      <c r="C120" s="90" t="n">
        <v>33</v>
      </c>
      <c r="D120" s="125" t="n">
        <v>1710</v>
      </c>
      <c r="E120" s="90" t="inlineStr">
        <is>
          <t>Ofis</t>
        </is>
      </c>
      <c r="F120" s="91" t="inlineStr">
        <is>
          <t>SAKARYA HAMLE YAZILIM</t>
        </is>
      </c>
      <c r="G120" s="92" t="inlineStr">
        <is>
          <t>3. Grup</t>
        </is>
      </c>
      <c r="H120" s="56" t="n">
        <v>38</v>
      </c>
    </row>
    <row r="121" ht="20.1" customHeight="1" s="291" thickBot="1" thickTop="1">
      <c r="A121" s="274" t="inlineStr">
        <is>
          <t>Zemin Kat</t>
        </is>
      </c>
      <c r="B121" s="85" t="n">
        <v>24</v>
      </c>
      <c r="C121" s="86" t="n">
        <v>20</v>
      </c>
      <c r="D121" s="119" t="n"/>
      <c r="E121" s="86" t="inlineStr">
        <is>
          <t>Ofis</t>
        </is>
      </c>
      <c r="F121" s="87" t="inlineStr">
        <is>
          <t>MİNİMOTOM 3X3 MÜH.</t>
        </is>
      </c>
      <c r="G121" s="88" t="inlineStr">
        <is>
          <t>8. Grup</t>
        </is>
      </c>
      <c r="H121" s="30" t="n">
        <v>10</v>
      </c>
    </row>
    <row r="122" ht="20.1" customHeight="1" s="291">
      <c r="A122" s="275" t="n"/>
      <c r="B122" s="55" t="n">
        <v>25</v>
      </c>
      <c r="C122" s="6" t="n">
        <v>12</v>
      </c>
      <c r="D122" s="106" t="n"/>
      <c r="E122" s="6" t="inlineStr">
        <is>
          <t>Ofis</t>
        </is>
      </c>
      <c r="F122" s="63" t="inlineStr">
        <is>
          <t>TARVİT TARIM</t>
        </is>
      </c>
      <c r="G122" s="6" t="n"/>
      <c r="H122" s="73" t="n"/>
    </row>
    <row r="123" ht="20.1" customHeight="1" s="291">
      <c r="A123" s="275" t="n"/>
      <c r="B123" s="55" t="n">
        <v>26</v>
      </c>
      <c r="C123" s="6" t="n">
        <v>20</v>
      </c>
      <c r="D123" s="106" t="n"/>
      <c r="E123" s="6" t="inlineStr">
        <is>
          <t>Ofis</t>
        </is>
      </c>
      <c r="F123" s="63" t="inlineStr">
        <is>
          <t>SUNTEKNİK</t>
        </is>
      </c>
      <c r="G123" s="53" t="inlineStr">
        <is>
          <t>8. Grup</t>
        </is>
      </c>
      <c r="H123" s="73" t="n"/>
    </row>
    <row r="124" ht="20.1" customHeight="1" s="291">
      <c r="A124" s="275" t="n"/>
      <c r="B124" s="97" t="n">
        <v>27</v>
      </c>
      <c r="C124" s="76" t="n">
        <v>10</v>
      </c>
      <c r="D124" s="105" t="n"/>
      <c r="E124" s="76" t="inlineStr">
        <is>
          <t>Ofis</t>
        </is>
      </c>
      <c r="F124" s="57" t="n"/>
      <c r="G124" s="76" t="n"/>
      <c r="H124" s="73" t="n"/>
    </row>
    <row r="125" ht="20.1" customHeight="1" s="291">
      <c r="A125" s="275" t="n"/>
      <c r="B125" s="130" t="n">
        <v>28</v>
      </c>
      <c r="C125" s="126" t="n">
        <v>28</v>
      </c>
      <c r="D125" s="127" t="n"/>
      <c r="E125" s="126" t="inlineStr">
        <is>
          <t>Ofis</t>
        </is>
      </c>
      <c r="F125" s="131" t="inlineStr">
        <is>
          <t>Divizone Bil.</t>
        </is>
      </c>
      <c r="G125" s="132" t="inlineStr">
        <is>
          <t xml:space="preserve"> 6. Grup</t>
        </is>
      </c>
      <c r="H125" s="73" t="n"/>
    </row>
    <row r="126" ht="20.1" customHeight="1" s="291">
      <c r="A126" s="275" t="n"/>
      <c r="B126" s="56" t="n">
        <v>29</v>
      </c>
      <c r="C126" s="54" t="n">
        <v>38</v>
      </c>
      <c r="D126" s="120" t="n"/>
      <c r="E126" s="54" t="inlineStr">
        <is>
          <t>Ofis</t>
        </is>
      </c>
      <c r="F126" s="58" t="inlineStr">
        <is>
          <t>TARVİT TARIM</t>
        </is>
      </c>
      <c r="G126" s="6" t="n"/>
      <c r="H126" s="73" t="n"/>
    </row>
    <row r="127" ht="20.1" customHeight="1" s="291" thickBot="1">
      <c r="A127" s="276" t="n"/>
      <c r="B127" s="59" t="inlineStr">
        <is>
          <t>G03</t>
        </is>
      </c>
      <c r="C127" s="30" t="n">
        <v>10</v>
      </c>
      <c r="D127" s="108" t="n"/>
      <c r="E127" s="30" t="inlineStr">
        <is>
          <t>Ofis</t>
        </is>
      </c>
      <c r="F127" s="65" t="inlineStr">
        <is>
          <t>JEOSKOP MÜHENDİSLİK</t>
        </is>
      </c>
      <c r="G127" s="53" t="inlineStr">
        <is>
          <t>8. Grup</t>
        </is>
      </c>
      <c r="H127" s="73" t="n"/>
    </row>
    <row r="128" ht="21.9" customHeight="1" s="291"/>
  </sheetData>
  <mergeCells count="12">
    <mergeCell ref="B53:F53"/>
    <mergeCell ref="A98:A113"/>
    <mergeCell ref="A34:A52"/>
    <mergeCell ref="A114:A120"/>
    <mergeCell ref="A20:A33"/>
    <mergeCell ref="A69:A81"/>
    <mergeCell ref="A55:A68"/>
    <mergeCell ref="A82:A95"/>
    <mergeCell ref="A121:A127"/>
    <mergeCell ref="B1:F1"/>
    <mergeCell ref="A3:A19"/>
    <mergeCell ref="B96:F96"/>
  </mergeCell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S170"/>
  <sheetViews>
    <sheetView showZeros="0" tabSelected="1" topLeftCell="A136" zoomScaleNormal="100" zoomScaleSheetLayoutView="100" workbookViewId="0">
      <selection activeCell="P139" sqref="P139"/>
    </sheetView>
  </sheetViews>
  <sheetFormatPr baseColWidth="8" defaultColWidth="11" defaultRowHeight="23.4"/>
  <cols>
    <col width="7.5" bestFit="1" customWidth="1" style="143" min="1" max="1"/>
    <col width="7.59765625" customWidth="1" style="137" min="2" max="2"/>
    <col width="31.8984375" customWidth="1" style="137" min="3" max="3"/>
    <col width="8.19921875" customWidth="1" style="155" min="4" max="15"/>
    <col width="11" customWidth="1" style="137" min="16" max="16"/>
    <col width="12" customWidth="1" style="155" min="17" max="17"/>
    <col width="12" customWidth="1" style="231" min="18" max="19"/>
    <col width="11" customWidth="1" style="137" min="20" max="28"/>
    <col width="11" customWidth="1" style="137" min="29" max="16384"/>
  </cols>
  <sheetData>
    <row r="1" ht="36.75" customFormat="1" customHeight="1" s="145">
      <c r="A1" s="280" t="inlineStr">
        <is>
          <t>A BLOK</t>
        </is>
      </c>
      <c r="B1" s="242" t="n"/>
      <c r="C1" s="243" t="n"/>
      <c r="D1" s="146" t="inlineStr">
        <is>
          <t>ARALIK</t>
        </is>
      </c>
      <c r="E1" s="146" t="inlineStr">
        <is>
          <t>OCAK</t>
        </is>
      </c>
      <c r="F1" s="146" t="inlineStr">
        <is>
          <t>ŞUBAT</t>
        </is>
      </c>
      <c r="G1" s="146" t="inlineStr">
        <is>
          <t>MART</t>
        </is>
      </c>
      <c r="H1" s="146" t="inlineStr">
        <is>
          <t>NISAN</t>
        </is>
      </c>
      <c r="I1" s="146" t="inlineStr">
        <is>
          <t>MAYIS</t>
        </is>
      </c>
      <c r="J1" s="146" t="inlineStr">
        <is>
          <t>HAZIRAN</t>
        </is>
      </c>
      <c r="K1" s="146" t="inlineStr">
        <is>
          <t>TEMMUZ</t>
        </is>
      </c>
      <c r="L1" s="146" t="inlineStr">
        <is>
          <t>AĞUSTOS</t>
        </is>
      </c>
      <c r="M1" s="146" t="inlineStr">
        <is>
          <t>EYLÜL</t>
        </is>
      </c>
      <c r="N1" s="146" t="inlineStr">
        <is>
          <t>EKIM</t>
        </is>
      </c>
      <c r="O1" s="146" t="inlineStr">
        <is>
          <t>KASIM</t>
        </is>
      </c>
      <c r="P1" s="237" t="inlineStr">
        <is>
          <t>BLOK</t>
        </is>
      </c>
      <c r="Q1" s="146" t="inlineStr">
        <is>
          <t>KULLANIM</t>
        </is>
      </c>
      <c r="R1" s="212" t="inlineStr">
        <is>
          <t>BİRİM FİYAT</t>
        </is>
      </c>
      <c r="S1" s="212" t="inlineStr">
        <is>
          <t>TOPLAM</t>
        </is>
      </c>
    </row>
    <row r="2" ht="22.8" customHeight="1" s="291">
      <c r="A2" s="159" t="n"/>
      <c r="B2" s="160" t="inlineStr">
        <is>
          <t>Ofis No</t>
        </is>
      </c>
      <c r="C2" s="160" t="inlineStr">
        <is>
          <t>Tahsis</t>
        </is>
      </c>
      <c r="D2" s="162" t="n"/>
      <c r="E2" s="162" t="n"/>
      <c r="F2" s="162" t="n"/>
      <c r="G2" s="162" t="n"/>
      <c r="H2" s="162" t="n"/>
      <c r="I2" s="162" t="n"/>
      <c r="J2" s="162" t="n"/>
      <c r="K2" s="162" t="n"/>
      <c r="L2" s="162" t="n"/>
      <c r="M2" s="162" t="n"/>
      <c r="N2" s="162" t="n"/>
      <c r="O2" s="162" t="n"/>
      <c r="P2" s="238" t="n"/>
      <c r="Q2" s="162" t="n"/>
      <c r="R2" s="213" t="n"/>
      <c r="S2" s="213" t="n"/>
    </row>
    <row r="3" ht="15.6" customHeight="1" s="291">
      <c r="A3" s="278" t="inlineStr">
        <is>
          <t>Bodrum Kat</t>
        </is>
      </c>
      <c r="B3" s="42" t="inlineStr">
        <is>
          <t>B01</t>
        </is>
      </c>
      <c r="C3" s="42" t="inlineStr">
        <is>
          <t>SAUTEK MUHASEBE</t>
        </is>
      </c>
      <c r="D3" s="147" t="n">
        <v>36457</v>
      </c>
      <c r="E3" s="147" t="n">
        <v>36480</v>
      </c>
      <c r="F3" s="147" t="n">
        <v>36501</v>
      </c>
      <c r="G3" s="147" t="n">
        <v>36523</v>
      </c>
      <c r="H3" s="147" t="n">
        <v>36530</v>
      </c>
      <c r="I3" s="147" t="n">
        <v>36537</v>
      </c>
      <c r="J3" s="147" t="n">
        <v>36542</v>
      </c>
      <c r="K3" s="147" t="n">
        <v>36557</v>
      </c>
      <c r="L3" s="147" t="n">
        <v>36646</v>
      </c>
      <c r="M3" s="147" t="n">
        <v>36741</v>
      </c>
      <c r="N3" s="147" t="n">
        <v>36832</v>
      </c>
      <c r="O3" s="147" t="n">
        <v>36951</v>
      </c>
      <c r="P3" s="239" t="inlineStr">
        <is>
          <t>A BLOK</t>
        </is>
      </c>
      <c r="Q3" s="147">
        <f>O3-N3</f>
        <v/>
      </c>
      <c r="R3" s="214" t="n">
        <v>4.8</v>
      </c>
      <c r="S3" s="214">
        <f>Q3*R3</f>
        <v/>
      </c>
    </row>
    <row r="4" ht="15.75" customHeight="1" s="291">
      <c r="A4" s="245" t="n"/>
      <c r="B4" s="42" t="inlineStr">
        <is>
          <t>B02</t>
        </is>
      </c>
      <c r="C4" s="42" t="inlineStr">
        <is>
          <t>ORELTEK</t>
        </is>
      </c>
      <c r="D4" s="147" t="n">
        <v>4489</v>
      </c>
      <c r="E4" s="147" t="n">
        <v>4723</v>
      </c>
      <c r="F4" s="147" t="n">
        <v>4921</v>
      </c>
      <c r="G4" s="147" t="n">
        <v>5167</v>
      </c>
      <c r="H4" s="147" t="n">
        <v>5365</v>
      </c>
      <c r="I4" s="147" t="n">
        <v>5617</v>
      </c>
      <c r="J4" s="147" t="n">
        <v>5860</v>
      </c>
      <c r="K4" s="147" t="n">
        <v>6162</v>
      </c>
      <c r="L4" s="147" t="n">
        <v>6371</v>
      </c>
      <c r="M4" s="147" t="n">
        <v>6660</v>
      </c>
      <c r="N4" s="147" t="n">
        <v>6936</v>
      </c>
      <c r="O4" s="147" t="n">
        <v>7327</v>
      </c>
      <c r="P4" s="239" t="inlineStr">
        <is>
          <t>A BLOK</t>
        </is>
      </c>
      <c r="Q4" s="147">
        <f>O4-N4</f>
        <v/>
      </c>
      <c r="R4" s="214" t="n">
        <v>4.8</v>
      </c>
      <c r="S4" s="214">
        <f>Q4*R4</f>
        <v/>
      </c>
    </row>
    <row r="5" ht="15.6" customHeight="1" s="291">
      <c r="A5" s="245" t="n"/>
      <c r="B5" s="42" t="inlineStr">
        <is>
          <t>B03</t>
        </is>
      </c>
      <c r="C5" s="42" t="inlineStr">
        <is>
          <t>TÜZEGEN DANIŞMANLIK</t>
        </is>
      </c>
      <c r="D5" s="147" t="n">
        <v>6156</v>
      </c>
      <c r="E5" s="147" t="n">
        <v>6240</v>
      </c>
      <c r="F5" s="147" t="n">
        <v>6304</v>
      </c>
      <c r="G5" s="147" t="n">
        <v>6325</v>
      </c>
      <c r="H5" s="147" t="n">
        <v>6407</v>
      </c>
      <c r="I5" s="147" t="n">
        <v>6487</v>
      </c>
      <c r="J5" s="147" t="n">
        <v>6532</v>
      </c>
      <c r="K5" s="147" t="n">
        <v>6553</v>
      </c>
      <c r="L5" s="147" t="n">
        <v>6615</v>
      </c>
      <c r="M5" s="147" t="n">
        <v>6675</v>
      </c>
      <c r="N5" s="147" t="n">
        <v>6737</v>
      </c>
      <c r="O5" s="147" t="n">
        <v>6830</v>
      </c>
      <c r="P5" s="239" t="inlineStr">
        <is>
          <t>A BLOK</t>
        </is>
      </c>
      <c r="Q5" s="147">
        <f>O5-N5</f>
        <v/>
      </c>
      <c r="R5" s="214" t="n">
        <v>4.8</v>
      </c>
      <c r="S5" s="214">
        <f>Q5*R5</f>
        <v/>
      </c>
    </row>
    <row r="6" ht="15.6" customFormat="1" customHeight="1" s="49">
      <c r="A6" s="245" t="n"/>
      <c r="B6" s="45" t="inlineStr">
        <is>
          <t>B04</t>
        </is>
      </c>
      <c r="C6" s="46" t="inlineStr">
        <is>
          <t>RODOP BİYOTEKNOLOJİ</t>
        </is>
      </c>
      <c r="D6" s="148" t="n">
        <v>13534</v>
      </c>
      <c r="E6" s="148" t="n">
        <v>13626</v>
      </c>
      <c r="F6" s="148" t="n">
        <v>13634</v>
      </c>
      <c r="G6" s="148" t="n">
        <v>13641</v>
      </c>
      <c r="H6" s="148" t="n">
        <v>13646</v>
      </c>
      <c r="I6" s="148" t="n">
        <v>13652</v>
      </c>
      <c r="J6" s="148" t="n">
        <v>13657</v>
      </c>
      <c r="K6" s="148" t="n">
        <v>13664</v>
      </c>
      <c r="L6" s="148" t="n">
        <v>13669</v>
      </c>
      <c r="M6" s="148" t="n">
        <v>13669</v>
      </c>
      <c r="N6" s="148" t="n">
        <v>13682</v>
      </c>
      <c r="O6" s="148" t="n">
        <v>13689</v>
      </c>
      <c r="P6" s="239" t="inlineStr">
        <is>
          <t>A BLOK</t>
        </is>
      </c>
      <c r="Q6" s="148">
        <f>O6-N6</f>
        <v/>
      </c>
      <c r="R6" s="215" t="n">
        <v>4.8</v>
      </c>
      <c r="S6" s="215">
        <f>Q6*R6</f>
        <v/>
      </c>
    </row>
    <row r="7" ht="15.6" customHeight="1" s="291">
      <c r="A7" s="245" t="n"/>
      <c r="B7" s="42" t="inlineStr">
        <is>
          <t>B05</t>
        </is>
      </c>
      <c r="C7" s="42" t="inlineStr">
        <is>
          <t>SABİM BİLİŞİM</t>
        </is>
      </c>
      <c r="D7" s="147" t="n">
        <v>10357</v>
      </c>
      <c r="E7" s="147" t="n">
        <v>10506</v>
      </c>
      <c r="F7" s="147" t="n">
        <v>10658</v>
      </c>
      <c r="G7" s="147" t="n">
        <v>10820</v>
      </c>
      <c r="H7" s="147" t="n">
        <v>10906</v>
      </c>
      <c r="I7" s="147" t="n">
        <v>11169</v>
      </c>
      <c r="J7" s="147" t="n">
        <v>11389</v>
      </c>
      <c r="K7" s="147" t="n">
        <v>11605</v>
      </c>
      <c r="L7" s="147" t="n">
        <v>11791</v>
      </c>
      <c r="M7" s="147" t="n">
        <v>12020</v>
      </c>
      <c r="N7" s="147" t="n">
        <v>12206</v>
      </c>
      <c r="O7" s="147" t="n">
        <v>12470</v>
      </c>
      <c r="P7" s="239" t="inlineStr">
        <is>
          <t>A BLOK</t>
        </is>
      </c>
      <c r="Q7" s="147">
        <f>O7-N7</f>
        <v/>
      </c>
      <c r="R7" s="214" t="n">
        <v>4.8</v>
      </c>
      <c r="S7" s="214">
        <f>Q7*R7</f>
        <v/>
      </c>
    </row>
    <row r="8" ht="15.6" customHeight="1" s="291">
      <c r="A8" s="245" t="n"/>
      <c r="B8" s="42" t="inlineStr">
        <is>
          <t>B06</t>
        </is>
      </c>
      <c r="C8" s="42" t="inlineStr">
        <is>
          <t>ENG MİNERAL</t>
        </is>
      </c>
      <c r="D8" s="147" t="n">
        <v>3781</v>
      </c>
      <c r="E8" s="147" t="n">
        <v>3787</v>
      </c>
      <c r="F8" s="147" t="n">
        <v>3829</v>
      </c>
      <c r="G8" s="147" t="n">
        <v>3959</v>
      </c>
      <c r="H8" s="147" t="n">
        <v>4068</v>
      </c>
      <c r="I8" s="147" t="n">
        <v>4094</v>
      </c>
      <c r="J8" s="147" t="n">
        <v>4100</v>
      </c>
      <c r="K8" s="147" t="n">
        <v>4106</v>
      </c>
      <c r="L8" s="147" t="n">
        <v>4111</v>
      </c>
      <c r="M8" s="147" t="n">
        <v>4117</v>
      </c>
      <c r="N8" s="147" t="n">
        <v>4202</v>
      </c>
      <c r="O8" s="147" t="n">
        <v>4310</v>
      </c>
      <c r="P8" s="239" t="inlineStr">
        <is>
          <t>A BLOK</t>
        </is>
      </c>
      <c r="Q8" s="147">
        <f>O8-N8</f>
        <v/>
      </c>
      <c r="R8" s="214" t="n">
        <v>4.8</v>
      </c>
      <c r="S8" s="214">
        <f>Q8*R8</f>
        <v/>
      </c>
    </row>
    <row r="9" ht="15.6" customHeight="1" s="291">
      <c r="A9" s="245" t="n"/>
      <c r="B9" s="45" t="inlineStr">
        <is>
          <t>B07</t>
        </is>
      </c>
      <c r="C9" s="45" t="inlineStr">
        <is>
          <t>MESCİD</t>
        </is>
      </c>
      <c r="D9" s="149" t="n">
        <v>5559</v>
      </c>
      <c r="E9" s="149" t="n">
        <v>5565</v>
      </c>
      <c r="F9" s="149" t="n">
        <v>5570</v>
      </c>
      <c r="G9" s="149" t="n">
        <v>5577</v>
      </c>
      <c r="H9" s="149" t="n">
        <v>5583</v>
      </c>
      <c r="I9" s="149" t="n">
        <v>5590</v>
      </c>
      <c r="J9" s="149" t="n">
        <v>5596</v>
      </c>
      <c r="K9" s="149" t="n">
        <v>5603</v>
      </c>
      <c r="L9" s="149" t="n">
        <v>5609</v>
      </c>
      <c r="M9" s="149" t="n">
        <v>5616</v>
      </c>
      <c r="N9" s="149" t="n">
        <v>5627</v>
      </c>
      <c r="O9" s="149" t="n">
        <v>5637</v>
      </c>
      <c r="P9" s="239" t="inlineStr">
        <is>
          <t>A BLOK</t>
        </is>
      </c>
      <c r="Q9" s="149">
        <f>O9-N9</f>
        <v/>
      </c>
      <c r="R9" s="216" t="n">
        <v>4.8</v>
      </c>
      <c r="S9" s="216">
        <f>Q9*R9</f>
        <v/>
      </c>
    </row>
    <row r="10" ht="15.6" customFormat="1" customHeight="1" s="49">
      <c r="A10" s="245" t="n"/>
      <c r="B10" s="45" t="inlineStr">
        <is>
          <t>B08</t>
        </is>
      </c>
      <c r="C10" s="45" t="inlineStr">
        <is>
          <t>ORD.KİMYA</t>
        </is>
      </c>
      <c r="D10" s="149" t="n">
        <v>3023</v>
      </c>
      <c r="E10" s="149" t="n">
        <v>3036</v>
      </c>
      <c r="F10" s="149" t="n">
        <v>3047</v>
      </c>
      <c r="G10" s="149" t="n">
        <v>3062</v>
      </c>
      <c r="H10" s="149" t="n">
        <v>3074</v>
      </c>
      <c r="I10" s="149" t="n">
        <v>3090</v>
      </c>
      <c r="J10" s="149" t="n">
        <v>3101</v>
      </c>
      <c r="K10" s="149" t="n">
        <v>3115</v>
      </c>
      <c r="L10" s="149" t="n">
        <v>3126</v>
      </c>
      <c r="M10" s="149" t="n">
        <v>3139</v>
      </c>
      <c r="N10" s="149" t="n">
        <v>3332</v>
      </c>
      <c r="O10" s="149" t="n">
        <v>3434</v>
      </c>
      <c r="P10" s="239" t="inlineStr">
        <is>
          <t>A BLOK</t>
        </is>
      </c>
      <c r="Q10" s="149">
        <f>O10-N10</f>
        <v/>
      </c>
      <c r="R10" s="216" t="n">
        <v>4.8</v>
      </c>
      <c r="S10" s="216">
        <f>Q10*R10</f>
        <v/>
      </c>
    </row>
    <row r="11" ht="15.6" customHeight="1" s="291">
      <c r="A11" s="245" t="n"/>
      <c r="B11" s="42" t="inlineStr">
        <is>
          <t>B09</t>
        </is>
      </c>
      <c r="C11" s="42" t="inlineStr">
        <is>
          <t>PARAMETRİK</t>
        </is>
      </c>
      <c r="D11" s="147" t="n">
        <v>1305</v>
      </c>
      <c r="E11" s="147" t="n">
        <v>1644</v>
      </c>
      <c r="F11" s="147" t="n">
        <v>1818</v>
      </c>
      <c r="G11" s="147" t="n">
        <v>1994</v>
      </c>
      <c r="H11" s="147" t="n">
        <v>2139</v>
      </c>
      <c r="I11" s="147" t="n">
        <v>2269</v>
      </c>
      <c r="J11" s="147" t="n">
        <v>2427</v>
      </c>
      <c r="K11" s="147" t="n">
        <v>2557</v>
      </c>
      <c r="L11" s="147" t="n">
        <v>2668</v>
      </c>
      <c r="M11" s="147" t="n">
        <v>2798</v>
      </c>
      <c r="N11" s="147" t="n">
        <v>2961</v>
      </c>
      <c r="O11" s="147" t="n">
        <v>3131</v>
      </c>
      <c r="P11" s="239" t="inlineStr">
        <is>
          <t>A BLOK</t>
        </is>
      </c>
      <c r="Q11" s="147">
        <f>O11-N11</f>
        <v/>
      </c>
      <c r="R11" s="214" t="n">
        <v>4.8</v>
      </c>
      <c r="S11" s="214">
        <f>Q11*R11</f>
        <v/>
      </c>
    </row>
    <row r="12" ht="15.6" customHeight="1" s="291">
      <c r="A12" s="245" t="n"/>
      <c r="B12" s="42" t="inlineStr">
        <is>
          <t>B10</t>
        </is>
      </c>
      <c r="C12" s="42" t="inlineStr">
        <is>
          <t>SANDIKCI - EK OFİS</t>
        </is>
      </c>
      <c r="D12" s="147" t="n">
        <v>18184</v>
      </c>
      <c r="E12" s="147" t="n">
        <v>18346</v>
      </c>
      <c r="F12" s="147" t="n">
        <v>18574</v>
      </c>
      <c r="G12" s="147" t="n">
        <v>18574</v>
      </c>
      <c r="H12" s="147" t="n">
        <v>18732</v>
      </c>
      <c r="I12" s="147" t="n">
        <v>18919</v>
      </c>
      <c r="J12" s="147" t="n">
        <v>19077</v>
      </c>
      <c r="K12" s="147" t="n">
        <v>19252</v>
      </c>
      <c r="L12" s="147" t="n">
        <v>19550</v>
      </c>
      <c r="M12" s="147" t="n">
        <v>19713</v>
      </c>
      <c r="N12" s="147" t="n">
        <v>19895</v>
      </c>
      <c r="O12" s="147" t="n">
        <v>20188</v>
      </c>
      <c r="P12" s="239" t="inlineStr">
        <is>
          <t>A BLOK</t>
        </is>
      </c>
      <c r="Q12" s="147">
        <f>O12-N12</f>
        <v/>
      </c>
      <c r="R12" s="214" t="n">
        <v>4.8</v>
      </c>
      <c r="S12" s="214">
        <f>Q12*R12</f>
        <v/>
      </c>
    </row>
    <row r="13" ht="15.6" customHeight="1" s="291">
      <c r="A13" s="245" t="n"/>
      <c r="B13" s="42" t="inlineStr">
        <is>
          <t>B11</t>
        </is>
      </c>
      <c r="C13" s="42" t="n"/>
      <c r="D13" s="147" t="n">
        <v>2934</v>
      </c>
      <c r="E13" s="147" t="n">
        <v>2952</v>
      </c>
      <c r="F13" s="147" t="n">
        <v>2964</v>
      </c>
      <c r="G13" s="147" t="n">
        <v>3009</v>
      </c>
      <c r="H13" s="147" t="n">
        <v>3039</v>
      </c>
      <c r="I13" s="147" t="n">
        <v>3078</v>
      </c>
      <c r="J13" s="147" t="n">
        <v>3096</v>
      </c>
      <c r="K13" s="147" t="n">
        <v>3115</v>
      </c>
      <c r="L13" s="147" t="n">
        <v>3135</v>
      </c>
      <c r="M13" s="147" t="n">
        <v>3147</v>
      </c>
      <c r="N13" s="147" t="n">
        <v>3153</v>
      </c>
      <c r="O13" s="147" t="n">
        <v>3160</v>
      </c>
      <c r="P13" s="239" t="inlineStr">
        <is>
          <t>A BLOK</t>
        </is>
      </c>
      <c r="Q13" s="147">
        <f>O13-N13</f>
        <v/>
      </c>
      <c r="R13" s="214" t="n">
        <v>4.8</v>
      </c>
      <c r="S13" s="214">
        <f>Q13*R13</f>
        <v/>
      </c>
    </row>
    <row r="14" ht="15.6" customHeight="1" s="291">
      <c r="A14" s="245" t="n"/>
      <c r="B14" s="42" t="inlineStr">
        <is>
          <t>B12</t>
        </is>
      </c>
      <c r="C14" s="42" t="inlineStr">
        <is>
          <t>BURAK ERSÜKMEN-ENYAKIN</t>
        </is>
      </c>
      <c r="D14" s="147" t="n">
        <v>12766</v>
      </c>
      <c r="E14" s="147" t="n">
        <v>12888</v>
      </c>
      <c r="F14" s="147" t="n">
        <v>13003</v>
      </c>
      <c r="G14" s="147" t="n">
        <v>13126</v>
      </c>
      <c r="H14" s="147" t="n">
        <v>13207</v>
      </c>
      <c r="I14" s="147" t="n">
        <v>13295</v>
      </c>
      <c r="J14" s="147" t="n">
        <v>13387</v>
      </c>
      <c r="K14" s="147" t="n">
        <v>13492</v>
      </c>
      <c r="L14" s="147" t="n">
        <v>13599</v>
      </c>
      <c r="M14" s="147" t="n">
        <v>13710</v>
      </c>
      <c r="N14" s="147" t="n">
        <v>13813</v>
      </c>
      <c r="O14" s="147" t="n">
        <v>13951</v>
      </c>
      <c r="P14" s="239" t="inlineStr">
        <is>
          <t>A BLOK</t>
        </is>
      </c>
      <c r="Q14" s="147">
        <f>O14-N14</f>
        <v/>
      </c>
      <c r="R14" s="214" t="n">
        <v>4.8</v>
      </c>
      <c r="S14" s="214">
        <f>Q14*R14</f>
        <v/>
      </c>
    </row>
    <row r="15" ht="15.6" customHeight="1" s="291">
      <c r="A15" s="245" t="n"/>
      <c r="B15" s="167" t="inlineStr">
        <is>
          <t>B13</t>
        </is>
      </c>
      <c r="C15" s="167" t="inlineStr">
        <is>
          <t>TUĞBA SARI-KAFETERYA</t>
        </is>
      </c>
      <c r="D15" s="168" t="n">
        <v>95679</v>
      </c>
      <c r="E15" s="168" t="n">
        <v>95886</v>
      </c>
      <c r="F15" s="168" t="n">
        <v>96051</v>
      </c>
      <c r="G15" s="168" t="n">
        <v>96266</v>
      </c>
      <c r="H15" s="168" t="n">
        <v>96344</v>
      </c>
      <c r="I15" s="168" t="n">
        <v>96566</v>
      </c>
      <c r="J15" s="168" t="n">
        <v>96819</v>
      </c>
      <c r="K15" s="168" t="n">
        <v>97196</v>
      </c>
      <c r="L15" s="168" t="n">
        <v>97549</v>
      </c>
      <c r="M15" s="168" t="n">
        <v>97908</v>
      </c>
      <c r="N15" s="168" t="n">
        <v>98241</v>
      </c>
      <c r="O15" s="168" t="n">
        <v>98603</v>
      </c>
      <c r="P15" s="239" t="inlineStr">
        <is>
          <t>A BLOK</t>
        </is>
      </c>
      <c r="Q15" s="168">
        <f>O15-N15</f>
        <v/>
      </c>
      <c r="R15" s="217" t="n">
        <v>4.8</v>
      </c>
      <c r="S15" s="217">
        <f>Q15*R15</f>
        <v/>
      </c>
    </row>
    <row r="16" ht="15.6" customHeight="1" s="291">
      <c r="A16" s="245" t="n"/>
      <c r="B16" s="167" t="inlineStr">
        <is>
          <t>B14</t>
        </is>
      </c>
      <c r="C16" s="167" t="inlineStr">
        <is>
          <t>TUĞBA SARI-KAFETERYA</t>
        </is>
      </c>
      <c r="D16" s="168" t="n">
        <v>154746</v>
      </c>
      <c r="E16" s="168" t="n">
        <v>156179</v>
      </c>
      <c r="F16" s="168" t="n">
        <v>157513</v>
      </c>
      <c r="G16" s="168" t="n">
        <v>158976</v>
      </c>
      <c r="H16" s="168" t="n">
        <v>159756</v>
      </c>
      <c r="I16" s="168" t="n">
        <v>160855</v>
      </c>
      <c r="J16" s="168" t="n">
        <v>162074</v>
      </c>
      <c r="K16" s="168" t="n">
        <v>163232</v>
      </c>
      <c r="L16" s="168" t="n">
        <v>164417</v>
      </c>
      <c r="M16" s="168" t="n">
        <v>165547</v>
      </c>
      <c r="N16" s="168" t="n">
        <v>166825</v>
      </c>
      <c r="O16" s="168" t="n">
        <v>168369</v>
      </c>
      <c r="P16" s="239" t="inlineStr">
        <is>
          <t>A BLOK</t>
        </is>
      </c>
      <c r="Q16" s="168">
        <f>O16-N16</f>
        <v/>
      </c>
      <c r="R16" s="217" t="n">
        <v>4.8</v>
      </c>
      <c r="S16" s="217">
        <f>Q16*R16</f>
        <v/>
      </c>
    </row>
    <row r="17" ht="15.6" customHeight="1" s="291">
      <c r="A17" s="245" t="n"/>
      <c r="B17" s="42" t="inlineStr">
        <is>
          <t>B15</t>
        </is>
      </c>
      <c r="C17" s="42" t="inlineStr">
        <is>
          <t>MAENSO</t>
        </is>
      </c>
      <c r="D17" s="147" t="n">
        <v>4036</v>
      </c>
      <c r="E17" s="147" t="n">
        <v>4036</v>
      </c>
      <c r="F17" s="147" t="n">
        <v>4036</v>
      </c>
      <c r="G17" s="147" t="n">
        <v>4039</v>
      </c>
      <c r="H17" s="147" t="n">
        <v>4043</v>
      </c>
      <c r="I17" s="147" t="n">
        <v>4045</v>
      </c>
      <c r="J17" s="147" t="n">
        <v>4045</v>
      </c>
      <c r="K17" s="147" t="n">
        <v>4045</v>
      </c>
      <c r="L17" s="147" t="n">
        <v>4045</v>
      </c>
      <c r="M17" s="147" t="n">
        <v>4045</v>
      </c>
      <c r="N17" s="147" t="n">
        <v>4045</v>
      </c>
      <c r="O17" s="147" t="n">
        <v>4045</v>
      </c>
      <c r="P17" s="239" t="inlineStr">
        <is>
          <t>A BLOK</t>
        </is>
      </c>
      <c r="Q17" s="147">
        <f>O17-N17</f>
        <v/>
      </c>
      <c r="R17" s="214" t="n">
        <v>4.8</v>
      </c>
      <c r="S17" s="214">
        <f>Q17*R17</f>
        <v/>
      </c>
    </row>
    <row r="18" ht="15.6" customHeight="1" s="291">
      <c r="A18" s="245" t="n"/>
      <c r="B18" s="158" t="inlineStr">
        <is>
          <t>B16</t>
        </is>
      </c>
      <c r="C18" s="156" t="inlineStr">
        <is>
          <t>Arşiv</t>
        </is>
      </c>
      <c r="D18" s="157" t="n">
        <v>2141</v>
      </c>
      <c r="E18" s="157" t="n">
        <v>2167</v>
      </c>
      <c r="F18" s="157" t="n">
        <v>2202</v>
      </c>
      <c r="G18" s="157" t="n">
        <v>2244</v>
      </c>
      <c r="H18" s="157" t="n">
        <v>2296</v>
      </c>
      <c r="I18" s="157" t="n">
        <v>2323</v>
      </c>
      <c r="J18" s="157" t="n">
        <v>2346</v>
      </c>
      <c r="K18" s="157" t="n">
        <v>2363</v>
      </c>
      <c r="L18" s="157" t="n">
        <v>2403</v>
      </c>
      <c r="M18" s="157" t="n">
        <v>2442</v>
      </c>
      <c r="N18" s="157" t="n">
        <v>2484</v>
      </c>
      <c r="O18" s="157" t="n">
        <v>2502</v>
      </c>
      <c r="P18" s="239" t="inlineStr">
        <is>
          <t>A BLOK</t>
        </is>
      </c>
      <c r="Q18" s="157">
        <f>O18-N18</f>
        <v/>
      </c>
      <c r="R18" s="218" t="n">
        <v>4.8</v>
      </c>
      <c r="S18" s="218">
        <f>Q18*R18</f>
        <v/>
      </c>
    </row>
    <row r="19" ht="15.6" customHeight="1" s="291">
      <c r="A19" s="245" t="n"/>
      <c r="B19" s="45" t="inlineStr">
        <is>
          <t>B17</t>
        </is>
      </c>
      <c r="C19" s="45" t="inlineStr">
        <is>
          <t>Arşiv</t>
        </is>
      </c>
      <c r="D19" s="149" t="n">
        <v>18438</v>
      </c>
      <c r="E19" s="149" t="n">
        <v>18443</v>
      </c>
      <c r="F19" s="149" t="n">
        <v>18449</v>
      </c>
      <c r="G19" s="149" t="n">
        <v>18455</v>
      </c>
      <c r="H19" s="149" t="n">
        <v>18460</v>
      </c>
      <c r="I19" s="149" t="n">
        <v>18466</v>
      </c>
      <c r="J19" s="149" t="n">
        <v>18471</v>
      </c>
      <c r="K19" s="149" t="n">
        <v>18476</v>
      </c>
      <c r="L19" s="149" t="n">
        <v>18480</v>
      </c>
      <c r="M19" s="149" t="n">
        <v>18486</v>
      </c>
      <c r="N19" s="149" t="n">
        <v>18490</v>
      </c>
      <c r="O19" s="149" t="n">
        <v>18555</v>
      </c>
      <c r="P19" s="239" t="inlineStr">
        <is>
          <t>A BLOK</t>
        </is>
      </c>
      <c r="Q19" s="149">
        <f>O19-N19</f>
        <v/>
      </c>
      <c r="R19" s="216" t="n">
        <v>4.8</v>
      </c>
      <c r="S19" s="216">
        <f>Q19*R19</f>
        <v/>
      </c>
    </row>
    <row r="20" ht="15.6" customFormat="1" customHeight="1" s="49">
      <c r="A20" s="246" t="n"/>
      <c r="B20" s="156" t="inlineStr">
        <is>
          <t>B18</t>
        </is>
      </c>
      <c r="C20" s="156" t="inlineStr">
        <is>
          <t>Konferans Salonu</t>
        </is>
      </c>
      <c r="D20" s="157" t="n"/>
      <c r="E20" s="157" t="n"/>
      <c r="F20" s="157" t="n"/>
      <c r="G20" s="157" t="n"/>
      <c r="H20" s="157" t="n"/>
      <c r="I20" s="157" t="n"/>
      <c r="J20" s="157" t="n"/>
      <c r="K20" s="157" t="n"/>
      <c r="L20" s="157" t="n"/>
      <c r="M20" s="157" t="n"/>
      <c r="N20" s="157" t="n"/>
      <c r="O20" s="157" t="n"/>
      <c r="P20" s="239" t="inlineStr">
        <is>
          <t>A BLOK</t>
        </is>
      </c>
      <c r="Q20" s="157">
        <f>O20-N20</f>
        <v/>
      </c>
      <c r="R20" s="218" t="n">
        <v>4.8</v>
      </c>
      <c r="S20" s="218">
        <f>Q20*R20</f>
        <v/>
      </c>
    </row>
    <row r="21" ht="15.6" customHeight="1" s="291">
      <c r="A21" s="279" t="inlineStr">
        <is>
          <t>Zemin Kat</t>
        </is>
      </c>
      <c r="B21" s="156" t="inlineStr">
        <is>
          <t>Z01</t>
        </is>
      </c>
      <c r="C21" s="156" t="inlineStr">
        <is>
          <t>Güvenlik Odası</t>
        </is>
      </c>
      <c r="D21" s="157" t="n">
        <v>11781</v>
      </c>
      <c r="E21" s="157" t="n">
        <v>11920</v>
      </c>
      <c r="F21" s="157" t="n">
        <v>12059</v>
      </c>
      <c r="G21" s="157" t="n">
        <v>12213</v>
      </c>
      <c r="H21" s="157" t="n">
        <v>12343</v>
      </c>
      <c r="I21" s="157" t="n">
        <v>12492</v>
      </c>
      <c r="J21" s="157" t="n">
        <v>12607</v>
      </c>
      <c r="K21" s="157" t="n">
        <v>12736</v>
      </c>
      <c r="L21" s="157" t="n">
        <v>12827</v>
      </c>
      <c r="M21" s="157" t="n">
        <v>12931</v>
      </c>
      <c r="N21" s="157" t="n">
        <v>13019</v>
      </c>
      <c r="O21" s="157" t="n">
        <v>13127</v>
      </c>
      <c r="P21" s="239" t="inlineStr">
        <is>
          <t>A BLOK</t>
        </is>
      </c>
      <c r="Q21" s="157">
        <f>O21-N21</f>
        <v/>
      </c>
      <c r="R21" s="218" t="n">
        <v>4.8</v>
      </c>
      <c r="S21" s="218">
        <f>Q21*R21</f>
        <v/>
      </c>
    </row>
    <row r="22" ht="15.6" customHeight="1" s="291">
      <c r="A22" s="245" t="n"/>
      <c r="B22" s="42" t="inlineStr">
        <is>
          <t>Z02</t>
        </is>
      </c>
      <c r="C22" s="42" t="inlineStr">
        <is>
          <t>EREL SAVUNMA</t>
        </is>
      </c>
      <c r="D22" s="147" t="n">
        <v>5335</v>
      </c>
      <c r="E22" s="147" t="n">
        <v>5350</v>
      </c>
      <c r="F22" s="147" t="n">
        <v>5362</v>
      </c>
      <c r="G22" s="147" t="n">
        <v>5377</v>
      </c>
      <c r="H22" s="147" t="n">
        <v>5390</v>
      </c>
      <c r="I22" s="147" t="n">
        <v>5401</v>
      </c>
      <c r="J22" s="147" t="n">
        <v>5411</v>
      </c>
      <c r="K22" s="147" t="n">
        <v>5421</v>
      </c>
      <c r="L22" s="147" t="n">
        <v>5431</v>
      </c>
      <c r="M22" s="147" t="n">
        <v>5440</v>
      </c>
      <c r="N22" s="147" t="n">
        <v>5448</v>
      </c>
      <c r="O22" s="147" t="n">
        <v>5463</v>
      </c>
      <c r="P22" s="239" t="inlineStr">
        <is>
          <t>A BLOK</t>
        </is>
      </c>
      <c r="Q22" s="147">
        <f>O22-N22</f>
        <v/>
      </c>
      <c r="R22" s="214" t="n">
        <v>4.8</v>
      </c>
      <c r="S22" s="214">
        <f>Q22*R22</f>
        <v/>
      </c>
    </row>
    <row r="23" ht="15.6" customHeight="1" s="291">
      <c r="A23" s="245" t="n"/>
      <c r="B23" s="42" t="inlineStr">
        <is>
          <t>Z03</t>
        </is>
      </c>
      <c r="C23" s="42" t="inlineStr">
        <is>
          <t>EREL SAVUNMA</t>
        </is>
      </c>
      <c r="D23" s="147" t="n">
        <v>6261</v>
      </c>
      <c r="E23" s="147" t="n">
        <v>6319</v>
      </c>
      <c r="F23" s="147" t="n">
        <v>6419</v>
      </c>
      <c r="G23" s="147" t="n">
        <v>6488</v>
      </c>
      <c r="H23" s="147" t="n">
        <v>6534</v>
      </c>
      <c r="I23" s="147" t="n">
        <v>6570</v>
      </c>
      <c r="J23" s="147" t="n">
        <v>6608</v>
      </c>
      <c r="K23" s="147" t="n">
        <v>6645</v>
      </c>
      <c r="L23" s="147" t="n">
        <v>6677</v>
      </c>
      <c r="M23" s="147" t="n">
        <v>6705</v>
      </c>
      <c r="N23" s="147" t="n">
        <v>6746</v>
      </c>
      <c r="O23" s="147" t="n">
        <v>6804</v>
      </c>
      <c r="P23" s="239" t="inlineStr">
        <is>
          <t>A BLOK</t>
        </is>
      </c>
      <c r="Q23" s="147">
        <f>O23-N23</f>
        <v/>
      </c>
      <c r="R23" s="214" t="n">
        <v>4.8</v>
      </c>
      <c r="S23" s="214">
        <f>Q23*R23</f>
        <v/>
      </c>
    </row>
    <row r="24" ht="15.6" customHeight="1" s="291">
      <c r="A24" s="245" t="n"/>
      <c r="B24" s="42" t="inlineStr">
        <is>
          <t>Z04</t>
        </is>
      </c>
      <c r="C24" s="42" t="inlineStr">
        <is>
          <t>KURUMSAL YAZILIM</t>
        </is>
      </c>
      <c r="D24" s="147" t="n">
        <v>9115</v>
      </c>
      <c r="E24" s="147" t="n">
        <v>9185</v>
      </c>
      <c r="F24" s="147" t="n">
        <v>9261</v>
      </c>
      <c r="G24" s="147" t="n">
        <v>9348</v>
      </c>
      <c r="H24" s="147" t="n">
        <v>9465</v>
      </c>
      <c r="I24" s="147" t="n">
        <v>9550</v>
      </c>
      <c r="J24" s="147" t="n">
        <v>9624</v>
      </c>
      <c r="K24" s="147" t="n">
        <v>9677</v>
      </c>
      <c r="L24" s="147" t="n">
        <v>9749</v>
      </c>
      <c r="M24" s="147" t="n">
        <v>9826</v>
      </c>
      <c r="N24" s="147" t="n">
        <v>9913</v>
      </c>
      <c r="O24" s="147" t="n">
        <v>10024</v>
      </c>
      <c r="P24" s="239" t="inlineStr">
        <is>
          <t>A BLOK</t>
        </is>
      </c>
      <c r="Q24" s="147">
        <f>O24-N24</f>
        <v/>
      </c>
      <c r="R24" s="214" t="n">
        <v>4.8</v>
      </c>
      <c r="S24" s="214">
        <f>Q24*R24</f>
        <v/>
      </c>
    </row>
    <row r="25" ht="15.6" customHeight="1" s="291">
      <c r="A25" s="245" t="n"/>
      <c r="B25" s="42" t="inlineStr">
        <is>
          <t>Z05</t>
        </is>
      </c>
      <c r="C25" s="42" t="inlineStr">
        <is>
          <t>ARGEDE YAZILIM</t>
        </is>
      </c>
      <c r="D25" s="147" t="n">
        <v>12337</v>
      </c>
      <c r="E25" s="147" t="n">
        <v>12567</v>
      </c>
      <c r="F25" s="147" t="n">
        <v>12825</v>
      </c>
      <c r="G25" s="147" t="n">
        <v>13114</v>
      </c>
      <c r="H25" s="147" t="n">
        <v>13218</v>
      </c>
      <c r="I25" s="147" t="n">
        <v>13412</v>
      </c>
      <c r="J25" s="147" t="n">
        <v>13613</v>
      </c>
      <c r="K25" s="147" t="n">
        <v>13821</v>
      </c>
      <c r="L25" s="147" t="n">
        <v>14011</v>
      </c>
      <c r="M25" s="147" t="n">
        <v>14203</v>
      </c>
      <c r="N25" s="147" t="n">
        <v>14396</v>
      </c>
      <c r="O25" s="147" t="n">
        <v>14654</v>
      </c>
      <c r="P25" s="239" t="inlineStr">
        <is>
          <t>A BLOK</t>
        </is>
      </c>
      <c r="Q25" s="147">
        <f>O25-N25</f>
        <v/>
      </c>
      <c r="R25" s="214" t="n">
        <v>4.8</v>
      </c>
      <c r="S25" s="214">
        <f>Q25*R25</f>
        <v/>
      </c>
    </row>
    <row r="26" ht="15.6" customHeight="1" s="291">
      <c r="A26" s="245" t="n"/>
      <c r="B26" s="42" t="inlineStr">
        <is>
          <t>Z06</t>
        </is>
      </c>
      <c r="C26" s="42" t="inlineStr">
        <is>
          <t>ARGEDE YAZILIM</t>
        </is>
      </c>
      <c r="D26" s="147" t="n">
        <v>6455</v>
      </c>
      <c r="E26" s="147" t="n">
        <v>6497</v>
      </c>
      <c r="F26" s="147" t="n">
        <v>6550</v>
      </c>
      <c r="G26" s="147" t="n">
        <v>6601</v>
      </c>
      <c r="H26" s="147" t="n">
        <v>6636</v>
      </c>
      <c r="I26" s="147" t="n">
        <v>6672</v>
      </c>
      <c r="J26" s="147" t="n">
        <v>6694</v>
      </c>
      <c r="K26" s="147" t="n">
        <v>6725</v>
      </c>
      <c r="L26" s="147" t="n">
        <v>6764</v>
      </c>
      <c r="M26" s="147" t="n">
        <v>6807</v>
      </c>
      <c r="N26" s="147" t="n">
        <v>6868</v>
      </c>
      <c r="O26" s="147" t="n">
        <v>6925</v>
      </c>
      <c r="P26" s="239" t="inlineStr">
        <is>
          <t>A BLOK</t>
        </is>
      </c>
      <c r="Q26" s="147">
        <f>O26-N26</f>
        <v/>
      </c>
      <c r="R26" s="214" t="n">
        <v>4.8</v>
      </c>
      <c r="S26" s="214">
        <f>Q26*R26</f>
        <v/>
      </c>
    </row>
    <row r="27" ht="15.6" customHeight="1" s="291">
      <c r="A27" s="245" t="n"/>
      <c r="B27" s="42" t="inlineStr">
        <is>
          <t>Z07</t>
        </is>
      </c>
      <c r="C27" s="42" t="inlineStr">
        <is>
          <t>ARGEDE YAZILIM</t>
        </is>
      </c>
      <c r="D27" s="147" t="n">
        <v>13899</v>
      </c>
      <c r="E27" s="147" t="n">
        <v>13947</v>
      </c>
      <c r="F27" s="147" t="n">
        <v>14001</v>
      </c>
      <c r="G27" s="147" t="n">
        <v>14077</v>
      </c>
      <c r="H27" s="147" t="n">
        <v>14118</v>
      </c>
      <c r="I27" s="147" t="n">
        <v>14176</v>
      </c>
      <c r="J27" s="147" t="n">
        <v>14234</v>
      </c>
      <c r="K27" s="147" t="n">
        <v>14299</v>
      </c>
      <c r="L27" s="147" t="n">
        <v>14373</v>
      </c>
      <c r="M27" s="147" t="n">
        <v>14446</v>
      </c>
      <c r="N27" s="147" t="n">
        <v>14506</v>
      </c>
      <c r="O27" s="147" t="n">
        <v>14616</v>
      </c>
      <c r="P27" s="239" t="inlineStr">
        <is>
          <t>A BLOK</t>
        </is>
      </c>
      <c r="Q27" s="147">
        <f>O27-N27</f>
        <v/>
      </c>
      <c r="R27" s="214" t="n">
        <v>4.8</v>
      </c>
      <c r="S27" s="214">
        <f>Q27*R27</f>
        <v/>
      </c>
    </row>
    <row r="28" ht="15.6" customHeight="1" s="291">
      <c r="A28" s="245" t="n"/>
      <c r="B28" s="156" t="inlineStr">
        <is>
          <t>Z08</t>
        </is>
      </c>
      <c r="C28" s="156" t="inlineStr">
        <is>
          <t>TTO ANONİM ŞİRKETİ</t>
        </is>
      </c>
      <c r="D28" s="157" t="n">
        <v>12216</v>
      </c>
      <c r="E28" s="157" t="n">
        <v>12341</v>
      </c>
      <c r="F28" s="157" t="n">
        <v>12478</v>
      </c>
      <c r="G28" s="157" t="n">
        <v>12635</v>
      </c>
      <c r="H28" s="157" t="n">
        <v>12743</v>
      </c>
      <c r="I28" s="157" t="n">
        <v>12819</v>
      </c>
      <c r="J28" s="157" t="n">
        <v>12901</v>
      </c>
      <c r="K28" s="157" t="n">
        <v>12974</v>
      </c>
      <c r="L28" s="157" t="n">
        <v>13043</v>
      </c>
      <c r="M28" s="157" t="n">
        <v>13101</v>
      </c>
      <c r="N28" s="157" t="n">
        <v>13172</v>
      </c>
      <c r="O28" s="157" t="n">
        <v>13286</v>
      </c>
      <c r="P28" s="239" t="inlineStr">
        <is>
          <t>A BLOK</t>
        </is>
      </c>
      <c r="Q28" s="157">
        <f>O28-N28</f>
        <v/>
      </c>
      <c r="R28" s="218" t="n">
        <v>4.8</v>
      </c>
      <c r="S28" s="218">
        <f>Q28*R28</f>
        <v/>
      </c>
    </row>
    <row r="29" ht="15.6" customHeight="1" s="291">
      <c r="A29" s="245" t="n"/>
      <c r="B29" s="156" t="inlineStr">
        <is>
          <t>Z09</t>
        </is>
      </c>
      <c r="C29" s="156" t="inlineStr">
        <is>
          <t>TTO ANONİM ŞİRKETİ</t>
        </is>
      </c>
      <c r="D29" s="157" t="n">
        <v>4307</v>
      </c>
      <c r="E29" s="157" t="n">
        <v>4344</v>
      </c>
      <c r="F29" s="157" t="n">
        <v>4384</v>
      </c>
      <c r="G29" s="157" t="n">
        <v>4434</v>
      </c>
      <c r="H29" s="157" t="n">
        <v>4463</v>
      </c>
      <c r="I29" s="157" t="n">
        <v>4494</v>
      </c>
      <c r="J29" s="157" t="n">
        <v>4517</v>
      </c>
      <c r="K29" s="157" t="n">
        <v>4543</v>
      </c>
      <c r="L29" s="157" t="n">
        <v>4566</v>
      </c>
      <c r="M29" s="157" t="n">
        <v>4589</v>
      </c>
      <c r="N29" s="157" t="n">
        <v>4614</v>
      </c>
      <c r="O29" s="157" t="n">
        <v>4658</v>
      </c>
      <c r="P29" s="239" t="inlineStr">
        <is>
          <t>A BLOK</t>
        </is>
      </c>
      <c r="Q29" s="157">
        <f>O29-N29</f>
        <v/>
      </c>
      <c r="R29" s="218" t="n">
        <v>4.8</v>
      </c>
      <c r="S29" s="218">
        <f>Q29*R29</f>
        <v/>
      </c>
    </row>
    <row r="30" ht="15.6" customHeight="1" s="291">
      <c r="A30" s="245" t="n"/>
      <c r="B30" s="42" t="inlineStr">
        <is>
          <t>Z10</t>
        </is>
      </c>
      <c r="C30" s="42" t="inlineStr">
        <is>
          <t>ONEROV</t>
        </is>
      </c>
      <c r="D30" s="147" t="n">
        <v>8699</v>
      </c>
      <c r="E30" s="147" t="n">
        <v>8770</v>
      </c>
      <c r="F30" s="147" t="n">
        <v>8849</v>
      </c>
      <c r="G30" s="147" t="n">
        <v>8936</v>
      </c>
      <c r="H30" s="147" t="n">
        <v>8999</v>
      </c>
      <c r="I30" s="147" t="n">
        <v>9035</v>
      </c>
      <c r="J30" s="147" t="n">
        <v>9076</v>
      </c>
      <c r="K30" s="147" t="n">
        <v>9118</v>
      </c>
      <c r="L30" s="147" t="n">
        <v>9175</v>
      </c>
      <c r="M30" s="147" t="n">
        <v>9201</v>
      </c>
      <c r="N30" s="147" t="n">
        <v>9220</v>
      </c>
      <c r="O30" s="147" t="n">
        <v>9247</v>
      </c>
      <c r="P30" s="239" t="inlineStr">
        <is>
          <t>A BLOK</t>
        </is>
      </c>
      <c r="Q30" s="147">
        <f>O30-N30</f>
        <v/>
      </c>
      <c r="R30" s="214" t="n">
        <v>4.8</v>
      </c>
      <c r="S30" s="214">
        <f>Q30*R30</f>
        <v/>
      </c>
    </row>
    <row r="31" ht="15.6" customHeight="1" s="291">
      <c r="A31" s="245" t="n"/>
      <c r="B31" s="42" t="inlineStr">
        <is>
          <t>Z11</t>
        </is>
      </c>
      <c r="C31" s="42" t="inlineStr">
        <is>
          <t>BİNOPLUS</t>
        </is>
      </c>
      <c r="D31" s="147" t="n">
        <v>8081</v>
      </c>
      <c r="E31" s="147" t="n">
        <v>8108</v>
      </c>
      <c r="F31" s="147" t="n">
        <v>8144</v>
      </c>
      <c r="G31" s="147" t="n">
        <v>8167</v>
      </c>
      <c r="H31" s="147" t="n">
        <v>8188</v>
      </c>
      <c r="I31" s="147" t="n">
        <v>8217</v>
      </c>
      <c r="J31" s="147" t="n">
        <v>8248</v>
      </c>
      <c r="K31" s="147" t="n">
        <v>8272</v>
      </c>
      <c r="L31" s="147" t="n">
        <v>8293</v>
      </c>
      <c r="M31" s="147" t="n">
        <v>8305</v>
      </c>
      <c r="N31" s="147" t="n">
        <v>8326</v>
      </c>
      <c r="O31" s="147" t="n">
        <v>8362</v>
      </c>
      <c r="P31" s="239" t="inlineStr">
        <is>
          <t>A BLOK</t>
        </is>
      </c>
      <c r="Q31" s="147">
        <f>O31-N31</f>
        <v/>
      </c>
      <c r="R31" s="214" t="n">
        <v>4.8</v>
      </c>
      <c r="S31" s="214">
        <f>Q31*R31</f>
        <v/>
      </c>
    </row>
    <row r="32" ht="15.6" customHeight="1" s="291">
      <c r="A32" s="245" t="n"/>
      <c r="B32" s="42" t="inlineStr">
        <is>
          <t>Z12</t>
        </is>
      </c>
      <c r="C32" s="42" t="inlineStr">
        <is>
          <t>BİNOPLUS</t>
        </is>
      </c>
      <c r="D32" s="147" t="n">
        <v>14894</v>
      </c>
      <c r="E32" s="147" t="n">
        <v>14954</v>
      </c>
      <c r="F32" s="147" t="n">
        <v>15019</v>
      </c>
      <c r="G32" s="147" t="n">
        <v>15083</v>
      </c>
      <c r="H32" s="147" t="n">
        <v>15134</v>
      </c>
      <c r="I32" s="147" t="n">
        <v>15183</v>
      </c>
      <c r="J32" s="147" t="n">
        <v>15235</v>
      </c>
      <c r="K32" s="147" t="n">
        <v>15292</v>
      </c>
      <c r="L32" s="147" t="n">
        <v>15337</v>
      </c>
      <c r="M32" s="147" t="n">
        <v>15345</v>
      </c>
      <c r="N32" s="147" t="n">
        <v>15384</v>
      </c>
      <c r="O32" s="147" t="n">
        <v>15445</v>
      </c>
      <c r="P32" s="239" t="inlineStr">
        <is>
          <t>A BLOK</t>
        </is>
      </c>
      <c r="Q32" s="147">
        <f>O32-N32</f>
        <v/>
      </c>
      <c r="R32" s="214" t="n">
        <v>4.8</v>
      </c>
      <c r="S32" s="214">
        <f>Q32*R32</f>
        <v/>
      </c>
    </row>
    <row r="33" ht="15.6" customHeight="1" s="291">
      <c r="A33" s="245" t="n"/>
      <c r="B33" s="42" t="inlineStr">
        <is>
          <t>Z13</t>
        </is>
      </c>
      <c r="C33" s="42" t="inlineStr">
        <is>
          <t xml:space="preserve">İNOVAR ARGE </t>
        </is>
      </c>
      <c r="D33" s="147" t="n">
        <v>6976</v>
      </c>
      <c r="E33" s="147" t="n">
        <v>7026</v>
      </c>
      <c r="F33" s="147" t="n">
        <v>7095</v>
      </c>
      <c r="G33" s="147" t="n">
        <v>7163</v>
      </c>
      <c r="H33" s="147" t="n">
        <v>7212</v>
      </c>
      <c r="I33" s="147" t="n">
        <v>7281</v>
      </c>
      <c r="J33" s="147" t="n">
        <v>7347</v>
      </c>
      <c r="K33" s="147" t="n">
        <v>7412</v>
      </c>
      <c r="L33" s="147" t="n">
        <v>7477</v>
      </c>
      <c r="M33" s="147" t="n">
        <v>7534</v>
      </c>
      <c r="N33" s="147" t="n">
        <v>7578</v>
      </c>
      <c r="O33" s="147" t="n">
        <v>7642</v>
      </c>
      <c r="P33" s="239" t="inlineStr">
        <is>
          <t>A BLOK</t>
        </is>
      </c>
      <c r="Q33" s="147">
        <f>O33-N33</f>
        <v/>
      </c>
      <c r="R33" s="214" t="n">
        <v>4.8</v>
      </c>
      <c r="S33" s="214">
        <f>Q33*R33</f>
        <v/>
      </c>
    </row>
    <row r="34" ht="15.6" customHeight="1" s="291">
      <c r="A34" s="245" t="n"/>
      <c r="B34" s="42" t="inlineStr">
        <is>
          <t>Z14</t>
        </is>
      </c>
      <c r="C34" s="42" t="inlineStr">
        <is>
          <t xml:space="preserve">İNOVAR ARGE </t>
        </is>
      </c>
      <c r="D34" s="147" t="n">
        <v>23761</v>
      </c>
      <c r="E34" s="147" t="n">
        <v>23992</v>
      </c>
      <c r="F34" s="147" t="n">
        <v>24208</v>
      </c>
      <c r="G34" s="147" t="n">
        <v>24428</v>
      </c>
      <c r="H34" s="147" t="n">
        <v>24585</v>
      </c>
      <c r="I34" s="147" t="n">
        <v>24824</v>
      </c>
      <c r="J34" s="147" t="n">
        <v>25057</v>
      </c>
      <c r="K34" s="147" t="n">
        <v>25286</v>
      </c>
      <c r="L34" s="147" t="n">
        <v>25511</v>
      </c>
      <c r="M34" s="147" t="n">
        <v>25784</v>
      </c>
      <c r="N34" s="147" t="n">
        <v>26040</v>
      </c>
      <c r="O34" s="147" t="n">
        <v>26356</v>
      </c>
      <c r="P34" s="239" t="inlineStr">
        <is>
          <t>A BLOK</t>
        </is>
      </c>
      <c r="Q34" s="147">
        <f>O34-N34</f>
        <v/>
      </c>
      <c r="R34" s="214" t="n">
        <v>4.8</v>
      </c>
      <c r="S34" s="214">
        <f>Q34*R34</f>
        <v/>
      </c>
    </row>
    <row r="35" ht="15.6" customHeight="1" s="291">
      <c r="A35" s="245" t="n"/>
      <c r="B35" s="42" t="inlineStr">
        <is>
          <t>Z14-2</t>
        </is>
      </c>
      <c r="C35" s="42" t="inlineStr">
        <is>
          <t xml:space="preserve">İNOVAR ARGE </t>
        </is>
      </c>
      <c r="D35" s="147" t="n"/>
      <c r="E35" s="147" t="n">
        <v>5131</v>
      </c>
      <c r="F35" s="147" t="n"/>
      <c r="G35" s="147" t="n"/>
      <c r="H35" s="147" t="n">
        <v>7303</v>
      </c>
      <c r="I35" s="147" t="n"/>
      <c r="J35" s="147" t="n"/>
      <c r="K35" s="147" t="n"/>
      <c r="L35" s="147" t="n"/>
      <c r="M35" s="147" t="n"/>
      <c r="N35" s="147" t="n"/>
      <c r="O35" s="147" t="n"/>
      <c r="P35" s="239" t="inlineStr">
        <is>
          <t>A BLOK</t>
        </is>
      </c>
      <c r="Q35" s="147">
        <f>O35-N35</f>
        <v/>
      </c>
      <c r="R35" s="214" t="n">
        <v>4.8</v>
      </c>
      <c r="S35" s="214">
        <f>Q35*R35</f>
        <v/>
      </c>
    </row>
    <row r="36" ht="15.6" customHeight="1" s="291">
      <c r="A36" s="245" t="n"/>
      <c r="B36" s="126" t="inlineStr">
        <is>
          <t>Z15-1</t>
        </is>
      </c>
      <c r="C36" s="126" t="inlineStr">
        <is>
          <t>HAREZYO</t>
        </is>
      </c>
      <c r="D36" s="205" t="n"/>
      <c r="E36" s="205" t="n"/>
      <c r="F36" s="205" t="n"/>
      <c r="G36" s="205" t="n"/>
      <c r="H36" s="205" t="n">
        <v>0</v>
      </c>
      <c r="I36" s="205" t="n">
        <v>24</v>
      </c>
      <c r="J36" s="205" t="n">
        <v>40</v>
      </c>
      <c r="K36" s="205" t="n">
        <v>63</v>
      </c>
      <c r="L36" s="205" t="n">
        <v>74</v>
      </c>
      <c r="M36" s="205" t="n">
        <v>93</v>
      </c>
      <c r="N36" s="205" t="n">
        <v>106</v>
      </c>
      <c r="O36" s="205" t="n">
        <v>114</v>
      </c>
      <c r="P36" s="239" t="inlineStr">
        <is>
          <t>A BLOK</t>
        </is>
      </c>
      <c r="Q36" s="205">
        <f>O36-N36</f>
        <v/>
      </c>
      <c r="R36" s="127" t="n">
        <v>4.8</v>
      </c>
      <c r="S36" s="127">
        <f>Q36*R36</f>
        <v/>
      </c>
    </row>
    <row r="37" ht="15.6" customHeight="1" s="291">
      <c r="A37" s="245" t="n"/>
      <c r="B37" s="126" t="inlineStr">
        <is>
          <t>Z15-2</t>
        </is>
      </c>
      <c r="C37" s="126" t="inlineStr">
        <is>
          <t xml:space="preserve">İNOVAR ARGE </t>
        </is>
      </c>
      <c r="D37" s="205" t="n"/>
      <c r="E37" s="205" t="n">
        <v>12359</v>
      </c>
      <c r="F37" s="205" t="n"/>
      <c r="G37" s="205" t="n"/>
      <c r="H37" s="205" t="n">
        <v>0</v>
      </c>
      <c r="I37" s="205" t="n">
        <v>62</v>
      </c>
      <c r="J37" s="205" t="n">
        <v>128</v>
      </c>
      <c r="K37" s="205" t="n">
        <v>247</v>
      </c>
      <c r="L37" s="205" t="n">
        <v>347</v>
      </c>
      <c r="M37" s="205" t="n">
        <v>421</v>
      </c>
      <c r="N37" s="205" t="n">
        <v>444</v>
      </c>
      <c r="O37" s="205" t="n">
        <v>484</v>
      </c>
      <c r="P37" s="239" t="inlineStr">
        <is>
          <t>A BLOK</t>
        </is>
      </c>
      <c r="Q37" s="205">
        <f>O37-N37</f>
        <v/>
      </c>
      <c r="R37" s="127" t="n">
        <v>4.8</v>
      </c>
      <c r="S37" s="127">
        <f>Q37*R37</f>
        <v/>
      </c>
    </row>
    <row r="38" ht="15.6" customHeight="1" s="291">
      <c r="A38" s="245" t="n"/>
      <c r="B38" s="126" t="inlineStr">
        <is>
          <t>Z15-3</t>
        </is>
      </c>
      <c r="C38" s="126" t="inlineStr">
        <is>
          <t>HAREZYO</t>
        </is>
      </c>
      <c r="D38" s="205" t="n"/>
      <c r="E38" s="205" t="n"/>
      <c r="F38" s="205" t="n"/>
      <c r="G38" s="205" t="n"/>
      <c r="H38" s="205" t="n">
        <v>0</v>
      </c>
      <c r="I38" s="205" t="n">
        <v>36</v>
      </c>
      <c r="J38" s="205" t="n">
        <v>62</v>
      </c>
      <c r="K38" s="205" t="n">
        <v>88</v>
      </c>
      <c r="L38" s="205" t="n">
        <v>122</v>
      </c>
      <c r="M38" s="205" t="n">
        <v>215</v>
      </c>
      <c r="N38" s="205" t="n">
        <v>286</v>
      </c>
      <c r="O38" s="205" t="n">
        <v>299</v>
      </c>
      <c r="P38" s="239" t="inlineStr">
        <is>
          <t>A BLOK</t>
        </is>
      </c>
      <c r="Q38" s="205">
        <f>O38-N38</f>
        <v/>
      </c>
      <c r="R38" s="127" t="n">
        <v>4.8</v>
      </c>
      <c r="S38" s="127">
        <f>Q38*R38</f>
        <v/>
      </c>
    </row>
    <row r="39" ht="15.6" customHeight="1" s="291">
      <c r="A39" s="245" t="n"/>
      <c r="B39" s="126" t="inlineStr">
        <is>
          <t>Z15-4</t>
        </is>
      </c>
      <c r="C39" s="126" t="inlineStr">
        <is>
          <t>Toplantı Salonu</t>
        </is>
      </c>
      <c r="D39" s="205" t="n"/>
      <c r="E39" s="205" t="n"/>
      <c r="F39" s="205" t="n"/>
      <c r="G39" s="205" t="n"/>
      <c r="H39" s="205" t="n">
        <v>0</v>
      </c>
      <c r="I39" s="205" t="n">
        <v>27</v>
      </c>
      <c r="J39" s="205" t="n">
        <v>45</v>
      </c>
      <c r="K39" s="205" t="n">
        <v>66</v>
      </c>
      <c r="L39" s="205" t="n">
        <v>84</v>
      </c>
      <c r="M39" s="205" t="n">
        <v>103</v>
      </c>
      <c r="N39" s="205" t="n">
        <v>164</v>
      </c>
      <c r="O39" s="205" t="n">
        <v>336</v>
      </c>
      <c r="P39" s="239" t="inlineStr">
        <is>
          <t>A BLOK</t>
        </is>
      </c>
      <c r="Q39" s="205">
        <f>O39-N39</f>
        <v/>
      </c>
      <c r="R39" s="127" t="n">
        <v>4.8</v>
      </c>
      <c r="S39" s="127">
        <f>Q39*R39</f>
        <v/>
      </c>
    </row>
    <row r="40" ht="15.6" customHeight="1" s="291">
      <c r="A40" s="245" t="n"/>
      <c r="B40" s="126" t="inlineStr">
        <is>
          <t>Z15-5</t>
        </is>
      </c>
      <c r="C40" s="126" t="inlineStr">
        <is>
          <t>Toplantı Salonu</t>
        </is>
      </c>
      <c r="D40" s="205" t="n"/>
      <c r="E40" s="205" t="n"/>
      <c r="F40" s="205" t="n"/>
      <c r="G40" s="205" t="n"/>
      <c r="H40" s="205" t="n">
        <v>0</v>
      </c>
      <c r="I40" s="205" t="n">
        <v>93</v>
      </c>
      <c r="J40" s="205" t="n">
        <v>192</v>
      </c>
      <c r="K40" s="205" t="n">
        <v>292</v>
      </c>
      <c r="L40" s="205" t="n">
        <v>374</v>
      </c>
      <c r="M40" s="205" t="n">
        <v>421</v>
      </c>
      <c r="N40" s="205" t="n">
        <v>421</v>
      </c>
      <c r="O40" s="205" t="n">
        <v>461</v>
      </c>
      <c r="P40" s="239" t="inlineStr">
        <is>
          <t>A BLOK</t>
        </is>
      </c>
      <c r="Q40" s="205">
        <f>O40-N40</f>
        <v/>
      </c>
      <c r="R40" s="127" t="n">
        <v>4.8</v>
      </c>
      <c r="S40" s="127">
        <f>Q40*R40</f>
        <v/>
      </c>
    </row>
    <row r="41" ht="15.6" customHeight="1" s="291">
      <c r="A41" s="246" t="n"/>
      <c r="B41" s="126" t="inlineStr">
        <is>
          <t>Z15-6</t>
        </is>
      </c>
      <c r="C41" s="126" t="inlineStr">
        <is>
          <t>Toplantı Salonu</t>
        </is>
      </c>
      <c r="D41" s="205" t="n"/>
      <c r="E41" s="205" t="n"/>
      <c r="F41" s="205" t="n"/>
      <c r="G41" s="205" t="n"/>
      <c r="H41" s="205" t="n"/>
      <c r="I41" s="205" t="n"/>
      <c r="J41" s="205" t="n"/>
      <c r="K41" s="205" t="n"/>
      <c r="L41" s="205" t="n"/>
      <c r="M41" s="205" t="n">
        <v>40</v>
      </c>
      <c r="N41" s="209" t="n">
        <v>109</v>
      </c>
      <c r="O41" s="209" t="n">
        <v>117</v>
      </c>
      <c r="P41" s="239" t="inlineStr">
        <is>
          <t>A BLOK</t>
        </is>
      </c>
      <c r="Q41" s="209">
        <f>O41-N41</f>
        <v/>
      </c>
      <c r="R41" s="219" t="n">
        <v>4.8</v>
      </c>
      <c r="S41" s="219">
        <f>Q41*R41</f>
        <v/>
      </c>
    </row>
    <row r="42" ht="15.6" customHeight="1" s="291">
      <c r="A42" s="279" t="inlineStr">
        <is>
          <t>1. Kat</t>
        </is>
      </c>
      <c r="B42" s="42" t="n">
        <v>101</v>
      </c>
      <c r="C42" s="42" t="inlineStr">
        <is>
          <t>ULTİMATE TAŞIMACILIK</t>
        </is>
      </c>
      <c r="D42" s="147" t="n">
        <v>11209</v>
      </c>
      <c r="E42" s="147" t="n">
        <v>11356</v>
      </c>
      <c r="F42" s="147" t="n">
        <v>11464</v>
      </c>
      <c r="G42" s="147" t="n">
        <v>11644</v>
      </c>
      <c r="H42" s="147" t="n">
        <v>11758</v>
      </c>
      <c r="I42" s="147" t="n">
        <v>11896</v>
      </c>
      <c r="J42" s="147" t="n">
        <v>12036</v>
      </c>
      <c r="K42" s="147" t="n">
        <v>12182</v>
      </c>
      <c r="L42" s="147" t="n">
        <v>12314</v>
      </c>
      <c r="M42" s="147" t="n">
        <v>12422</v>
      </c>
      <c r="N42" s="147" t="n">
        <v>12565</v>
      </c>
      <c r="O42" s="147" t="n">
        <v>12740</v>
      </c>
      <c r="P42" s="239" t="inlineStr">
        <is>
          <t>A BLOK</t>
        </is>
      </c>
      <c r="Q42" s="147">
        <f>O42-N42</f>
        <v/>
      </c>
      <c r="R42" s="214" t="n">
        <v>4.8</v>
      </c>
      <c r="S42" s="214">
        <f>Q42*R42</f>
        <v/>
      </c>
    </row>
    <row r="43" ht="15.6" customHeight="1" s="291">
      <c r="A43" s="245" t="n"/>
      <c r="B43" s="42" t="n">
        <v>102</v>
      </c>
      <c r="C43" s="42" t="inlineStr">
        <is>
          <t>POLİSOFT YAZILIM</t>
        </is>
      </c>
      <c r="D43" s="147" t="n">
        <v>741</v>
      </c>
      <c r="E43" s="147" t="n">
        <v>741</v>
      </c>
      <c r="F43" s="147" t="n">
        <v>741</v>
      </c>
      <c r="G43" s="147" t="n">
        <v>741</v>
      </c>
      <c r="H43" s="147" t="n">
        <v>741</v>
      </c>
      <c r="I43" s="147" t="n">
        <v>741</v>
      </c>
      <c r="J43" s="147" t="n">
        <v>741</v>
      </c>
      <c r="K43" s="147" t="n">
        <v>741</v>
      </c>
      <c r="L43" s="147" t="n">
        <v>741</v>
      </c>
      <c r="M43" s="147" t="n">
        <v>741</v>
      </c>
      <c r="N43" s="147" t="n">
        <v>741</v>
      </c>
      <c r="O43" s="147" t="n">
        <v>741</v>
      </c>
      <c r="P43" s="239" t="inlineStr">
        <is>
          <t>A BLOK</t>
        </is>
      </c>
      <c r="Q43" s="147">
        <f>O43-N43</f>
        <v/>
      </c>
      <c r="R43" s="214" t="n">
        <v>4.8</v>
      </c>
      <c r="S43" s="214">
        <f>Q43*R43</f>
        <v/>
      </c>
    </row>
    <row r="44" ht="15.6" customHeight="1" s="291">
      <c r="A44" s="245" t="n"/>
      <c r="B44" s="42" t="n">
        <v>103</v>
      </c>
      <c r="C44" s="42" t="inlineStr">
        <is>
          <t>POLİSOFT YAZILIM</t>
        </is>
      </c>
      <c r="D44" s="147" t="n">
        <v>41</v>
      </c>
      <c r="E44" s="147" t="n">
        <v>41</v>
      </c>
      <c r="F44" s="147" t="n">
        <v>41</v>
      </c>
      <c r="G44" s="147" t="n">
        <v>41</v>
      </c>
      <c r="H44" s="147" t="n">
        <v>41</v>
      </c>
      <c r="I44" s="147" t="n">
        <v>41</v>
      </c>
      <c r="J44" s="147" t="n">
        <v>41</v>
      </c>
      <c r="K44" s="147" t="n">
        <v>41</v>
      </c>
      <c r="L44" s="147" t="n">
        <v>41</v>
      </c>
      <c r="M44" s="147" t="n">
        <v>41</v>
      </c>
      <c r="N44" s="147" t="n">
        <v>41</v>
      </c>
      <c r="O44" s="147" t="n">
        <v>41</v>
      </c>
      <c r="P44" s="239" t="inlineStr">
        <is>
          <t>A BLOK</t>
        </is>
      </c>
      <c r="Q44" s="147">
        <f>O44-N44</f>
        <v/>
      </c>
      <c r="R44" s="214" t="n">
        <v>4.8</v>
      </c>
      <c r="S44" s="214">
        <f>Q44*R44</f>
        <v/>
      </c>
    </row>
    <row r="45" ht="15.6" customHeight="1" s="291">
      <c r="A45" s="245" t="n"/>
      <c r="B45" s="42" t="n">
        <v>104</v>
      </c>
      <c r="C45" s="42" t="inlineStr">
        <is>
          <t>POLİSOFT YAZILIM</t>
        </is>
      </c>
      <c r="D45" s="147" t="n">
        <v>37617</v>
      </c>
      <c r="E45" s="147" t="n">
        <v>38101</v>
      </c>
      <c r="F45" s="147" t="n">
        <v>38545</v>
      </c>
      <c r="G45" s="147" t="n">
        <v>39001</v>
      </c>
      <c r="H45" s="147" t="n">
        <v>39272</v>
      </c>
      <c r="I45" s="147" t="n">
        <v>39538</v>
      </c>
      <c r="J45" s="147" t="n">
        <v>39775</v>
      </c>
      <c r="K45" s="147" t="n">
        <v>40050</v>
      </c>
      <c r="L45" s="147" t="n">
        <v>40310</v>
      </c>
      <c r="M45" s="147" t="n">
        <v>40586</v>
      </c>
      <c r="N45" s="147" t="n">
        <v>40846</v>
      </c>
      <c r="O45" s="147" t="n">
        <v>41229</v>
      </c>
      <c r="P45" s="239" t="inlineStr">
        <is>
          <t>A BLOK</t>
        </is>
      </c>
      <c r="Q45" s="147">
        <f>O45-N45</f>
        <v/>
      </c>
      <c r="R45" s="214" t="n">
        <v>4.8</v>
      </c>
      <c r="S45" s="214">
        <f>Q45*R45</f>
        <v/>
      </c>
    </row>
    <row r="46" ht="15.6" customHeight="1" s="291">
      <c r="A46" s="245" t="n"/>
      <c r="B46" s="42" t="n">
        <v>105</v>
      </c>
      <c r="C46" s="42" t="inlineStr">
        <is>
          <t>POLİSOFT YAZILIM</t>
        </is>
      </c>
      <c r="D46" s="168" t="n">
        <v>2779</v>
      </c>
      <c r="E46" s="168" t="n">
        <v>3557</v>
      </c>
      <c r="F46" s="168" t="n">
        <v>4246</v>
      </c>
      <c r="G46" s="168" t="n">
        <v>5002</v>
      </c>
      <c r="H46" s="168" t="n">
        <v>5577</v>
      </c>
      <c r="I46" s="168" t="n">
        <v>6274</v>
      </c>
      <c r="J46" s="168" t="n">
        <v>6876</v>
      </c>
      <c r="K46" s="147" t="n">
        <v>7504</v>
      </c>
      <c r="L46" s="147" t="n">
        <v>8083</v>
      </c>
      <c r="M46" s="147" t="n">
        <v>8699</v>
      </c>
      <c r="N46" s="147" t="n">
        <v>9326</v>
      </c>
      <c r="O46" s="147" t="n">
        <v>10181</v>
      </c>
      <c r="P46" s="239" t="inlineStr">
        <is>
          <t>A BLOK</t>
        </is>
      </c>
      <c r="Q46" s="147">
        <f>O46-N46</f>
        <v/>
      </c>
      <c r="R46" s="214" t="n">
        <v>4.8</v>
      </c>
      <c r="S46" s="214">
        <f>Q46*R46</f>
        <v/>
      </c>
    </row>
    <row r="47" ht="15.6" customHeight="1" s="291">
      <c r="A47" s="245" t="n"/>
      <c r="B47" s="42" t="n">
        <v>106</v>
      </c>
      <c r="C47" s="42" t="inlineStr">
        <is>
          <t>POLİSOFT YAZILIM</t>
        </is>
      </c>
      <c r="D47" s="147" t="n">
        <v>163</v>
      </c>
      <c r="E47" s="147" t="n">
        <v>163</v>
      </c>
      <c r="F47" s="147" t="n">
        <v>163</v>
      </c>
      <c r="G47" s="147" t="n">
        <v>163</v>
      </c>
      <c r="H47" s="147" t="n">
        <v>153</v>
      </c>
      <c r="I47" s="147" t="n">
        <v>153</v>
      </c>
      <c r="J47" s="147" t="n">
        <v>153</v>
      </c>
      <c r="K47" s="147" t="n">
        <v>153</v>
      </c>
      <c r="L47" s="147" t="n">
        <v>153</v>
      </c>
      <c r="M47" s="147" t="n">
        <v>153</v>
      </c>
      <c r="N47" s="147" t="n">
        <v>153</v>
      </c>
      <c r="O47" s="147" t="n">
        <v>153</v>
      </c>
      <c r="P47" s="239" t="inlineStr">
        <is>
          <t>A BLOK</t>
        </is>
      </c>
      <c r="Q47" s="147">
        <f>O47-N47</f>
        <v/>
      </c>
      <c r="R47" s="214" t="n">
        <v>4.8</v>
      </c>
      <c r="S47" s="214">
        <f>Q47*R47</f>
        <v/>
      </c>
    </row>
    <row r="48" ht="15.6" customHeight="1" s="291">
      <c r="A48" s="245" t="n"/>
      <c r="B48" s="42" t="n">
        <v>107</v>
      </c>
      <c r="C48" s="42" t="inlineStr">
        <is>
          <t>POLİSOFT YAZILIM</t>
        </is>
      </c>
      <c r="D48" s="147" t="n">
        <v>960</v>
      </c>
      <c r="E48" s="147" t="n">
        <v>960</v>
      </c>
      <c r="F48" s="147" t="n">
        <v>960</v>
      </c>
      <c r="G48" s="147" t="n">
        <v>960</v>
      </c>
      <c r="H48" s="147" t="n">
        <v>960</v>
      </c>
      <c r="I48" s="147" t="n">
        <v>960</v>
      </c>
      <c r="J48" s="147" t="n">
        <v>960</v>
      </c>
      <c r="K48" s="147" t="n">
        <v>960</v>
      </c>
      <c r="L48" s="147" t="n">
        <v>960</v>
      </c>
      <c r="M48" s="147" t="n">
        <v>960</v>
      </c>
      <c r="N48" s="147" t="n">
        <v>960</v>
      </c>
      <c r="O48" s="147" t="n">
        <v>960</v>
      </c>
      <c r="P48" s="239" t="inlineStr">
        <is>
          <t>A BLOK</t>
        </is>
      </c>
      <c r="Q48" s="147">
        <f>O48-N48</f>
        <v/>
      </c>
      <c r="R48" s="214" t="n">
        <v>4.8</v>
      </c>
      <c r="S48" s="214">
        <f>Q48*R48</f>
        <v/>
      </c>
    </row>
    <row r="49" ht="15.6" customHeight="1" s="291">
      <c r="A49" s="245" t="n"/>
      <c r="B49" s="42" t="n">
        <v>108</v>
      </c>
      <c r="C49" s="42" t="inlineStr">
        <is>
          <t>POLİSOFT YAZILIM</t>
        </is>
      </c>
      <c r="D49" s="147" t="n">
        <v>1385</v>
      </c>
      <c r="E49" s="147" t="n">
        <v>1385</v>
      </c>
      <c r="F49" s="147" t="n">
        <v>1385</v>
      </c>
      <c r="G49" s="147" t="n">
        <v>1385</v>
      </c>
      <c r="H49" s="147" t="n">
        <v>1385</v>
      </c>
      <c r="I49" s="147" t="n">
        <v>1385</v>
      </c>
      <c r="J49" s="147" t="n">
        <v>1385</v>
      </c>
      <c r="K49" s="147" t="n">
        <v>1385</v>
      </c>
      <c r="L49" s="147" t="n">
        <v>1385</v>
      </c>
      <c r="M49" s="147" t="n">
        <v>1385</v>
      </c>
      <c r="N49" s="147" t="n">
        <v>1385</v>
      </c>
      <c r="O49" s="147" t="n">
        <v>1385</v>
      </c>
      <c r="P49" s="239" t="inlineStr">
        <is>
          <t>A BLOK</t>
        </is>
      </c>
      <c r="Q49" s="147">
        <f>O49-N49</f>
        <v/>
      </c>
      <c r="R49" s="214" t="n">
        <v>4.8</v>
      </c>
      <c r="S49" s="214">
        <f>Q49*R49</f>
        <v/>
      </c>
    </row>
    <row r="50" ht="15.6" customHeight="1" s="291">
      <c r="A50" s="245" t="n"/>
      <c r="B50" s="42" t="n">
        <v>109</v>
      </c>
      <c r="C50" s="42" t="inlineStr">
        <is>
          <t>POLİSOFT YAZILIM</t>
        </is>
      </c>
      <c r="D50" s="147" t="n">
        <v>167</v>
      </c>
      <c r="E50" s="147" t="n">
        <v>167</v>
      </c>
      <c r="F50" s="147" t="n">
        <v>167</v>
      </c>
      <c r="G50" s="147" t="n">
        <v>167</v>
      </c>
      <c r="H50" s="147" t="n">
        <v>167</v>
      </c>
      <c r="I50" s="147" t="n">
        <v>167</v>
      </c>
      <c r="J50" s="147" t="n">
        <v>167</v>
      </c>
      <c r="K50" s="147" t="n">
        <v>167</v>
      </c>
      <c r="L50" s="147" t="n">
        <v>167</v>
      </c>
      <c r="M50" s="147" t="n">
        <v>167</v>
      </c>
      <c r="N50" s="147" t="n">
        <v>167</v>
      </c>
      <c r="O50" s="147" t="n">
        <v>167</v>
      </c>
      <c r="P50" s="239" t="inlineStr">
        <is>
          <t>A BLOK</t>
        </is>
      </c>
      <c r="Q50" s="147">
        <f>O50-N50</f>
        <v/>
      </c>
      <c r="R50" s="214" t="n">
        <v>4.8</v>
      </c>
      <c r="S50" s="214">
        <f>Q50*R50</f>
        <v/>
      </c>
    </row>
    <row r="51" ht="15.6" customHeight="1" s="291">
      <c r="A51" s="245" t="n"/>
      <c r="B51" s="42" t="n">
        <v>110</v>
      </c>
      <c r="C51" s="42" t="inlineStr">
        <is>
          <t>CYBERWİSE SİBER GÜVENLİK</t>
        </is>
      </c>
      <c r="D51" s="147" t="n">
        <v>2956</v>
      </c>
      <c r="E51" s="147" t="n">
        <v>3089</v>
      </c>
      <c r="F51" s="147" t="n">
        <v>3186</v>
      </c>
      <c r="G51" s="147" t="n">
        <v>3448</v>
      </c>
      <c r="H51" s="147" t="n">
        <v>3614</v>
      </c>
      <c r="I51" s="147" t="n">
        <v>3822</v>
      </c>
      <c r="J51" s="147" t="n">
        <v>3990</v>
      </c>
      <c r="K51" s="147" t="n">
        <v>4178</v>
      </c>
      <c r="L51" s="147" t="n">
        <v>4343</v>
      </c>
      <c r="M51" s="147" t="n">
        <v>4518</v>
      </c>
      <c r="N51" s="147" t="n">
        <v>4674</v>
      </c>
      <c r="O51" s="147" t="n">
        <v>4876</v>
      </c>
      <c r="P51" s="239" t="inlineStr">
        <is>
          <t>A BLOK</t>
        </is>
      </c>
      <c r="Q51" s="147">
        <f>O51-N51</f>
        <v/>
      </c>
      <c r="R51" s="214" t="n">
        <v>4.8</v>
      </c>
      <c r="S51" s="214">
        <f>Q51*R51</f>
        <v/>
      </c>
    </row>
    <row r="52" ht="15.6" customHeight="1" s="291">
      <c r="A52" s="245" t="n"/>
      <c r="B52" s="42" t="n">
        <v>111</v>
      </c>
      <c r="C52" s="42" t="inlineStr">
        <is>
          <t>CYBERWİSE SİBER GÜVENLİK</t>
        </is>
      </c>
      <c r="D52" s="147" t="n">
        <v>7530</v>
      </c>
      <c r="E52" s="147" t="n">
        <v>59</v>
      </c>
      <c r="F52" s="147" t="n">
        <v>123618</v>
      </c>
      <c r="G52" s="147" t="n">
        <v>14030</v>
      </c>
      <c r="H52" s="147" t="n">
        <v>5131</v>
      </c>
      <c r="I52" s="147" t="n">
        <v>14083</v>
      </c>
      <c r="J52" s="147" t="n">
        <v>14108</v>
      </c>
      <c r="K52" s="147" t="n">
        <v>129</v>
      </c>
      <c r="L52" s="147" t="n">
        <v>7530</v>
      </c>
      <c r="M52" s="147" t="n">
        <v>5131131</v>
      </c>
      <c r="N52" s="147" t="n">
        <v>14246</v>
      </c>
      <c r="O52" s="147" t="n">
        <v>7530</v>
      </c>
      <c r="P52" s="239" t="inlineStr">
        <is>
          <t>A BLOK</t>
        </is>
      </c>
      <c r="Q52" s="147">
        <f>O52-N52</f>
        <v/>
      </c>
      <c r="R52" s="214" t="n">
        <v>4.8</v>
      </c>
      <c r="S52" s="214">
        <f>Q52*R52</f>
        <v/>
      </c>
    </row>
    <row r="53" ht="15.6" customHeight="1" s="291">
      <c r="A53" s="245" t="n"/>
      <c r="B53" s="42" t="n">
        <v>112</v>
      </c>
      <c r="C53" s="42" t="inlineStr">
        <is>
          <t>Teknokent-İdari Ofis</t>
        </is>
      </c>
      <c r="D53" s="147" t="n">
        <v>12359618</v>
      </c>
      <c r="E53" s="147" t="n">
        <v>1354259</v>
      </c>
      <c r="F53" s="147" t="n">
        <v>17</v>
      </c>
      <c r="G53" s="147" t="n">
        <v>12359618</v>
      </c>
      <c r="H53" s="147" t="n">
        <v>12359618</v>
      </c>
      <c r="I53" s="147" t="n">
        <v>12359618</v>
      </c>
      <c r="J53" s="147" t="n">
        <v>12359618</v>
      </c>
      <c r="K53" s="147" t="n">
        <v>12359618</v>
      </c>
      <c r="L53" s="147" t="n">
        <v>12359618</v>
      </c>
      <c r="M53" s="147" t="n">
        <v>12359618</v>
      </c>
      <c r="N53" s="147" t="n">
        <v>12359618</v>
      </c>
      <c r="O53" s="147" t="n">
        <v>12359618</v>
      </c>
      <c r="P53" s="239" t="inlineStr">
        <is>
          <t>A BLOK</t>
        </is>
      </c>
      <c r="Q53" s="147">
        <f>O53-N53</f>
        <v/>
      </c>
      <c r="R53" s="214" t="n">
        <v>4.8</v>
      </c>
      <c r="S53" s="214">
        <f>Q53*R53</f>
        <v/>
      </c>
    </row>
    <row r="54" ht="15.6" customHeight="1" s="291">
      <c r="A54" s="245" t="n"/>
      <c r="B54" s="156" t="n">
        <v>113</v>
      </c>
      <c r="C54" s="156" t="inlineStr">
        <is>
          <t>Teknokent-Genel Müdür</t>
        </is>
      </c>
      <c r="D54" s="157" t="n"/>
      <c r="E54" s="157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239" t="inlineStr">
        <is>
          <t>A BLOK</t>
        </is>
      </c>
      <c r="Q54" s="157">
        <f>O54-N54</f>
        <v/>
      </c>
      <c r="R54" s="218" t="n">
        <v>4.8</v>
      </c>
      <c r="S54" s="218">
        <f>Q54*R54</f>
        <v/>
      </c>
    </row>
    <row r="55" ht="15.6" customHeight="1" s="291">
      <c r="A55" s="245" t="n"/>
      <c r="B55" s="156" t="n">
        <v>114</v>
      </c>
      <c r="C55" s="156" t="inlineStr">
        <is>
          <t>Teknokent-Özel Kalem</t>
        </is>
      </c>
      <c r="D55" s="157" t="n"/>
      <c r="E55" s="157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  <c r="O55" s="157" t="n"/>
      <c r="P55" s="239" t="inlineStr">
        <is>
          <t>A BLOK</t>
        </is>
      </c>
      <c r="Q55" s="157">
        <f>O55-N55</f>
        <v/>
      </c>
      <c r="R55" s="218" t="n">
        <v>4.8</v>
      </c>
      <c r="S55" s="218">
        <f>Q55*R55</f>
        <v/>
      </c>
    </row>
    <row r="56" ht="15.6" customHeight="1" s="291">
      <c r="A56" s="245" t="n"/>
      <c r="B56" s="156" t="n">
        <v>115</v>
      </c>
      <c r="C56" s="156" t="inlineStr">
        <is>
          <t>Teknokent-Arşiv</t>
        </is>
      </c>
      <c r="D56" s="157" t="n">
        <v>1269</v>
      </c>
      <c r="E56" s="157" t="n">
        <v>1299</v>
      </c>
      <c r="F56" s="157" t="n">
        <v>1309</v>
      </c>
      <c r="G56" s="157" t="n">
        <v>1372</v>
      </c>
      <c r="H56" s="157" t="n">
        <v>1408</v>
      </c>
      <c r="I56" s="157" t="n">
        <v>1438</v>
      </c>
      <c r="J56" s="157" t="n">
        <v>1466</v>
      </c>
      <c r="K56" s="157" t="n">
        <v>1498</v>
      </c>
      <c r="L56" s="157" t="n">
        <v>1526</v>
      </c>
      <c r="M56" s="157" t="n">
        <v>1539</v>
      </c>
      <c r="N56" s="157" t="n">
        <v>1558</v>
      </c>
      <c r="O56" s="157" t="n">
        <v>1558</v>
      </c>
      <c r="P56" s="239" t="inlineStr">
        <is>
          <t>A BLOK</t>
        </is>
      </c>
      <c r="Q56" s="157">
        <f>O56-N56</f>
        <v/>
      </c>
      <c r="R56" s="218" t="n">
        <v>4.8</v>
      </c>
      <c r="S56" s="218">
        <f>Q56*R56</f>
        <v/>
      </c>
    </row>
    <row r="57" ht="15.6" customHeight="1" s="291">
      <c r="A57" s="245" t="n"/>
      <c r="B57" s="156" t="n">
        <v>116</v>
      </c>
      <c r="C57" s="156" t="inlineStr">
        <is>
          <t>Teknokent-TTO A.Ş.</t>
        </is>
      </c>
      <c r="D57" s="157" t="n">
        <v>6394</v>
      </c>
      <c r="E57" s="157" t="n">
        <v>6483</v>
      </c>
      <c r="F57" s="157" t="n">
        <v>6555</v>
      </c>
      <c r="G57" s="157" t="n">
        <v>6627</v>
      </c>
      <c r="H57" s="157" t="n">
        <v>6688</v>
      </c>
      <c r="I57" s="157" t="n">
        <v>6772</v>
      </c>
      <c r="J57" s="157" t="n">
        <v>6854</v>
      </c>
      <c r="K57" s="157" t="n">
        <v>6923</v>
      </c>
      <c r="L57" s="157" t="n">
        <v>6988</v>
      </c>
      <c r="M57" s="157" t="n">
        <v>7063</v>
      </c>
      <c r="N57" s="157" t="n">
        <v>7133</v>
      </c>
      <c r="O57" s="157" t="n">
        <v>7217</v>
      </c>
      <c r="P57" s="239" t="inlineStr">
        <is>
          <t>A BLOK</t>
        </is>
      </c>
      <c r="Q57" s="157">
        <f>O57-N57</f>
        <v/>
      </c>
      <c r="R57" s="218" t="n">
        <v>4.8</v>
      </c>
      <c r="S57" s="218">
        <f>Q57*R57</f>
        <v/>
      </c>
    </row>
    <row r="58" ht="15.6" customHeight="1" s="291">
      <c r="A58" s="245" t="n"/>
      <c r="B58" s="158" t="n">
        <v>117</v>
      </c>
      <c r="C58" s="156" t="inlineStr">
        <is>
          <t>Teknokent-TTO A.Ş.</t>
        </is>
      </c>
      <c r="D58" s="157" t="n">
        <v>17360</v>
      </c>
      <c r="E58" s="157" t="n">
        <v>17435</v>
      </c>
      <c r="F58" s="157" t="n">
        <v>17526</v>
      </c>
      <c r="G58" s="157" t="n">
        <v>17638</v>
      </c>
      <c r="H58" s="157" t="n">
        <v>17724</v>
      </c>
      <c r="I58" s="157" t="n">
        <v>17795</v>
      </c>
      <c r="J58" s="157" t="n">
        <v>17868</v>
      </c>
      <c r="K58" s="157" t="n">
        <v>17949</v>
      </c>
      <c r="L58" s="157" t="n">
        <v>18082</v>
      </c>
      <c r="M58" s="157" t="n">
        <v>18238</v>
      </c>
      <c r="N58" s="157" t="n">
        <v>18369</v>
      </c>
      <c r="O58" s="157" t="n">
        <v>18504</v>
      </c>
      <c r="P58" s="239" t="inlineStr">
        <is>
          <t>A BLOK</t>
        </is>
      </c>
      <c r="Q58" s="157">
        <f>O58-N58</f>
        <v/>
      </c>
      <c r="R58" s="218" t="n">
        <v>4.8</v>
      </c>
      <c r="S58" s="218">
        <f>Q58*R58</f>
        <v/>
      </c>
    </row>
    <row r="59" ht="15.6" customHeight="1" s="291">
      <c r="A59" s="245" t="n"/>
      <c r="B59" s="42" t="n">
        <v>118</v>
      </c>
      <c r="C59" s="42" t="inlineStr">
        <is>
          <t xml:space="preserve">ERKAY TEKNOLOJİ </t>
        </is>
      </c>
      <c r="D59" s="147" t="n">
        <v>19869</v>
      </c>
      <c r="E59" s="147" t="n">
        <v>20172</v>
      </c>
      <c r="F59" s="147" t="n">
        <v>20451</v>
      </c>
      <c r="G59" s="147" t="n">
        <v>20770</v>
      </c>
      <c r="H59" s="147" t="n">
        <v>21023</v>
      </c>
      <c r="I59" s="147" t="n">
        <v>21349</v>
      </c>
      <c r="J59" s="147" t="n">
        <v>21644</v>
      </c>
      <c r="K59" s="147" t="n">
        <v>21984</v>
      </c>
      <c r="L59" s="147" t="n">
        <v>22266</v>
      </c>
      <c r="M59" s="147" t="n">
        <v>22542</v>
      </c>
      <c r="N59" s="147" t="n">
        <v>22858</v>
      </c>
      <c r="O59" s="147" t="n">
        <v>23583</v>
      </c>
      <c r="P59" s="239" t="inlineStr">
        <is>
          <t>A BLOK</t>
        </is>
      </c>
      <c r="Q59" s="147">
        <f>O59-N59</f>
        <v/>
      </c>
      <c r="R59" s="214" t="n">
        <v>4.8</v>
      </c>
      <c r="S59" s="214">
        <f>Q59*R59</f>
        <v/>
      </c>
    </row>
    <row r="60" ht="15.6" customHeight="1" s="291">
      <c r="A60" s="246" t="n"/>
      <c r="B60" s="136" t="n">
        <v>119</v>
      </c>
      <c r="C60" s="42" t="inlineStr">
        <is>
          <t xml:space="preserve">ERKAY TEKNOLOJİ </t>
        </is>
      </c>
      <c r="D60" s="147" t="n">
        <v>15759</v>
      </c>
      <c r="E60" s="147" t="n">
        <v>15901</v>
      </c>
      <c r="F60" s="147" t="n">
        <v>16031</v>
      </c>
      <c r="G60" s="147" t="n">
        <v>16147</v>
      </c>
      <c r="H60" s="147" t="n">
        <v>16202</v>
      </c>
      <c r="I60" s="147" t="n">
        <v>16284</v>
      </c>
      <c r="J60" s="147" t="n">
        <v>16366</v>
      </c>
      <c r="K60" s="147" t="n">
        <v>16458</v>
      </c>
      <c r="L60" s="147" t="n">
        <v>16553</v>
      </c>
      <c r="M60" s="147" t="n">
        <v>16646</v>
      </c>
      <c r="N60" s="147" t="n">
        <v>16741</v>
      </c>
      <c r="O60" s="147" t="n">
        <v>16878</v>
      </c>
      <c r="P60" s="239" t="inlineStr">
        <is>
          <t>A BLOK</t>
        </is>
      </c>
      <c r="Q60" s="147">
        <f>O60-N60</f>
        <v/>
      </c>
      <c r="R60" s="214" t="n">
        <v>4.8</v>
      </c>
      <c r="S60" s="214">
        <f>Q60*R60</f>
        <v/>
      </c>
    </row>
    <row r="61" ht="39" customFormat="1" customHeight="1" s="145">
      <c r="A61" s="280" t="inlineStr">
        <is>
          <t>B BLOK</t>
        </is>
      </c>
      <c r="B61" s="242" t="n"/>
      <c r="C61" s="243" t="n"/>
      <c r="D61" s="146" t="inlineStr">
        <is>
          <t>ARALIK</t>
        </is>
      </c>
      <c r="E61" s="146" t="inlineStr">
        <is>
          <t>OCAK</t>
        </is>
      </c>
      <c r="F61" s="146" t="inlineStr">
        <is>
          <t>ŞUBAT</t>
        </is>
      </c>
      <c r="G61" s="146" t="inlineStr">
        <is>
          <t>MART</t>
        </is>
      </c>
      <c r="H61" s="146" t="inlineStr">
        <is>
          <t>NİSAN</t>
        </is>
      </c>
      <c r="I61" s="146" t="inlineStr">
        <is>
          <t>MAYIS</t>
        </is>
      </c>
      <c r="J61" s="146" t="inlineStr">
        <is>
          <t>HAZİRAN</t>
        </is>
      </c>
      <c r="K61" s="146" t="inlineStr">
        <is>
          <t>TEMMUZ</t>
        </is>
      </c>
      <c r="L61" s="146" t="inlineStr">
        <is>
          <t>AĞUSTOS</t>
        </is>
      </c>
      <c r="M61" s="146" t="inlineStr">
        <is>
          <t>EYLÜL</t>
        </is>
      </c>
      <c r="N61" s="146" t="inlineStr">
        <is>
          <t>EKİM</t>
        </is>
      </c>
      <c r="O61" s="146" t="inlineStr">
        <is>
          <t>KASIM</t>
        </is>
      </c>
      <c r="P61" s="240" t="n"/>
      <c r="Q61" s="146">
        <f>O61-N61</f>
        <v/>
      </c>
      <c r="R61" s="212" t="n">
        <v>4.8</v>
      </c>
      <c r="S61" s="212">
        <f>Q61*R61</f>
        <v/>
      </c>
    </row>
    <row r="62" ht="22.8" customHeight="1" s="291">
      <c r="A62" s="159" t="n"/>
      <c r="B62" s="160" t="inlineStr">
        <is>
          <t>Ofis No</t>
        </is>
      </c>
      <c r="C62" s="160" t="inlineStr">
        <is>
          <t>Tahsis</t>
        </is>
      </c>
      <c r="D62" s="161" t="n"/>
      <c r="E62" s="161" t="n"/>
      <c r="F62" s="161" t="n"/>
      <c r="G62" s="161" t="n"/>
      <c r="H62" s="161" t="n"/>
      <c r="I62" s="161" t="n"/>
      <c r="J62" s="161" t="n"/>
      <c r="K62" s="161" t="n"/>
      <c r="L62" s="161" t="n"/>
      <c r="M62" s="161" t="n"/>
      <c r="N62" s="161" t="n"/>
      <c r="O62" s="161" t="n"/>
      <c r="Q62" s="161">
        <f>O62-N62</f>
        <v/>
      </c>
      <c r="R62" s="213" t="n">
        <v>4.8</v>
      </c>
      <c r="S62" s="213">
        <f>Q62*R62</f>
        <v/>
      </c>
    </row>
    <row r="63" ht="15.6" customHeight="1" s="291">
      <c r="A63" s="279" t="inlineStr">
        <is>
          <t>Bodrum Kat</t>
        </is>
      </c>
      <c r="B63" s="42" t="inlineStr">
        <is>
          <t>B01</t>
        </is>
      </c>
      <c r="C63" s="42" t="inlineStr">
        <is>
          <t>SMART EĞİTİM</t>
        </is>
      </c>
      <c r="D63" s="147" t="n">
        <v>9691</v>
      </c>
      <c r="E63" s="147" t="n">
        <v>9726</v>
      </c>
      <c r="F63" s="147" t="n">
        <v>9857</v>
      </c>
      <c r="G63" s="147" t="n">
        <v>9890</v>
      </c>
      <c r="H63" s="147" t="n">
        <v>9923</v>
      </c>
      <c r="I63" s="147" t="n">
        <v>9938</v>
      </c>
      <c r="J63" s="147" t="n">
        <v>9950</v>
      </c>
      <c r="K63" s="147" t="n">
        <v>9958</v>
      </c>
      <c r="L63" s="147" t="n">
        <v>9991</v>
      </c>
      <c r="M63" s="147" t="n">
        <v>10027</v>
      </c>
      <c r="N63" s="147" t="n">
        <v>10052</v>
      </c>
      <c r="O63" s="147" t="n">
        <v>10110</v>
      </c>
      <c r="Q63" s="147">
        <f>O63-N63</f>
        <v/>
      </c>
      <c r="R63" s="214" t="n">
        <v>4.8</v>
      </c>
      <c r="S63" s="214">
        <f>Q63*R63</f>
        <v/>
      </c>
    </row>
    <row r="64" ht="15.6" customFormat="1" customHeight="1" s="49">
      <c r="A64" s="245" t="n"/>
      <c r="B64" s="45" t="inlineStr">
        <is>
          <t>B02</t>
        </is>
      </c>
      <c r="C64" s="45" t="inlineStr">
        <is>
          <t>TDG GLOBAL</t>
        </is>
      </c>
      <c r="D64" s="149" t="n">
        <v>8808</v>
      </c>
      <c r="E64" s="149" t="n">
        <v>8870</v>
      </c>
      <c r="F64" s="149" t="n">
        <v>8957</v>
      </c>
      <c r="G64" s="149" t="n">
        <v>9008</v>
      </c>
      <c r="H64" s="149" t="n">
        <v>9048</v>
      </c>
      <c r="I64" s="149" t="n">
        <v>9099</v>
      </c>
      <c r="J64" s="149" t="n">
        <v>9127</v>
      </c>
      <c r="K64" s="149" t="n">
        <v>9166</v>
      </c>
      <c r="L64" s="149" t="n">
        <v>9200</v>
      </c>
      <c r="M64" s="149" t="n">
        <v>9244</v>
      </c>
      <c r="N64" s="149" t="n">
        <v>9309</v>
      </c>
      <c r="O64" s="149" t="n">
        <v>9388</v>
      </c>
      <c r="Q64" s="149">
        <f>O64-N64</f>
        <v/>
      </c>
      <c r="R64" s="216" t="n">
        <v>4.8</v>
      </c>
      <c r="S64" s="216">
        <f>Q64*R64</f>
        <v/>
      </c>
    </row>
    <row r="65" ht="15.6" customHeight="1" s="291">
      <c r="A65" s="245" t="n"/>
      <c r="B65" s="42" t="inlineStr">
        <is>
          <t>B03</t>
        </is>
      </c>
      <c r="C65" s="42" t="inlineStr">
        <is>
          <t>UNİCA FİNTECH</t>
        </is>
      </c>
      <c r="D65" s="147" t="n">
        <v>2454</v>
      </c>
      <c r="E65" s="147" t="n">
        <v>2770</v>
      </c>
      <c r="F65" s="147" t="n">
        <v>3083</v>
      </c>
      <c r="G65" s="147" t="n">
        <v>3448</v>
      </c>
      <c r="H65" s="147" t="n">
        <v>3740</v>
      </c>
      <c r="I65" s="147" t="n">
        <v>3889</v>
      </c>
      <c r="J65" s="147" t="n">
        <v>4022</v>
      </c>
      <c r="K65" s="147" t="n">
        <v>4036</v>
      </c>
      <c r="L65" s="147" t="n">
        <v>4046</v>
      </c>
      <c r="M65" s="147" t="n">
        <v>4064</v>
      </c>
      <c r="N65" s="147" t="n">
        <v>4081</v>
      </c>
      <c r="O65" s="147" t="n">
        <v>4190</v>
      </c>
      <c r="Q65" s="147">
        <f>O65-N65</f>
        <v/>
      </c>
      <c r="R65" s="214" t="n">
        <v>4.8</v>
      </c>
      <c r="S65" s="214">
        <f>Q65*R65</f>
        <v/>
      </c>
    </row>
    <row r="66" ht="15.6" customFormat="1" customHeight="1" s="49">
      <c r="A66" s="245" t="n"/>
      <c r="B66" s="45" t="inlineStr">
        <is>
          <t>B04</t>
        </is>
      </c>
      <c r="C66" s="45" t="inlineStr">
        <is>
          <t>CODEFIRST YAZILIM</t>
        </is>
      </c>
      <c r="D66" s="149" t="n">
        <v>3197</v>
      </c>
      <c r="E66" s="149" t="n">
        <v>3205</v>
      </c>
      <c r="F66" s="149" t="n">
        <v>3212</v>
      </c>
      <c r="G66" s="149" t="n">
        <v>3220</v>
      </c>
      <c r="H66" s="149" t="n">
        <v>3226</v>
      </c>
      <c r="I66" s="149" t="n">
        <v>3235</v>
      </c>
      <c r="J66" s="149" t="n">
        <v>3242</v>
      </c>
      <c r="K66" s="149" t="n">
        <v>3250</v>
      </c>
      <c r="L66" s="149" t="n">
        <v>3257</v>
      </c>
      <c r="M66" s="149" t="n">
        <v>3264</v>
      </c>
      <c r="N66" s="149" t="n">
        <v>3271</v>
      </c>
      <c r="O66" s="149" t="n">
        <v>3280</v>
      </c>
      <c r="Q66" s="149">
        <f>O66-N66</f>
        <v/>
      </c>
      <c r="R66" s="216" t="n">
        <v>4.8</v>
      </c>
      <c r="S66" s="216">
        <f>Q66*R66</f>
        <v/>
      </c>
    </row>
    <row r="67" ht="15.6" customHeight="1" s="291">
      <c r="A67" s="245" t="n"/>
      <c r="B67" s="42" t="inlineStr">
        <is>
          <t>B05</t>
        </is>
      </c>
      <c r="C67" s="42" t="inlineStr">
        <is>
          <t xml:space="preserve">ASSİSTBOX TEKNOLOJİ </t>
        </is>
      </c>
      <c r="D67" s="147" t="n">
        <v>1836</v>
      </c>
      <c r="E67" s="147" t="n">
        <v>1836</v>
      </c>
      <c r="F67" s="147" t="n">
        <v>1836</v>
      </c>
      <c r="G67" s="147" t="n">
        <v>1839</v>
      </c>
      <c r="H67" s="147" t="n">
        <v>1839</v>
      </c>
      <c r="I67" s="147" t="n">
        <v>1840</v>
      </c>
      <c r="J67" s="147" t="n">
        <v>1840</v>
      </c>
      <c r="K67" s="147" t="n">
        <v>1840</v>
      </c>
      <c r="L67" s="147" t="n">
        <v>1840</v>
      </c>
      <c r="M67" s="147" t="n">
        <v>1840</v>
      </c>
      <c r="N67" s="147" t="n">
        <v>1840</v>
      </c>
      <c r="O67" s="147" t="n">
        <v>1841</v>
      </c>
      <c r="Q67" s="147">
        <f>O67-N67</f>
        <v/>
      </c>
      <c r="R67" s="214" t="n">
        <v>4.8</v>
      </c>
      <c r="S67" s="214">
        <f>Q67*R67</f>
        <v/>
      </c>
    </row>
    <row r="68" ht="15.6" customHeight="1" s="291">
      <c r="A68" s="245" t="n"/>
      <c r="B68" s="42" t="inlineStr">
        <is>
          <t>B06</t>
        </is>
      </c>
      <c r="C68" s="42" t="inlineStr">
        <is>
          <t xml:space="preserve">SIRIUS PV TECH TEKNOLOJİ </t>
        </is>
      </c>
      <c r="D68" s="147" t="n">
        <v>5317</v>
      </c>
      <c r="E68" s="147" t="n">
        <v>5320</v>
      </c>
      <c r="F68" s="147" t="n">
        <v>5322</v>
      </c>
      <c r="G68" s="147" t="n">
        <v>5323</v>
      </c>
      <c r="H68" s="147" t="n">
        <v>5323</v>
      </c>
      <c r="I68" s="147" t="n">
        <v>5324</v>
      </c>
      <c r="J68" s="147" t="n">
        <v>5325</v>
      </c>
      <c r="K68" s="147" t="n">
        <v>5327</v>
      </c>
      <c r="L68" s="147" t="n">
        <v>5339</v>
      </c>
      <c r="M68" s="147" t="n">
        <v>5343</v>
      </c>
      <c r="N68" s="147" t="n">
        <v>5343</v>
      </c>
      <c r="O68" s="147" t="n">
        <v>5344</v>
      </c>
      <c r="Q68" s="147">
        <f>O68-N68</f>
        <v/>
      </c>
      <c r="R68" s="214" t="n">
        <v>4.8</v>
      </c>
      <c r="S68" s="214">
        <f>Q68*R68</f>
        <v/>
      </c>
    </row>
    <row r="69" ht="15.6" customHeight="1" s="291">
      <c r="A69" s="245" t="n"/>
      <c r="B69" s="42" t="inlineStr">
        <is>
          <t>B07</t>
        </is>
      </c>
      <c r="C69" s="42" t="inlineStr">
        <is>
          <t>TEKNOLİVA BİLİŞİM</t>
        </is>
      </c>
      <c r="D69" s="147" t="n">
        <v>6911</v>
      </c>
      <c r="E69" s="147" t="n">
        <v>6964</v>
      </c>
      <c r="F69" s="147" t="n">
        <v>7019</v>
      </c>
      <c r="G69" s="147" t="n">
        <v>7087</v>
      </c>
      <c r="H69" s="147" t="n">
        <v>7151</v>
      </c>
      <c r="I69" s="147" t="n">
        <v>7213</v>
      </c>
      <c r="J69" s="147" t="n">
        <v>7272</v>
      </c>
      <c r="K69" s="147" t="n">
        <v>7334</v>
      </c>
      <c r="L69" s="147" t="n">
        <v>7397</v>
      </c>
      <c r="M69" s="147" t="n">
        <v>7461</v>
      </c>
      <c r="N69" s="147" t="n">
        <v>7508</v>
      </c>
      <c r="O69" s="147" t="n">
        <v>7602</v>
      </c>
      <c r="Q69" s="147">
        <f>O69-N69</f>
        <v/>
      </c>
      <c r="R69" s="214" t="n">
        <v>4.8</v>
      </c>
      <c r="S69" s="214">
        <f>Q69*R69</f>
        <v/>
      </c>
    </row>
    <row r="70" ht="15.6" customHeight="1" s="291">
      <c r="A70" s="245" t="n"/>
      <c r="B70" s="42" t="inlineStr">
        <is>
          <t>B08</t>
        </is>
      </c>
      <c r="C70" s="42" t="inlineStr">
        <is>
          <t>TEKNOLİVA BİLİŞİM</t>
        </is>
      </c>
      <c r="D70" s="147" t="n">
        <v>23028</v>
      </c>
      <c r="E70" s="147" t="n">
        <v>23529</v>
      </c>
      <c r="F70" s="147" t="n">
        <v>23943</v>
      </c>
      <c r="G70" s="147" t="n">
        <v>24431</v>
      </c>
      <c r="H70" s="147" t="n">
        <v>24738</v>
      </c>
      <c r="I70" s="147" t="n">
        <v>25166</v>
      </c>
      <c r="J70" s="147" t="n">
        <v>25540</v>
      </c>
      <c r="K70" s="147" t="n">
        <v>25971</v>
      </c>
      <c r="L70" s="147" t="n">
        <v>26351</v>
      </c>
      <c r="M70" s="147" t="n">
        <v>26440</v>
      </c>
      <c r="N70" s="147" t="n">
        <v>27092</v>
      </c>
      <c r="O70" s="147" t="n">
        <v>27532</v>
      </c>
      <c r="Q70" s="147">
        <f>O70-N70</f>
        <v/>
      </c>
      <c r="R70" s="214" t="n">
        <v>4.8</v>
      </c>
      <c r="S70" s="214">
        <f>Q70*R70</f>
        <v/>
      </c>
    </row>
    <row r="71" ht="15.6" customHeight="1" s="291">
      <c r="A71" s="245" t="n"/>
      <c r="B71" s="42" t="inlineStr">
        <is>
          <t>B09</t>
        </is>
      </c>
      <c r="C71" s="42" t="inlineStr">
        <is>
          <t>YAZKAR ARGE</t>
        </is>
      </c>
      <c r="D71" s="147" t="n">
        <v>45</v>
      </c>
      <c r="E71" s="147" t="n">
        <v>46</v>
      </c>
      <c r="F71" s="147" t="n">
        <v>46</v>
      </c>
      <c r="G71" s="147" t="n">
        <v>46</v>
      </c>
      <c r="H71" s="147" t="n">
        <v>47</v>
      </c>
      <c r="I71" s="147" t="n">
        <v>47</v>
      </c>
      <c r="J71" s="147" t="n">
        <v>47</v>
      </c>
      <c r="K71" s="147" t="n">
        <v>47</v>
      </c>
      <c r="L71" s="147" t="n">
        <v>47</v>
      </c>
      <c r="M71" s="147" t="n">
        <v>48</v>
      </c>
      <c r="N71" s="147" t="n">
        <v>48</v>
      </c>
      <c r="O71" s="147" t="n">
        <v>48</v>
      </c>
      <c r="Q71" s="147">
        <f>O71-N71</f>
        <v/>
      </c>
      <c r="R71" s="214" t="n">
        <v>4.8</v>
      </c>
      <c r="S71" s="214">
        <f>Q71*R71</f>
        <v/>
      </c>
    </row>
    <row r="72" ht="15.6" customHeight="1" s="291">
      <c r="A72" s="245" t="n"/>
      <c r="B72" s="42" t="inlineStr">
        <is>
          <t>B10</t>
        </is>
      </c>
      <c r="C72" s="42" t="inlineStr">
        <is>
          <t>Photontech (Uğur KAYA)</t>
        </is>
      </c>
      <c r="D72" s="147" t="n">
        <v>9260</v>
      </c>
      <c r="E72" s="147" t="n">
        <v>9371</v>
      </c>
      <c r="F72" s="147" t="n">
        <v>9461</v>
      </c>
      <c r="G72" s="147" t="n">
        <v>9566</v>
      </c>
      <c r="H72" s="147" t="n">
        <v>9648</v>
      </c>
      <c r="I72" s="147" t="n">
        <v>9696</v>
      </c>
      <c r="J72" s="147" t="n">
        <v>9793</v>
      </c>
      <c r="K72" s="147" t="n">
        <v>9874</v>
      </c>
      <c r="L72" s="147" t="n">
        <v>9983</v>
      </c>
      <c r="M72" s="147" t="n">
        <v>10053</v>
      </c>
      <c r="N72" s="147" t="n">
        <v>10069</v>
      </c>
      <c r="O72" s="147" t="n">
        <v>10127</v>
      </c>
      <c r="Q72" s="147">
        <f>O72-N72</f>
        <v/>
      </c>
      <c r="R72" s="214" t="n">
        <v>4.8</v>
      </c>
      <c r="S72" s="214">
        <f>Q72*R72</f>
        <v/>
      </c>
    </row>
    <row r="73" ht="15.6" customHeight="1" s="291">
      <c r="A73" s="245" t="n"/>
      <c r="B73" s="42" t="inlineStr">
        <is>
          <t>B11</t>
        </is>
      </c>
      <c r="C73" s="42" t="inlineStr">
        <is>
          <t>TURTLE GERİ DÖNÜŞÜM</t>
        </is>
      </c>
      <c r="D73" s="147" t="n">
        <v>107</v>
      </c>
      <c r="E73" s="147" t="n">
        <v>109</v>
      </c>
      <c r="F73" s="147" t="n">
        <v>109</v>
      </c>
      <c r="G73" s="147" t="n">
        <v>109</v>
      </c>
      <c r="H73" s="147" t="n">
        <v>110</v>
      </c>
      <c r="I73" s="147" t="n">
        <v>112</v>
      </c>
      <c r="J73" s="147" t="n">
        <v>113</v>
      </c>
      <c r="K73" s="147" t="n">
        <v>114</v>
      </c>
      <c r="L73" s="147" t="n">
        <v>114</v>
      </c>
      <c r="M73" s="147" t="n">
        <v>114</v>
      </c>
      <c r="N73" s="147" t="n">
        <v>116</v>
      </c>
      <c r="O73" s="147" t="n">
        <v>116</v>
      </c>
      <c r="Q73" s="147">
        <f>O73-N73</f>
        <v/>
      </c>
      <c r="R73" s="214" t="n">
        <v>4.8</v>
      </c>
      <c r="S73" s="214">
        <f>Q73*R73</f>
        <v/>
      </c>
    </row>
    <row r="74" ht="15.6" customFormat="1" customHeight="1" s="49">
      <c r="A74" s="245" t="n"/>
      <c r="B74" s="45" t="inlineStr">
        <is>
          <t>B12</t>
        </is>
      </c>
      <c r="C74" s="45" t="inlineStr">
        <is>
          <t>FİNANSTECH</t>
        </is>
      </c>
      <c r="D74" s="149" t="n">
        <v>1328</v>
      </c>
      <c r="E74" s="149" t="n">
        <v>1328</v>
      </c>
      <c r="F74" s="149" t="n">
        <v>1335</v>
      </c>
      <c r="G74" s="149" t="n">
        <v>1337</v>
      </c>
      <c r="H74" s="149" t="n">
        <v>1337</v>
      </c>
      <c r="I74" s="149" t="n">
        <v>1337</v>
      </c>
      <c r="J74" s="149" t="n">
        <v>1338</v>
      </c>
      <c r="K74" s="149" t="n">
        <v>1338</v>
      </c>
      <c r="L74" s="149" t="n">
        <v>1339</v>
      </c>
      <c r="M74" s="149" t="n">
        <v>1339</v>
      </c>
      <c r="N74" s="149" t="n">
        <v>1340</v>
      </c>
      <c r="O74" s="149" t="n">
        <v>1347</v>
      </c>
      <c r="Q74" s="149">
        <f>O74-N74</f>
        <v/>
      </c>
      <c r="R74" s="216" t="n">
        <v>4.8</v>
      </c>
      <c r="S74" s="216">
        <f>Q74*R74</f>
        <v/>
      </c>
    </row>
    <row r="75" ht="15.6" customFormat="1" customHeight="1" s="49">
      <c r="A75" s="245" t="n"/>
      <c r="B75" s="45" t="inlineStr">
        <is>
          <t>B13</t>
        </is>
      </c>
      <c r="C75" s="45" t="inlineStr">
        <is>
          <t>SANDIKÇI OTO</t>
        </is>
      </c>
      <c r="D75" s="149" t="n">
        <v>4198</v>
      </c>
      <c r="E75" s="149" t="n">
        <v>4198</v>
      </c>
      <c r="F75" s="149" t="n">
        <v>4200</v>
      </c>
      <c r="G75" s="149" t="n">
        <v>4200</v>
      </c>
      <c r="H75" s="149" t="n">
        <v>4200</v>
      </c>
      <c r="I75" s="149" t="n">
        <v>4201</v>
      </c>
      <c r="J75" s="149" t="n">
        <v>4201</v>
      </c>
      <c r="K75" s="149" t="n">
        <v>4201</v>
      </c>
      <c r="L75" s="149" t="n">
        <v>4201</v>
      </c>
      <c r="M75" s="149" t="n">
        <v>4201</v>
      </c>
      <c r="N75" s="149" t="n">
        <v>4201</v>
      </c>
      <c r="O75" s="149" t="n">
        <v>4202</v>
      </c>
      <c r="Q75" s="149">
        <f>O75-N75</f>
        <v/>
      </c>
      <c r="R75" s="216" t="n">
        <v>4.8</v>
      </c>
      <c r="S75" s="216">
        <f>Q75*R75</f>
        <v/>
      </c>
    </row>
    <row r="76" ht="15.6" customHeight="1" s="291">
      <c r="A76" s="246" t="n"/>
      <c r="B76" s="42" t="inlineStr">
        <is>
          <t>B14</t>
        </is>
      </c>
      <c r="C76" s="42" t="inlineStr">
        <is>
          <t xml:space="preserve">ZDC BİLİŞİM YAZILIM </t>
        </is>
      </c>
      <c r="D76" s="147" t="n">
        <v>2302</v>
      </c>
      <c r="E76" s="147" t="n">
        <v>2340</v>
      </c>
      <c r="F76" s="147" t="n">
        <v>2386</v>
      </c>
      <c r="G76" s="147" t="n">
        <v>2407</v>
      </c>
      <c r="H76" s="147" t="n">
        <v>2414</v>
      </c>
      <c r="I76" s="147" t="n">
        <v>2432</v>
      </c>
      <c r="J76" s="147" t="n">
        <v>2441</v>
      </c>
      <c r="K76" s="147" t="n">
        <v>2459</v>
      </c>
      <c r="L76" s="147" t="n">
        <v>2463</v>
      </c>
      <c r="M76" s="147" t="n">
        <v>2472</v>
      </c>
      <c r="N76" s="147" t="n">
        <v>2477</v>
      </c>
      <c r="O76" s="147" t="n">
        <v>2485</v>
      </c>
      <c r="Q76" s="147">
        <f>O76-N76</f>
        <v/>
      </c>
      <c r="R76" s="214" t="n">
        <v>4.8</v>
      </c>
      <c r="S76" s="214">
        <f>Q76*R76</f>
        <v/>
      </c>
    </row>
    <row r="77" ht="15.6" customHeight="1" s="291">
      <c r="A77" s="279" t="inlineStr">
        <is>
          <t>Zemin Kat</t>
        </is>
      </c>
      <c r="B77" s="42" t="inlineStr">
        <is>
          <t>Z01</t>
        </is>
      </c>
      <c r="C77" s="42" t="inlineStr">
        <is>
          <t>C1SOFT YAZILIM</t>
        </is>
      </c>
      <c r="D77" s="147" t="n">
        <v>7258</v>
      </c>
      <c r="E77" s="147" t="n">
        <v>7258</v>
      </c>
      <c r="F77" s="147" t="n">
        <v>7259</v>
      </c>
      <c r="G77" s="147" t="n">
        <v>7259</v>
      </c>
      <c r="H77" s="147" t="n">
        <v>7259</v>
      </c>
      <c r="I77" s="147" t="n">
        <v>7259</v>
      </c>
      <c r="J77" s="147" t="n">
        <v>7259</v>
      </c>
      <c r="K77" s="147" t="n">
        <v>7260</v>
      </c>
      <c r="L77" s="147" t="n">
        <v>7260</v>
      </c>
      <c r="M77" s="147" t="n">
        <v>7260</v>
      </c>
      <c r="N77" s="147" t="n">
        <v>7260</v>
      </c>
      <c r="O77" s="147" t="n">
        <v>7260</v>
      </c>
      <c r="Q77" s="147">
        <f>O77-N77</f>
        <v/>
      </c>
      <c r="R77" s="214" t="n">
        <v>4.8</v>
      </c>
      <c r="S77" s="214">
        <f>Q77*R77</f>
        <v/>
      </c>
    </row>
    <row r="78" ht="15.6" customHeight="1" s="291">
      <c r="A78" s="245" t="n"/>
      <c r="B78" s="156" t="inlineStr">
        <is>
          <t>Z02</t>
        </is>
      </c>
      <c r="C78" s="156" t="inlineStr">
        <is>
          <t>Toplantı Odası</t>
        </is>
      </c>
      <c r="D78" s="157" t="n"/>
      <c r="E78" s="157" t="n"/>
      <c r="F78" s="157" t="n"/>
      <c r="G78" s="157" t="n"/>
      <c r="H78" s="157" t="n"/>
      <c r="I78" s="157" t="n"/>
      <c r="J78" s="157" t="n"/>
      <c r="K78" s="157" t="n"/>
      <c r="L78" s="157" t="n"/>
      <c r="M78" s="157" t="n"/>
      <c r="N78" s="157" t="n"/>
      <c r="O78" s="157" t="n"/>
      <c r="Q78" s="157">
        <f>O78-N78</f>
        <v/>
      </c>
      <c r="R78" s="218" t="n">
        <v>4.8</v>
      </c>
      <c r="S78" s="218">
        <f>Q78*R78</f>
        <v/>
      </c>
    </row>
    <row r="79" ht="15.6" customHeight="1" s="291">
      <c r="A79" s="245" t="n"/>
      <c r="B79" s="42" t="inlineStr">
        <is>
          <t>Z03</t>
        </is>
      </c>
      <c r="C79" s="42" t="inlineStr">
        <is>
          <t>İNSAN TEKNOLOJİ</t>
        </is>
      </c>
      <c r="D79" s="147" t="n">
        <v>1444</v>
      </c>
      <c r="E79" s="147" t="n">
        <v>1448</v>
      </c>
      <c r="F79" s="147" t="n">
        <v>1449</v>
      </c>
      <c r="G79" s="147" t="n">
        <v>1450</v>
      </c>
      <c r="H79" s="147" t="n">
        <v>1450</v>
      </c>
      <c r="I79" s="147" t="n">
        <v>1451</v>
      </c>
      <c r="J79" s="147" t="n">
        <v>1451</v>
      </c>
      <c r="K79" s="147" t="n">
        <v>1454</v>
      </c>
      <c r="L79" s="147" t="n">
        <v>1454</v>
      </c>
      <c r="M79" s="147" t="n">
        <v>1455</v>
      </c>
      <c r="N79" s="147" t="n">
        <v>1455</v>
      </c>
      <c r="O79" s="147" t="n">
        <v>1456</v>
      </c>
      <c r="Q79" s="147">
        <f>O79-N79</f>
        <v/>
      </c>
      <c r="R79" s="214" t="n">
        <v>4.8</v>
      </c>
      <c r="S79" s="214">
        <f>Q79*R79</f>
        <v/>
      </c>
    </row>
    <row r="80" ht="15.6" customFormat="1" customHeight="1" s="49">
      <c r="A80" s="245" t="n"/>
      <c r="B80" s="45" t="inlineStr">
        <is>
          <t>Z04</t>
        </is>
      </c>
      <c r="C80" s="45" t="inlineStr">
        <is>
          <t>NRS SİBER GÜVENLİK</t>
        </is>
      </c>
      <c r="D80" s="149" t="n">
        <v>5744</v>
      </c>
      <c r="E80" s="149" t="n">
        <v>5750</v>
      </c>
      <c r="F80" s="149" t="n">
        <v>5753</v>
      </c>
      <c r="G80" s="149" t="n">
        <v>5755</v>
      </c>
      <c r="H80" s="149" t="n">
        <v>5760</v>
      </c>
      <c r="I80" s="149" t="n">
        <v>5764</v>
      </c>
      <c r="J80" s="149" t="n">
        <v>5768</v>
      </c>
      <c r="K80" s="149" t="n">
        <v>5771</v>
      </c>
      <c r="L80" s="149" t="n">
        <v>5773</v>
      </c>
      <c r="M80" s="149" t="n">
        <v>5774</v>
      </c>
      <c r="N80" s="149" t="n">
        <v>5782</v>
      </c>
      <c r="O80" s="149" t="n">
        <v>5786</v>
      </c>
      <c r="Q80" s="149">
        <f>O80-N80</f>
        <v/>
      </c>
      <c r="R80" s="216" t="n">
        <v>4.8</v>
      </c>
      <c r="S80" s="216">
        <f>Q80*R80</f>
        <v/>
      </c>
    </row>
    <row r="81" ht="15.6" customHeight="1" s="291">
      <c r="A81" s="245" t="n"/>
      <c r="B81" s="42" t="inlineStr">
        <is>
          <t>Z06</t>
        </is>
      </c>
      <c r="C81" s="42" t="inlineStr">
        <is>
          <t xml:space="preserve">VENHANCER BİLİŞİM </t>
        </is>
      </c>
      <c r="D81" s="147" t="n">
        <v>937</v>
      </c>
      <c r="E81" s="147" t="n">
        <v>957</v>
      </c>
      <c r="F81" s="147" t="n">
        <v>979</v>
      </c>
      <c r="G81" s="147" t="n">
        <v>1060</v>
      </c>
      <c r="H81" s="147" t="n">
        <v>1106</v>
      </c>
      <c r="I81" s="147" t="n">
        <v>1129</v>
      </c>
      <c r="J81" s="147" t="n">
        <v>1165</v>
      </c>
      <c r="K81" s="147" t="n">
        <v>1191</v>
      </c>
      <c r="L81" s="147" t="n">
        <v>1241</v>
      </c>
      <c r="M81" s="147" t="n">
        <v>1277</v>
      </c>
      <c r="N81" s="147" t="n">
        <v>1292</v>
      </c>
      <c r="O81" s="147" t="n">
        <v>1305</v>
      </c>
      <c r="Q81" s="147">
        <f>O81-N81</f>
        <v/>
      </c>
      <c r="R81" s="214" t="n">
        <v>4.8</v>
      </c>
      <c r="S81" s="214">
        <f>Q81*R81</f>
        <v/>
      </c>
    </row>
    <row r="82" ht="15.6" customFormat="1" customHeight="1" s="49">
      <c r="A82" s="245" t="n"/>
      <c r="B82" s="42" t="inlineStr">
        <is>
          <t>Z07</t>
        </is>
      </c>
      <c r="C82" s="42" t="inlineStr">
        <is>
          <t>ZET GRUOP</t>
        </is>
      </c>
      <c r="D82" s="147" t="n">
        <v>1777</v>
      </c>
      <c r="E82" s="147" t="n">
        <v>1779</v>
      </c>
      <c r="F82" s="147" t="n">
        <v>1781</v>
      </c>
      <c r="G82" s="147" t="n">
        <v>1783</v>
      </c>
      <c r="H82" s="147" t="n">
        <v>1783</v>
      </c>
      <c r="I82" s="147" t="n">
        <v>1788</v>
      </c>
      <c r="J82" s="147" t="n">
        <v>1789</v>
      </c>
      <c r="K82" s="147" t="n">
        <v>1790</v>
      </c>
      <c r="L82" s="147" t="n">
        <v>1791</v>
      </c>
      <c r="M82" s="147" t="n">
        <v>1795</v>
      </c>
      <c r="N82" s="147" t="n">
        <v>1795</v>
      </c>
      <c r="O82" s="147" t="n">
        <v>1797</v>
      </c>
      <c r="Q82" s="147">
        <f>O82-N82</f>
        <v/>
      </c>
      <c r="R82" s="214" t="n">
        <v>4.8</v>
      </c>
      <c r="S82" s="214">
        <f>Q82*R82</f>
        <v/>
      </c>
    </row>
    <row r="83" ht="15.6" customFormat="1" customHeight="1" s="49">
      <c r="A83" s="245" t="n"/>
      <c r="B83" s="42" t="inlineStr">
        <is>
          <t>Z08</t>
        </is>
      </c>
      <c r="C83" s="42" t="inlineStr">
        <is>
          <t xml:space="preserve">VENHANCER BİLİŞİM </t>
        </is>
      </c>
      <c r="D83" s="147" t="n">
        <v>17100</v>
      </c>
      <c r="E83" s="147" t="n">
        <v>17142</v>
      </c>
      <c r="F83" s="147" t="n">
        <v>17143</v>
      </c>
      <c r="G83" s="147" t="n">
        <v>17201</v>
      </c>
      <c r="H83" s="147" t="n">
        <v>17258</v>
      </c>
      <c r="I83" s="147" t="n">
        <v>17331</v>
      </c>
      <c r="J83" s="147" t="n">
        <v>17387</v>
      </c>
      <c r="K83" s="147" t="n">
        <v>17396</v>
      </c>
      <c r="L83" s="147" t="n">
        <v>17409</v>
      </c>
      <c r="M83" s="147" t="n">
        <v>17415</v>
      </c>
      <c r="N83" s="147" t="n">
        <v>17428</v>
      </c>
      <c r="O83" s="147" t="n">
        <v>17483</v>
      </c>
      <c r="Q83" s="147">
        <f>O83-N83</f>
        <v/>
      </c>
      <c r="R83" s="214" t="n">
        <v>4.8</v>
      </c>
      <c r="S83" s="214">
        <f>Q83*R83</f>
        <v/>
      </c>
    </row>
    <row r="84" ht="15.6" customFormat="1" customHeight="1" s="49">
      <c r="A84" s="245" t="n"/>
      <c r="B84" s="45" t="inlineStr">
        <is>
          <t>Z09</t>
        </is>
      </c>
      <c r="C84" s="45" t="inlineStr">
        <is>
          <t xml:space="preserve">VENHANCER BİLİŞİM </t>
        </is>
      </c>
      <c r="D84" s="149" t="n">
        <v>2223</v>
      </c>
      <c r="E84" s="149" t="n">
        <v>2230</v>
      </c>
      <c r="F84" s="149" t="n">
        <v>2230</v>
      </c>
      <c r="G84" s="149" t="n">
        <v>2269</v>
      </c>
      <c r="H84" s="149" t="n">
        <v>2318</v>
      </c>
      <c r="I84" s="149" t="n">
        <v>2380</v>
      </c>
      <c r="J84" s="149" t="n">
        <v>2411</v>
      </c>
      <c r="K84" s="149" t="n">
        <v>2423</v>
      </c>
      <c r="L84" s="149" t="n">
        <v>2451</v>
      </c>
      <c r="M84" s="149" t="n">
        <v>2454</v>
      </c>
      <c r="N84" s="149" t="n">
        <v>2462</v>
      </c>
      <c r="O84" s="149" t="n">
        <v>2526</v>
      </c>
      <c r="Q84" s="149">
        <f>O84-N84</f>
        <v/>
      </c>
      <c r="R84" s="216" t="n">
        <v>4.8</v>
      </c>
      <c r="S84" s="216">
        <f>Q84*R84</f>
        <v/>
      </c>
    </row>
    <row r="85" ht="15.6" customHeight="1" s="291">
      <c r="A85" s="245" t="n"/>
      <c r="B85" s="42" t="inlineStr">
        <is>
          <t>Z10</t>
        </is>
      </c>
      <c r="C85" s="42" t="inlineStr">
        <is>
          <t>SRDV YAZILIM</t>
        </is>
      </c>
      <c r="D85" s="147" t="n">
        <v>4740</v>
      </c>
      <c r="E85" s="147" t="n">
        <v>4743</v>
      </c>
      <c r="F85" s="147" t="n">
        <v>4745</v>
      </c>
      <c r="G85" s="147" t="n">
        <v>4747</v>
      </c>
      <c r="H85" s="147" t="n">
        <v>4748</v>
      </c>
      <c r="I85" s="147" t="n">
        <v>4759</v>
      </c>
      <c r="J85" s="147" t="n">
        <v>4770</v>
      </c>
      <c r="K85" s="147" t="n">
        <v>4772</v>
      </c>
      <c r="L85" s="147" t="n">
        <v>4782</v>
      </c>
      <c r="M85" s="147" t="n">
        <v>4783</v>
      </c>
      <c r="N85" s="147" t="n">
        <v>4784</v>
      </c>
      <c r="O85" s="147" t="n">
        <v>4787</v>
      </c>
      <c r="Q85" s="147">
        <f>O85-N85</f>
        <v/>
      </c>
      <c r="R85" s="214" t="n">
        <v>4.8</v>
      </c>
      <c r="S85" s="214">
        <f>Q85*R85</f>
        <v/>
      </c>
    </row>
    <row r="86" ht="15.6" customHeight="1" s="291">
      <c r="A86" s="245" t="n"/>
      <c r="B86" s="42" t="inlineStr">
        <is>
          <t>Z11</t>
        </is>
      </c>
      <c r="C86" s="42" t="inlineStr">
        <is>
          <t>SRDV YAZILIM</t>
        </is>
      </c>
      <c r="D86" s="147" t="n">
        <v>3564</v>
      </c>
      <c r="E86" s="147" t="n">
        <v>3565</v>
      </c>
      <c r="F86" s="147" t="n">
        <v>3565</v>
      </c>
      <c r="G86" s="147" t="n">
        <v>3566</v>
      </c>
      <c r="H86" s="147" t="n">
        <v>3566</v>
      </c>
      <c r="I86" s="147" t="n">
        <v>3367</v>
      </c>
      <c r="J86" s="147" t="n">
        <v>3368</v>
      </c>
      <c r="K86" s="147" t="n">
        <v>3369</v>
      </c>
      <c r="L86" s="147" t="n">
        <v>3371</v>
      </c>
      <c r="M86" s="147" t="n">
        <v>3373</v>
      </c>
      <c r="N86" s="147" t="n">
        <v>3374</v>
      </c>
      <c r="O86" s="147" t="n">
        <v>3375</v>
      </c>
      <c r="Q86" s="147">
        <f>O86-N86</f>
        <v/>
      </c>
      <c r="R86" s="214" t="n">
        <v>4.8</v>
      </c>
      <c r="S86" s="214">
        <f>Q86*R86</f>
        <v/>
      </c>
    </row>
    <row r="87" ht="15.6" customHeight="1" s="291">
      <c r="A87" s="245" t="n"/>
      <c r="B87" s="42" t="inlineStr">
        <is>
          <t>Z12</t>
        </is>
      </c>
      <c r="C87" s="42" t="inlineStr">
        <is>
          <t>JARVİS</t>
        </is>
      </c>
      <c r="D87" s="147" t="n">
        <v>810</v>
      </c>
      <c r="E87" s="147" t="n">
        <v>860</v>
      </c>
      <c r="F87" s="147" t="n">
        <v>903</v>
      </c>
      <c r="G87" s="147" t="n">
        <v>949</v>
      </c>
      <c r="H87" s="147" t="n">
        <v>989</v>
      </c>
      <c r="I87" s="147" t="n">
        <v>1056</v>
      </c>
      <c r="J87" s="147" t="n">
        <v>1108</v>
      </c>
      <c r="K87" s="147" t="n">
        <v>1191</v>
      </c>
      <c r="L87" s="147" t="n">
        <v>1271</v>
      </c>
      <c r="M87" s="147" t="n">
        <v>1341</v>
      </c>
      <c r="N87" s="147" t="n">
        <v>1392</v>
      </c>
      <c r="O87" s="147" t="n">
        <v>1463</v>
      </c>
      <c r="Q87" s="147">
        <f>O87-N87</f>
        <v/>
      </c>
      <c r="R87" s="214" t="n">
        <v>4.8</v>
      </c>
      <c r="S87" s="214">
        <f>Q87*R87</f>
        <v/>
      </c>
    </row>
    <row r="88" ht="15.6" customHeight="1" s="291">
      <c r="A88" s="246" t="n"/>
      <c r="B88" s="42" t="inlineStr">
        <is>
          <t>Z13</t>
        </is>
      </c>
      <c r="C88" s="42" t="inlineStr">
        <is>
          <t>CMV TEKNOLOJİ</t>
        </is>
      </c>
      <c r="D88" s="147" t="n">
        <v>3880</v>
      </c>
      <c r="E88" s="147" t="n">
        <v>3903</v>
      </c>
      <c r="F88" s="147" t="n">
        <v>3927</v>
      </c>
      <c r="G88" s="147" t="n">
        <v>3960</v>
      </c>
      <c r="H88" s="147" t="n">
        <v>3991</v>
      </c>
      <c r="I88" s="147" t="n">
        <v>4016</v>
      </c>
      <c r="J88" s="147" t="n">
        <v>4044</v>
      </c>
      <c r="K88" s="147" t="n">
        <v>4074</v>
      </c>
      <c r="L88" s="147" t="n">
        <v>4111</v>
      </c>
      <c r="M88" s="147" t="n">
        <v>4144</v>
      </c>
      <c r="N88" s="147" t="n">
        <v>4166</v>
      </c>
      <c r="O88" s="147" t="n">
        <v>4200</v>
      </c>
      <c r="Q88" s="147">
        <f>O88-N88</f>
        <v/>
      </c>
      <c r="R88" s="214" t="n">
        <v>4.8</v>
      </c>
      <c r="S88" s="214">
        <f>Q88*R88</f>
        <v/>
      </c>
    </row>
    <row r="89" ht="15.6" customFormat="1" customHeight="1" s="49">
      <c r="A89" s="279" t="inlineStr">
        <is>
          <t>1. Kat</t>
        </is>
      </c>
      <c r="B89" s="45" t="n">
        <v>101</v>
      </c>
      <c r="C89" s="45" t="inlineStr">
        <is>
          <t>UBF SOFT BİLİŞİM</t>
        </is>
      </c>
      <c r="D89" s="149" t="n">
        <v>4162</v>
      </c>
      <c r="E89" s="149" t="n">
        <v>4233</v>
      </c>
      <c r="F89" s="149" t="n">
        <v>4297</v>
      </c>
      <c r="G89" s="149" t="n">
        <v>4375</v>
      </c>
      <c r="H89" s="149" t="n">
        <v>4403</v>
      </c>
      <c r="I89" s="149" t="n">
        <v>4446</v>
      </c>
      <c r="J89" s="149" t="n">
        <v>4481</v>
      </c>
      <c r="K89" s="149" t="n">
        <v>4525</v>
      </c>
      <c r="L89" s="149" t="n">
        <v>4584</v>
      </c>
      <c r="M89" s="149" t="n">
        <v>4648</v>
      </c>
      <c r="N89" s="149" t="n">
        <v>4704</v>
      </c>
      <c r="O89" s="149" t="n">
        <v>4767</v>
      </c>
      <c r="Q89" s="149">
        <f>O89-N89</f>
        <v/>
      </c>
      <c r="R89" s="216" t="n">
        <v>4.8</v>
      </c>
      <c r="S89" s="216">
        <f>Q89*R89</f>
        <v/>
      </c>
    </row>
    <row r="90" ht="15.6" customHeight="1" s="291">
      <c r="A90" s="245" t="n"/>
      <c r="B90" s="45" t="n">
        <v>102</v>
      </c>
      <c r="C90" s="45" t="inlineStr">
        <is>
          <t>TRORA MÜHENDİSLİK</t>
        </is>
      </c>
      <c r="D90" s="149" t="n">
        <v>3729</v>
      </c>
      <c r="E90" s="149" t="n">
        <v>3734</v>
      </c>
      <c r="F90" s="149" t="n">
        <v>3736</v>
      </c>
      <c r="G90" s="149" t="n">
        <v>3738</v>
      </c>
      <c r="H90" s="149" t="n">
        <v>3743</v>
      </c>
      <c r="I90" s="149" t="n">
        <v>3751</v>
      </c>
      <c r="J90" s="149" t="n">
        <v>3759</v>
      </c>
      <c r="K90" s="149" t="n">
        <v>3762</v>
      </c>
      <c r="L90" s="149" t="n">
        <v>3764</v>
      </c>
      <c r="M90" s="149" t="n">
        <v>3768</v>
      </c>
      <c r="N90" s="149" t="n">
        <v>3776</v>
      </c>
      <c r="O90" s="149" t="n">
        <v>3788</v>
      </c>
      <c r="Q90" s="149">
        <f>O90-N90</f>
        <v/>
      </c>
      <c r="R90" s="216" t="n">
        <v>4.8</v>
      </c>
      <c r="S90" s="216">
        <f>Q90*R90</f>
        <v/>
      </c>
    </row>
    <row r="91" ht="15.6" customFormat="1" customHeight="1" s="49">
      <c r="A91" s="245" t="n"/>
      <c r="B91" s="45" t="n">
        <v>103</v>
      </c>
      <c r="C91" s="45" t="inlineStr">
        <is>
          <t>NİYAN YAZILIM</t>
        </is>
      </c>
      <c r="D91" s="149" t="n">
        <v>977</v>
      </c>
      <c r="E91" s="149" t="n">
        <v>999</v>
      </c>
      <c r="F91" s="149" t="n">
        <v>1014</v>
      </c>
      <c r="G91" s="149" t="n">
        <v>1027</v>
      </c>
      <c r="H91" s="149" t="n">
        <v>1039</v>
      </c>
      <c r="I91" s="149" t="n">
        <v>1043</v>
      </c>
      <c r="J91" s="149" t="n">
        <v>1046</v>
      </c>
      <c r="K91" s="149" t="n">
        <v>1051</v>
      </c>
      <c r="L91" s="149" t="n">
        <v>1055</v>
      </c>
      <c r="M91" s="149" t="n">
        <v>1064</v>
      </c>
      <c r="N91" s="149" t="n">
        <v>1072</v>
      </c>
      <c r="O91" s="149" t="n">
        <v>1082</v>
      </c>
      <c r="Q91" s="149">
        <f>O91-N91</f>
        <v/>
      </c>
      <c r="R91" s="216" t="n">
        <v>4.8</v>
      </c>
      <c r="S91" s="216">
        <f>Q91*R91</f>
        <v/>
      </c>
    </row>
    <row r="92" ht="15.6" customFormat="1" customHeight="1" s="49">
      <c r="A92" s="245" t="n"/>
      <c r="B92" s="156" t="n">
        <v>104</v>
      </c>
      <c r="C92" s="156" t="inlineStr">
        <is>
          <t>Teknik Servis Odası</t>
        </is>
      </c>
      <c r="D92" s="157" t="n">
        <v>2997</v>
      </c>
      <c r="E92" s="157" t="n">
        <v>3003</v>
      </c>
      <c r="F92" s="157" t="n">
        <v>3010</v>
      </c>
      <c r="G92" s="157" t="n">
        <v>3016</v>
      </c>
      <c r="H92" s="157" t="n">
        <v>3021</v>
      </c>
      <c r="I92" s="157" t="n">
        <v>3027</v>
      </c>
      <c r="J92" s="157" t="n">
        <v>3032</v>
      </c>
      <c r="K92" s="157" t="n">
        <v>3041</v>
      </c>
      <c r="L92" s="157" t="n">
        <v>3052</v>
      </c>
      <c r="M92" s="157" t="n">
        <v>3063</v>
      </c>
      <c r="N92" s="157" t="n">
        <v>3070</v>
      </c>
      <c r="O92" s="157" t="n">
        <v>3079</v>
      </c>
      <c r="Q92" s="157">
        <f>O92-N92</f>
        <v/>
      </c>
      <c r="R92" s="218" t="n">
        <v>4.8</v>
      </c>
      <c r="S92" s="218">
        <f>Q92*R92</f>
        <v/>
      </c>
    </row>
    <row r="93" ht="15.6" customHeight="1" s="291">
      <c r="A93" s="245" t="n"/>
      <c r="B93" s="45" t="n">
        <v>105</v>
      </c>
      <c r="C93" s="45" t="inlineStr">
        <is>
          <t>ARVASİS BİLİŞİM</t>
        </is>
      </c>
      <c r="D93" s="149" t="n">
        <v>2834</v>
      </c>
      <c r="E93" s="149" t="n">
        <v>2841</v>
      </c>
      <c r="F93" s="149" t="n">
        <v>2844</v>
      </c>
      <c r="G93" s="149" t="n">
        <v>2849</v>
      </c>
      <c r="H93" s="149" t="n">
        <v>2849</v>
      </c>
      <c r="I93" s="149" t="n">
        <v>2852</v>
      </c>
      <c r="J93" s="149" t="n">
        <v>2852</v>
      </c>
      <c r="K93" s="149" t="n">
        <v>2854</v>
      </c>
      <c r="L93" s="149" t="n">
        <v>2857</v>
      </c>
      <c r="M93" s="149" t="n">
        <v>2860</v>
      </c>
      <c r="N93" s="149" t="n">
        <v>2863</v>
      </c>
      <c r="O93" s="149" t="n">
        <v>2863</v>
      </c>
      <c r="Q93" s="149">
        <f>O93-N93</f>
        <v/>
      </c>
      <c r="R93" s="216" t="n">
        <v>4.8</v>
      </c>
      <c r="S93" s="216">
        <f>Q93*R93</f>
        <v/>
      </c>
    </row>
    <row r="94" ht="15.6" customHeight="1" s="291">
      <c r="A94" s="245" t="n"/>
      <c r="B94" s="45" t="n">
        <v>106</v>
      </c>
      <c r="C94" s="45" t="inlineStr">
        <is>
          <t>NESSTEC ENERJİ  OFİS 2</t>
        </is>
      </c>
      <c r="D94" s="149" t="n">
        <v>9294</v>
      </c>
      <c r="E94" s="149" t="n">
        <v>9402</v>
      </c>
      <c r="F94" s="149" t="n">
        <v>9472</v>
      </c>
      <c r="G94" s="149" t="n">
        <v>9617</v>
      </c>
      <c r="H94" s="149" t="n">
        <v>9733</v>
      </c>
      <c r="I94" s="149" t="n">
        <v>9901</v>
      </c>
      <c r="J94" s="149" t="n">
        <v>10041</v>
      </c>
      <c r="K94" s="149" t="n">
        <v>10219</v>
      </c>
      <c r="L94" s="149" t="n">
        <v>10377</v>
      </c>
      <c r="M94" s="149" t="n">
        <v>10525</v>
      </c>
      <c r="N94" s="149" t="n">
        <v>10653</v>
      </c>
      <c r="O94" s="149" t="n">
        <v>10815</v>
      </c>
      <c r="Q94" s="149">
        <f>O94-N94</f>
        <v/>
      </c>
      <c r="R94" s="216" t="n">
        <v>4.8</v>
      </c>
      <c r="S94" s="216">
        <f>Q94*R94</f>
        <v/>
      </c>
    </row>
    <row r="95" ht="15.6" customFormat="1" customHeight="1" s="49">
      <c r="A95" s="245" t="n"/>
      <c r="B95" s="45" t="n">
        <v>107</v>
      </c>
      <c r="C95" s="45" t="inlineStr">
        <is>
          <t>YMTM TEKNOLOJİ</t>
        </is>
      </c>
      <c r="D95" s="149" t="n">
        <v>5701</v>
      </c>
      <c r="E95" s="149" t="n">
        <v>5701</v>
      </c>
      <c r="F95" s="149" t="n">
        <v>5702</v>
      </c>
      <c r="G95" s="149" t="n">
        <v>5702</v>
      </c>
      <c r="H95" s="149" t="n">
        <v>5702</v>
      </c>
      <c r="I95" s="149" t="n">
        <v>5702</v>
      </c>
      <c r="J95" s="149" t="n">
        <v>5702</v>
      </c>
      <c r="K95" s="149" t="n">
        <v>5702</v>
      </c>
      <c r="L95" s="149" t="n">
        <v>5703</v>
      </c>
      <c r="M95" s="149" t="n">
        <v>5703</v>
      </c>
      <c r="N95" s="149" t="n">
        <v>5703</v>
      </c>
      <c r="O95" s="149" t="n">
        <v>5704</v>
      </c>
      <c r="Q95" s="149">
        <f>O95-N95</f>
        <v/>
      </c>
      <c r="R95" s="216" t="n">
        <v>4.8</v>
      </c>
      <c r="S95" s="216">
        <f>Q95*R95</f>
        <v/>
      </c>
    </row>
    <row r="96" ht="15.6" customHeight="1" s="291">
      <c r="A96" s="245" t="n"/>
      <c r="B96" s="45" t="n">
        <v>108</v>
      </c>
      <c r="C96" s="45" t="inlineStr">
        <is>
          <t>NESSTEC ENERJİ  OFİS 1</t>
        </is>
      </c>
      <c r="D96" s="149" t="n">
        <v>4795</v>
      </c>
      <c r="E96" s="149" t="n">
        <v>4795</v>
      </c>
      <c r="F96" s="149" t="n">
        <v>4797</v>
      </c>
      <c r="G96" s="149" t="n">
        <v>4797</v>
      </c>
      <c r="H96" s="149" t="n">
        <v>4797</v>
      </c>
      <c r="I96" s="149" t="n">
        <v>4798</v>
      </c>
      <c r="J96" s="149" t="n">
        <v>4798</v>
      </c>
      <c r="K96" s="149" t="n">
        <v>4799</v>
      </c>
      <c r="L96" s="149" t="n">
        <v>4800</v>
      </c>
      <c r="M96" s="149" t="n">
        <v>4800</v>
      </c>
      <c r="N96" s="149" t="n">
        <v>4806</v>
      </c>
      <c r="O96" s="149" t="n">
        <v>4809</v>
      </c>
      <c r="Q96" s="149">
        <f>O96-N96</f>
        <v/>
      </c>
      <c r="R96" s="216" t="n">
        <v>4.8</v>
      </c>
      <c r="S96" s="216">
        <f>Q96*R96</f>
        <v/>
      </c>
    </row>
    <row r="97" ht="15.6" customFormat="1" customHeight="1" s="49">
      <c r="A97" s="245" t="n"/>
      <c r="B97" s="45" t="n">
        <v>109</v>
      </c>
      <c r="C97" s="45" t="inlineStr">
        <is>
          <t>BERRAK TEKNOLOJİ</t>
        </is>
      </c>
      <c r="D97" s="149" t="n">
        <v>8629</v>
      </c>
      <c r="E97" s="149" t="n">
        <v>8654</v>
      </c>
      <c r="F97" s="149" t="n">
        <v>8702</v>
      </c>
      <c r="G97" s="149" t="n">
        <v>8744</v>
      </c>
      <c r="H97" s="149" t="n">
        <v>8787</v>
      </c>
      <c r="I97" s="149" t="n">
        <v>8810</v>
      </c>
      <c r="J97" s="149" t="n">
        <v>8850</v>
      </c>
      <c r="K97" s="149" t="n">
        <v>8873</v>
      </c>
      <c r="L97" s="149" t="n">
        <v>8913</v>
      </c>
      <c r="M97" s="149" t="n">
        <v>8931</v>
      </c>
      <c r="N97" s="149" t="n">
        <v>8962</v>
      </c>
      <c r="O97" s="149" t="n">
        <v>9008</v>
      </c>
      <c r="Q97" s="149">
        <f>O97-N97</f>
        <v/>
      </c>
      <c r="R97" s="216" t="n">
        <v>4.8</v>
      </c>
      <c r="S97" s="216">
        <f>Q97*R97</f>
        <v/>
      </c>
    </row>
    <row r="98" ht="15.6" customHeight="1" s="291">
      <c r="A98" s="245" t="n"/>
      <c r="B98" s="45" t="n">
        <v>110</v>
      </c>
      <c r="C98" s="45" t="n"/>
      <c r="D98" s="149" t="n">
        <v>1721</v>
      </c>
      <c r="E98" s="149" t="n">
        <v>1776</v>
      </c>
      <c r="F98" s="149" t="n">
        <v>1831</v>
      </c>
      <c r="G98" s="149" t="n">
        <v>1849</v>
      </c>
      <c r="H98" s="149" t="n">
        <v>1858</v>
      </c>
      <c r="I98" s="149" t="n">
        <v>1865</v>
      </c>
      <c r="J98" s="149" t="n">
        <v>1878</v>
      </c>
      <c r="K98" s="149" t="n">
        <v>1883</v>
      </c>
      <c r="L98" s="149" t="n">
        <v>1884</v>
      </c>
      <c r="M98" s="149" t="n">
        <v>1884</v>
      </c>
      <c r="N98" s="149" t="n">
        <v>1884</v>
      </c>
      <c r="O98" s="149" t="n">
        <v>1884</v>
      </c>
      <c r="Q98" s="149">
        <f>O98-N98</f>
        <v/>
      </c>
      <c r="R98" s="216" t="n">
        <v>4.8</v>
      </c>
      <c r="S98" s="216">
        <f>Q98*R98</f>
        <v/>
      </c>
    </row>
    <row r="99" ht="15.6" customHeight="1" s="291">
      <c r="A99" s="245" t="n"/>
      <c r="B99" s="45" t="n">
        <v>111</v>
      </c>
      <c r="C99" s="45" t="inlineStr">
        <is>
          <t>FXY BİLGİ TEKNOLOJİLERİ</t>
        </is>
      </c>
      <c r="D99" s="149" t="n">
        <v>11598</v>
      </c>
      <c r="E99" s="149" t="n">
        <v>75</v>
      </c>
      <c r="F99" s="149" t="n">
        <v>11600</v>
      </c>
      <c r="G99" s="149" t="n">
        <v>11600</v>
      </c>
      <c r="H99" s="149" t="n">
        <v>11601</v>
      </c>
      <c r="I99" s="149" t="n">
        <v>11601</v>
      </c>
      <c r="J99" s="149" t="n">
        <v>11603</v>
      </c>
      <c r="K99" s="149" t="n">
        <v>11607</v>
      </c>
      <c r="L99" s="149" t="n">
        <v>11622</v>
      </c>
      <c r="M99" s="149" t="n">
        <v>11628</v>
      </c>
      <c r="N99" s="149" t="n">
        <v>11630</v>
      </c>
      <c r="O99" s="149" t="n">
        <v>11631</v>
      </c>
      <c r="P99" s="137" t="inlineStr">
        <is>
          <t>B BLOK</t>
        </is>
      </c>
      <c r="Q99" s="149">
        <f>O99-N99</f>
        <v/>
      </c>
      <c r="R99" s="216" t="n">
        <v>4.8</v>
      </c>
      <c r="S99" s="216">
        <f>Q99*R99</f>
        <v/>
      </c>
    </row>
    <row r="100" ht="15.6" customHeight="1" s="291">
      <c r="A100" s="245" t="n"/>
      <c r="B100" s="45" t="n">
        <v>112</v>
      </c>
      <c r="C100" s="45" t="inlineStr">
        <is>
          <t>FXY BİLGİ TEKNOLOJİLERİ</t>
        </is>
      </c>
      <c r="D100" s="149" t="n">
        <v>6388</v>
      </c>
      <c r="E100" s="149" t="n">
        <v>129</v>
      </c>
      <c r="F100" s="149" t="n">
        <v>6497</v>
      </c>
      <c r="G100" s="149" t="n">
        <v>6545</v>
      </c>
      <c r="H100" s="149" t="n">
        <v>6558</v>
      </c>
      <c r="I100" s="149" t="n">
        <v>6580</v>
      </c>
      <c r="J100" s="149" t="n">
        <v>6602</v>
      </c>
      <c r="K100" s="149" t="n">
        <v>6617</v>
      </c>
      <c r="L100" s="149" t="n">
        <v>6639</v>
      </c>
      <c r="M100" s="149" t="n">
        <v>6667</v>
      </c>
      <c r="N100" s="149" t="n">
        <v>6689</v>
      </c>
      <c r="O100" s="149" t="n">
        <v>6713</v>
      </c>
      <c r="P100" s="137" t="inlineStr">
        <is>
          <t>B BLOK</t>
        </is>
      </c>
      <c r="Q100" s="149">
        <f>O100-N100</f>
        <v/>
      </c>
      <c r="R100" s="216" t="n">
        <v>4.8</v>
      </c>
      <c r="S100" s="216">
        <f>Q100*R100</f>
        <v/>
      </c>
    </row>
    <row r="101" ht="15.6" customHeight="1" s="291">
      <c r="A101" s="245" t="n"/>
      <c r="B101" s="45" t="n">
        <v>113</v>
      </c>
      <c r="C101" s="45" t="inlineStr">
        <is>
          <t>SEGNA BİLGİ SİSTEMLERİ</t>
        </is>
      </c>
      <c r="D101" s="149" t="n">
        <v>8412</v>
      </c>
      <c r="E101" s="149" t="n">
        <v>8446</v>
      </c>
      <c r="F101" s="149" t="n">
        <v>8508</v>
      </c>
      <c r="G101" s="149" t="n">
        <v>8545</v>
      </c>
      <c r="H101" s="149" t="n">
        <v>8569</v>
      </c>
      <c r="I101" s="149" t="n">
        <v>8588</v>
      </c>
      <c r="J101" s="149" t="n">
        <v>8596</v>
      </c>
      <c r="K101" s="149" t="n">
        <v>8612</v>
      </c>
      <c r="L101" s="149" t="n">
        <v>8630</v>
      </c>
      <c r="M101" s="149" t="n">
        <v>8651</v>
      </c>
      <c r="N101" s="149" t="n">
        <v>8664</v>
      </c>
      <c r="O101" s="149" t="n">
        <v>8682</v>
      </c>
      <c r="Q101" s="149">
        <f>O101-N101</f>
        <v/>
      </c>
      <c r="R101" s="216" t="n">
        <v>4.8</v>
      </c>
      <c r="S101" s="216">
        <f>Q101*R101</f>
        <v/>
      </c>
    </row>
    <row r="102" ht="15.6" customFormat="1" customHeight="1" s="49">
      <c r="A102" s="246" t="n"/>
      <c r="B102" s="45" t="n">
        <v>114</v>
      </c>
      <c r="C102" s="45" t="inlineStr">
        <is>
          <t>MİRASİS BİLGİ SİS.</t>
        </is>
      </c>
      <c r="D102" s="149" t="n">
        <v>1614</v>
      </c>
      <c r="E102" s="149" t="n">
        <v>1614</v>
      </c>
      <c r="F102" s="149" t="n">
        <v>1616</v>
      </c>
      <c r="G102" s="149" t="n">
        <v>1616</v>
      </c>
      <c r="H102" s="149" t="n">
        <v>1616</v>
      </c>
      <c r="I102" s="149" t="n">
        <v>1616</v>
      </c>
      <c r="J102" s="149" t="n">
        <v>1617</v>
      </c>
      <c r="K102" s="149" t="n">
        <v>1618</v>
      </c>
      <c r="L102" s="149" t="n">
        <v>1619</v>
      </c>
      <c r="M102" s="149" t="n">
        <v>1620</v>
      </c>
      <c r="N102" s="149" t="n">
        <v>1620</v>
      </c>
      <c r="O102" s="149" t="n">
        <v>1621</v>
      </c>
      <c r="Q102" s="149">
        <f>O102-N102</f>
        <v/>
      </c>
      <c r="R102" s="216" t="n">
        <v>4.8</v>
      </c>
      <c r="S102" s="216">
        <f>Q102*R102</f>
        <v/>
      </c>
    </row>
    <row r="103" ht="51" customFormat="1" customHeight="1" s="145">
      <c r="A103" s="280" t="inlineStr">
        <is>
          <t xml:space="preserve">D BLOK </t>
        </is>
      </c>
      <c r="B103" s="242" t="n"/>
      <c r="C103" s="243" t="n"/>
      <c r="D103" s="146" t="inlineStr">
        <is>
          <t>ARALIK</t>
        </is>
      </c>
      <c r="E103" s="146" t="inlineStr">
        <is>
          <t>OCAK</t>
        </is>
      </c>
      <c r="F103" s="146" t="inlineStr">
        <is>
          <t>ŞUBAT</t>
        </is>
      </c>
      <c r="G103" s="146" t="inlineStr">
        <is>
          <t>MART</t>
        </is>
      </c>
      <c r="H103" s="146" t="inlineStr">
        <is>
          <t>NİSAN</t>
        </is>
      </c>
      <c r="I103" s="146" t="inlineStr">
        <is>
          <t>MAYIS</t>
        </is>
      </c>
      <c r="J103" s="146" t="inlineStr">
        <is>
          <t>HAZİRAN</t>
        </is>
      </c>
      <c r="K103" s="146" t="inlineStr">
        <is>
          <t>TEMMUZ</t>
        </is>
      </c>
      <c r="L103" s="146" t="inlineStr">
        <is>
          <t xml:space="preserve">AĞUSTOS </t>
        </is>
      </c>
      <c r="M103" s="146" t="inlineStr">
        <is>
          <t>EYLÜL</t>
        </is>
      </c>
      <c r="N103" s="146" t="inlineStr">
        <is>
          <t>EKİM</t>
        </is>
      </c>
      <c r="O103" s="146" t="inlineStr">
        <is>
          <t>KASIM</t>
        </is>
      </c>
      <c r="Q103" s="146">
        <f>O103-N103</f>
        <v/>
      </c>
      <c r="R103" s="212" t="n">
        <v>4.8</v>
      </c>
      <c r="S103" s="212">
        <f>Q103*R103</f>
        <v/>
      </c>
    </row>
    <row r="104" ht="22.8" customFormat="1" customHeight="1" s="49">
      <c r="A104" s="159" t="n"/>
      <c r="B104" s="160" t="inlineStr">
        <is>
          <t>Ofis No</t>
        </is>
      </c>
      <c r="C104" s="160" t="inlineStr">
        <is>
          <t>Tahsis</t>
        </is>
      </c>
      <c r="D104" s="161" t="n"/>
      <c r="E104" s="161" t="n"/>
      <c r="F104" s="161" t="n"/>
      <c r="G104" s="161" t="n"/>
      <c r="H104" s="161" t="n"/>
      <c r="I104" s="161" t="n"/>
      <c r="J104" s="161" t="n"/>
      <c r="K104" s="161" t="n"/>
      <c r="L104" s="161" t="n"/>
      <c r="M104" s="161" t="n"/>
      <c r="N104" s="161" t="n"/>
      <c r="O104" s="161" t="n"/>
      <c r="Q104" s="161">
        <f>O104-N104</f>
        <v/>
      </c>
      <c r="R104" s="213" t="n">
        <v>4.8</v>
      </c>
      <c r="S104" s="213">
        <f>Q104*R104</f>
        <v/>
      </c>
    </row>
    <row r="105" ht="15.6" customFormat="1" customHeight="1" s="49">
      <c r="A105" s="278" t="inlineStr">
        <is>
          <t>Bodrum Kat</t>
        </is>
      </c>
      <c r="B105" s="139" t="inlineStr">
        <is>
          <t>B01</t>
        </is>
      </c>
      <c r="C105" s="139" t="inlineStr">
        <is>
          <t>WHİDE CAD</t>
        </is>
      </c>
      <c r="D105" s="151" t="n">
        <v>2664</v>
      </c>
      <c r="E105" s="151" t="n">
        <v>2674</v>
      </c>
      <c r="F105" s="151" t="n">
        <v>2750</v>
      </c>
      <c r="G105" s="151" t="n">
        <v>2959</v>
      </c>
      <c r="H105" s="151" t="n">
        <v>3058</v>
      </c>
      <c r="I105" s="151" t="n">
        <v>3104</v>
      </c>
      <c r="J105" s="151" t="n">
        <v>3147</v>
      </c>
      <c r="K105" s="151" t="n">
        <v>3174</v>
      </c>
      <c r="L105" s="151" t="n">
        <v>3236</v>
      </c>
      <c r="M105" s="151" t="n">
        <v>3372</v>
      </c>
      <c r="N105" s="151" t="n">
        <v>3502</v>
      </c>
      <c r="O105" s="151" t="n">
        <v>3662</v>
      </c>
      <c r="Q105" s="151">
        <f>O105-N105</f>
        <v/>
      </c>
      <c r="R105" s="220" t="n">
        <v>4.8</v>
      </c>
      <c r="S105" s="220">
        <f>Q105*R105</f>
        <v/>
      </c>
    </row>
    <row r="106" ht="15.6" customFormat="1" customHeight="1" s="49">
      <c r="A106" s="245" t="n"/>
      <c r="B106" s="138" t="inlineStr">
        <is>
          <t>B02</t>
        </is>
      </c>
      <c r="C106" s="139" t="inlineStr">
        <is>
          <t xml:space="preserve">ALFATEK </t>
        </is>
      </c>
      <c r="D106" s="151" t="n">
        <v>6918</v>
      </c>
      <c r="E106" s="151" t="n">
        <v>7009</v>
      </c>
      <c r="F106" s="151" t="n">
        <v>7143</v>
      </c>
      <c r="G106" s="151" t="n">
        <v>7422</v>
      </c>
      <c r="H106" s="151" t="n">
        <v>7534</v>
      </c>
      <c r="I106" s="151" t="n">
        <v>7667</v>
      </c>
      <c r="J106" s="151" t="n">
        <v>7802</v>
      </c>
      <c r="K106" s="151" t="n">
        <v>7931</v>
      </c>
      <c r="L106" s="151" t="n">
        <v>8039</v>
      </c>
      <c r="M106" s="151" t="n">
        <v>8160</v>
      </c>
      <c r="N106" s="151" t="n">
        <v>8269</v>
      </c>
      <c r="O106" s="151" t="n">
        <v>8458</v>
      </c>
      <c r="Q106" s="151">
        <f>O106-N106</f>
        <v/>
      </c>
      <c r="R106" s="220" t="n">
        <v>4.8</v>
      </c>
      <c r="S106" s="220">
        <f>Q106*R106</f>
        <v/>
      </c>
    </row>
    <row r="107" ht="15.6" customFormat="1" customHeight="1" s="49">
      <c r="A107" s="245" t="n"/>
      <c r="B107" s="140" t="inlineStr">
        <is>
          <t>B03</t>
        </is>
      </c>
      <c r="C107" s="140" t="inlineStr">
        <is>
          <t>BYM</t>
        </is>
      </c>
      <c r="D107" s="152" t="n">
        <v>4567</v>
      </c>
      <c r="E107" s="152" t="n">
        <v>4603</v>
      </c>
      <c r="F107" s="152" t="n">
        <v>4667</v>
      </c>
      <c r="G107" s="152" t="n">
        <v>4828</v>
      </c>
      <c r="H107" s="152" t="n">
        <v>4940</v>
      </c>
      <c r="I107" s="152" t="n">
        <v>5089</v>
      </c>
      <c r="J107" s="152" t="n">
        <v>5216</v>
      </c>
      <c r="K107" s="152" t="n">
        <v>5361</v>
      </c>
      <c r="L107" s="152" t="n">
        <v>5490</v>
      </c>
      <c r="M107" s="152" t="n">
        <v>5622</v>
      </c>
      <c r="N107" s="152" t="n">
        <v>5745</v>
      </c>
      <c r="O107" s="152" t="n">
        <v>5899</v>
      </c>
      <c r="Q107" s="152">
        <f>O107-N107</f>
        <v/>
      </c>
      <c r="R107" s="221" t="n">
        <v>4.8</v>
      </c>
      <c r="S107" s="221">
        <f>Q107*R107</f>
        <v/>
      </c>
    </row>
    <row r="108" ht="15.6" customFormat="1" customHeight="1" s="49">
      <c r="A108" s="245" t="n"/>
      <c r="B108" s="140" t="inlineStr">
        <is>
          <t>B04</t>
        </is>
      </c>
      <c r="C108" s="141" t="inlineStr">
        <is>
          <t xml:space="preserve">MEDİCAL RESEARCH </t>
        </is>
      </c>
      <c r="D108" s="153" t="n">
        <v>22668</v>
      </c>
      <c r="E108" s="153" t="n">
        <v>23581</v>
      </c>
      <c r="F108" s="153" t="n">
        <v>24857</v>
      </c>
      <c r="G108" s="153" t="n">
        <v>26475</v>
      </c>
      <c r="H108" s="153" t="n">
        <v>27686</v>
      </c>
      <c r="I108" s="153" t="n">
        <v>28541</v>
      </c>
      <c r="J108" s="153" t="n">
        <v>29507</v>
      </c>
      <c r="K108" s="153" t="n">
        <v>30348</v>
      </c>
      <c r="L108" s="153" t="n">
        <v>31398</v>
      </c>
      <c r="M108" s="153" t="n">
        <v>32453</v>
      </c>
      <c r="N108" s="153" t="n">
        <v>33399</v>
      </c>
      <c r="O108" s="153" t="n">
        <v>35460</v>
      </c>
      <c r="Q108" s="153">
        <f>O108-N108</f>
        <v/>
      </c>
      <c r="R108" s="222" t="n">
        <v>4.8</v>
      </c>
      <c r="S108" s="222">
        <f>Q108*R108</f>
        <v/>
      </c>
    </row>
    <row r="109" ht="15.6" customFormat="1" customHeight="1" s="49">
      <c r="A109" s="245" t="n"/>
      <c r="B109" s="169" t="inlineStr">
        <is>
          <t>B05</t>
        </is>
      </c>
      <c r="C109" s="169" t="inlineStr">
        <is>
          <t>KOPUZ MÜHENDİSLİK</t>
        </is>
      </c>
      <c r="D109" s="170" t="n">
        <v>95640</v>
      </c>
      <c r="E109" s="170" t="n">
        <v>12359</v>
      </c>
      <c r="F109" s="170" t="n">
        <v>102132</v>
      </c>
      <c r="G109" s="170" t="n">
        <v>106107</v>
      </c>
      <c r="H109" s="170" t="n">
        <v>109205</v>
      </c>
      <c r="I109" s="170" t="n">
        <v>112343</v>
      </c>
      <c r="J109" s="170" t="n">
        <v>114929</v>
      </c>
      <c r="K109" s="170" t="n">
        <v>45021</v>
      </c>
      <c r="L109" s="170" t="n">
        <v>120069</v>
      </c>
      <c r="M109" s="170" t="n">
        <v>122372</v>
      </c>
      <c r="N109" s="170" t="n">
        <v>124233</v>
      </c>
      <c r="O109" s="170" t="n">
        <v>126607</v>
      </c>
      <c r="P109" s="49" t="inlineStr">
        <is>
          <t>D BLOK</t>
        </is>
      </c>
      <c r="Q109" s="170">
        <f>O109-N109</f>
        <v/>
      </c>
      <c r="R109" s="223" t="n">
        <v>4.8</v>
      </c>
      <c r="S109" s="223">
        <f>Q109*R109</f>
        <v/>
      </c>
    </row>
    <row r="110" ht="15.6" customFormat="1" customHeight="1" s="49">
      <c r="A110" s="246" t="n"/>
      <c r="B110" s="198" t="inlineStr">
        <is>
          <t>B06</t>
        </is>
      </c>
      <c r="C110" s="171" t="inlineStr">
        <is>
          <t>KOPUZ MÜHENDİSLİK</t>
        </is>
      </c>
      <c r="D110" s="172" t="n">
        <v>21156</v>
      </c>
      <c r="E110" s="172" t="n">
        <v>22005</v>
      </c>
      <c r="F110" s="172" t="n">
        <v>22892</v>
      </c>
      <c r="G110" s="172" t="n">
        <v>23792</v>
      </c>
      <c r="H110" s="172" t="n">
        <v>24483</v>
      </c>
      <c r="I110" s="172" t="n">
        <v>25157</v>
      </c>
      <c r="J110" s="172" t="n">
        <v>25744</v>
      </c>
      <c r="K110" s="172" t="n">
        <v>26269</v>
      </c>
      <c r="L110" s="172" t="n">
        <v>26756</v>
      </c>
      <c r="M110" s="172" t="n">
        <v>27342</v>
      </c>
      <c r="N110" s="172" t="n">
        <v>27979</v>
      </c>
      <c r="O110" s="172" t="n">
        <v>28891</v>
      </c>
      <c r="Q110" s="172">
        <f>O110-N110</f>
        <v/>
      </c>
      <c r="R110" s="224" t="n">
        <v>4.8</v>
      </c>
      <c r="S110" s="224">
        <f>Q110*R110</f>
        <v/>
      </c>
    </row>
    <row r="111" ht="15.6" customFormat="1" customHeight="1" s="49">
      <c r="A111" s="278" t="inlineStr">
        <is>
          <t>Zemin 
Kat</t>
        </is>
      </c>
      <c r="B111" s="140" t="inlineStr">
        <is>
          <t>Z01</t>
        </is>
      </c>
      <c r="C111" s="142" t="inlineStr">
        <is>
          <t>KANTEC</t>
        </is>
      </c>
      <c r="D111" s="154" t="n">
        <v>11891</v>
      </c>
      <c r="E111" s="154" t="n">
        <v>11904</v>
      </c>
      <c r="F111" s="154" t="n">
        <v>11917</v>
      </c>
      <c r="G111" s="154" t="n">
        <v>11932</v>
      </c>
      <c r="H111" s="154" t="n">
        <v>11943</v>
      </c>
      <c r="I111" s="154" t="n">
        <v>11958</v>
      </c>
      <c r="J111" s="154" t="n">
        <v>11970</v>
      </c>
      <c r="K111" s="154" t="n">
        <v>12277</v>
      </c>
      <c r="L111" s="154" t="n">
        <v>12654</v>
      </c>
      <c r="M111" s="154" t="n">
        <v>13003</v>
      </c>
      <c r="N111" s="154" t="n">
        <v>13361</v>
      </c>
      <c r="O111" s="154" t="n">
        <v>13789</v>
      </c>
      <c r="Q111" s="154">
        <f>O111-N111</f>
        <v/>
      </c>
      <c r="R111" s="225" t="n">
        <v>4.8</v>
      </c>
      <c r="S111" s="225">
        <f>Q111*R111</f>
        <v/>
      </c>
    </row>
    <row r="112" ht="15.6" customFormat="1" customHeight="1" s="49">
      <c r="A112" s="245" t="n"/>
      <c r="B112" s="167" t="inlineStr">
        <is>
          <t>Z02</t>
        </is>
      </c>
      <c r="C112" s="167" t="inlineStr">
        <is>
          <t>KOPUZ MÜHENDİSLİK 2 OFİS</t>
        </is>
      </c>
      <c r="D112" s="168" t="n">
        <v>417</v>
      </c>
      <c r="E112" s="168" t="n">
        <v>460</v>
      </c>
      <c r="F112" s="168" t="n">
        <v>496</v>
      </c>
      <c r="G112" s="168" t="n">
        <v>523</v>
      </c>
      <c r="H112" s="168" t="n">
        <v>546</v>
      </c>
      <c r="I112" s="168" t="n">
        <v>575</v>
      </c>
      <c r="J112" s="168" t="n">
        <v>616</v>
      </c>
      <c r="K112" s="168" t="n">
        <v>651</v>
      </c>
      <c r="L112" s="168" t="n">
        <v>712</v>
      </c>
      <c r="M112" s="168" t="n">
        <v>759</v>
      </c>
      <c r="N112" s="168" t="n">
        <v>805</v>
      </c>
      <c r="O112" s="168" t="n">
        <v>863</v>
      </c>
      <c r="Q112" s="168">
        <f>O112-N112</f>
        <v/>
      </c>
      <c r="R112" s="217" t="n">
        <v>4.8</v>
      </c>
      <c r="S112" s="217">
        <f>Q112*R112</f>
        <v/>
      </c>
    </row>
    <row r="113" ht="15.6" customFormat="1" customHeight="1" s="49">
      <c r="A113" s="245" t="n"/>
      <c r="B113" s="167" t="inlineStr">
        <is>
          <t>Z03</t>
        </is>
      </c>
      <c r="C113" s="167" t="inlineStr">
        <is>
          <t>KOPUZ MÜHENDİSLİK 2 OFİS</t>
        </is>
      </c>
      <c r="D113" s="168" t="n">
        <v>2513</v>
      </c>
      <c r="E113" s="168" t="n">
        <v>2680</v>
      </c>
      <c r="F113" s="168" t="n">
        <v>2846</v>
      </c>
      <c r="G113" s="168" t="n">
        <v>3030</v>
      </c>
      <c r="H113" s="168" t="n">
        <v>3189</v>
      </c>
      <c r="I113" s="168" t="n">
        <v>3420</v>
      </c>
      <c r="J113" s="168" t="n">
        <v>3600</v>
      </c>
      <c r="K113" s="168" t="n">
        <v>3780</v>
      </c>
      <c r="L113" s="168" t="n">
        <v>3940</v>
      </c>
      <c r="M113" s="168" t="n">
        <v>4095</v>
      </c>
      <c r="N113" s="168" t="n">
        <v>4280</v>
      </c>
      <c r="O113" s="168" t="n">
        <v>4532</v>
      </c>
      <c r="Q113" s="168">
        <f>O113-N113</f>
        <v/>
      </c>
      <c r="R113" s="217" t="n">
        <v>4.8</v>
      </c>
      <c r="S113" s="217">
        <f>Q113*R113</f>
        <v/>
      </c>
    </row>
    <row r="114" ht="15.6" customFormat="1" customHeight="1" s="49">
      <c r="A114" s="245" t="n"/>
      <c r="B114" s="140" t="inlineStr">
        <is>
          <t>Z04</t>
        </is>
      </c>
      <c r="C114" s="142" t="inlineStr">
        <is>
          <t>ESKA GAZ</t>
        </is>
      </c>
      <c r="D114" s="154" t="n">
        <v>5723</v>
      </c>
      <c r="E114" s="154" t="n">
        <v>5744</v>
      </c>
      <c r="F114" s="154" t="n">
        <v>5753</v>
      </c>
      <c r="G114" s="154" t="n">
        <v>5762</v>
      </c>
      <c r="H114" s="154" t="n">
        <v>5774</v>
      </c>
      <c r="I114" s="154" t="n">
        <v>5781</v>
      </c>
      <c r="J114" s="154" t="n">
        <v>5786</v>
      </c>
      <c r="K114" s="154" t="n">
        <v>5796</v>
      </c>
      <c r="L114" s="154" t="n">
        <v>5804</v>
      </c>
      <c r="M114" s="154" t="n">
        <v>5829</v>
      </c>
      <c r="N114" s="154" t="n">
        <v>5877</v>
      </c>
      <c r="O114" s="154" t="n">
        <v>5929</v>
      </c>
      <c r="Q114" s="154">
        <f>O114-N114</f>
        <v/>
      </c>
      <c r="R114" s="225" t="n">
        <v>4.8</v>
      </c>
      <c r="S114" s="225">
        <f>Q114*R114</f>
        <v/>
      </c>
    </row>
    <row r="115" ht="15.6" customFormat="1" customHeight="1" s="49">
      <c r="A115" s="245" t="n"/>
      <c r="B115" s="140" t="inlineStr">
        <is>
          <t>Z05</t>
        </is>
      </c>
      <c r="C115" s="140" t="inlineStr">
        <is>
          <t>MİTRONA ELEKTRONİK</t>
        </is>
      </c>
      <c r="D115" s="152" t="n">
        <v>5345</v>
      </c>
      <c r="E115" s="152" t="n">
        <v>5383</v>
      </c>
      <c r="F115" s="152" t="n">
        <v>5428</v>
      </c>
      <c r="G115" s="152" t="n">
        <v>5467</v>
      </c>
      <c r="H115" s="152" t="n">
        <v>5487</v>
      </c>
      <c r="I115" s="152" t="n">
        <v>5503</v>
      </c>
      <c r="J115" s="152" t="n">
        <v>5516</v>
      </c>
      <c r="K115" s="152" t="n">
        <v>5629</v>
      </c>
      <c r="L115" s="152" t="n">
        <v>5711</v>
      </c>
      <c r="M115" s="152" t="n">
        <v>5797</v>
      </c>
      <c r="N115" s="152" t="n">
        <v>5878</v>
      </c>
      <c r="O115" s="152" t="n">
        <v>5984</v>
      </c>
      <c r="Q115" s="152">
        <f>O115-N115</f>
        <v/>
      </c>
      <c r="R115" s="221" t="n">
        <v>4.8</v>
      </c>
      <c r="S115" s="221">
        <f>Q115*R115</f>
        <v/>
      </c>
    </row>
    <row r="116" ht="15.6" customFormat="1" customHeight="1" s="49">
      <c r="A116" s="245" t="n"/>
      <c r="B116" s="169" t="inlineStr">
        <is>
          <t>Z06</t>
        </is>
      </c>
      <c r="C116" s="169" t="inlineStr">
        <is>
          <t>GREENSOFT YAZILIM</t>
        </is>
      </c>
      <c r="D116" s="170" t="n">
        <v>5710</v>
      </c>
      <c r="E116" s="170" t="n">
        <v>5866</v>
      </c>
      <c r="F116" s="170" t="n">
        <v>5905</v>
      </c>
      <c r="G116" s="170" t="n">
        <v>5981</v>
      </c>
      <c r="H116" s="170" t="n">
        <v>6022</v>
      </c>
      <c r="I116" s="170" t="n">
        <v>6064</v>
      </c>
      <c r="J116" s="170" t="n">
        <v>6100</v>
      </c>
      <c r="K116" s="170" t="n">
        <v>6152</v>
      </c>
      <c r="L116" s="170" t="n">
        <v>6213</v>
      </c>
      <c r="M116" s="170" t="n">
        <v>6280</v>
      </c>
      <c r="N116" s="170" t="n">
        <v>6322</v>
      </c>
      <c r="O116" s="170" t="n">
        <v>6367</v>
      </c>
      <c r="Q116" s="170">
        <f>O116-N116</f>
        <v/>
      </c>
      <c r="R116" s="223" t="n">
        <v>4.8</v>
      </c>
      <c r="S116" s="223">
        <f>Q116*R116</f>
        <v/>
      </c>
    </row>
    <row r="117" ht="15.6" customFormat="1" customHeight="1" s="49">
      <c r="A117" s="246" t="n"/>
      <c r="B117" s="140" t="inlineStr">
        <is>
          <t>Z07</t>
        </is>
      </c>
      <c r="C117" s="140" t="inlineStr">
        <is>
          <t>EDİT ARGE YAZILIM</t>
        </is>
      </c>
      <c r="D117" s="152" t="n">
        <v>3858</v>
      </c>
      <c r="E117" s="152" t="n">
        <v>3892</v>
      </c>
      <c r="F117" s="152" t="n">
        <v>3918</v>
      </c>
      <c r="G117" s="152" t="n">
        <v>3948</v>
      </c>
      <c r="H117" s="152" t="n">
        <v>3963</v>
      </c>
      <c r="I117" s="152" t="n">
        <v>3994</v>
      </c>
      <c r="J117" s="152" t="n">
        <v>4042</v>
      </c>
      <c r="K117" s="152" t="n">
        <v>4052</v>
      </c>
      <c r="L117" s="152" t="n">
        <v>4086</v>
      </c>
      <c r="M117" s="152" t="n">
        <v>4117</v>
      </c>
      <c r="N117" s="152" t="n">
        <v>4143</v>
      </c>
      <c r="O117" s="152" t="n">
        <v>4173</v>
      </c>
      <c r="Q117" s="152">
        <f>O117-N117</f>
        <v/>
      </c>
      <c r="R117" s="221" t="n">
        <v>4.8</v>
      </c>
      <c r="S117" s="221">
        <f>Q117*R117</f>
        <v/>
      </c>
    </row>
    <row r="118" ht="15.6" customFormat="1" customHeight="1" s="49">
      <c r="A118" s="279" t="n"/>
      <c r="B118" s="140" t="n"/>
      <c r="C118" s="140" t="inlineStr">
        <is>
          <t>DEPAR ARGE ENERJİ</t>
        </is>
      </c>
      <c r="D118" s="152" t="n"/>
      <c r="E118" s="152" t="n"/>
      <c r="F118" s="152" t="n"/>
      <c r="G118" s="152" t="n"/>
      <c r="H118" s="152" t="n"/>
      <c r="I118" s="152" t="n"/>
      <c r="J118" s="152" t="n"/>
      <c r="K118" s="152" t="n"/>
      <c r="L118" s="152" t="n"/>
      <c r="M118" s="152" t="n"/>
      <c r="N118" s="152" t="n"/>
      <c r="O118" s="152" t="n"/>
      <c r="Q118" s="152">
        <f>O118-N118</f>
        <v/>
      </c>
      <c r="R118" s="221" t="n">
        <v>4.8</v>
      </c>
      <c r="S118" s="221">
        <f>Q118*R118</f>
        <v/>
      </c>
    </row>
    <row r="119" ht="15.6" customFormat="1" customHeight="1" s="49">
      <c r="A119" s="278" t="inlineStr">
        <is>
          <t>1. Kat</t>
        </is>
      </c>
      <c r="B119" s="42" t="n">
        <v>101</v>
      </c>
      <c r="C119" s="42" t="inlineStr">
        <is>
          <t xml:space="preserve">PIXELATE REKLAM </t>
        </is>
      </c>
      <c r="D119" s="147" t="n">
        <v>1529</v>
      </c>
      <c r="E119" s="147" t="n">
        <v>1627</v>
      </c>
      <c r="F119" s="147" t="n">
        <v>1743</v>
      </c>
      <c r="G119" s="147" t="n">
        <v>1856</v>
      </c>
      <c r="H119" s="147" t="n"/>
      <c r="I119" s="147" t="n"/>
      <c r="J119" s="147" t="n"/>
      <c r="K119" s="147" t="n"/>
      <c r="L119" s="147" t="n"/>
      <c r="M119" s="147" t="n"/>
      <c r="N119" s="147" t="n"/>
      <c r="O119" s="147" t="n"/>
      <c r="Q119" s="147">
        <f>O119-N119</f>
        <v/>
      </c>
      <c r="R119" s="214" t="n">
        <v>4.8</v>
      </c>
      <c r="S119" s="214">
        <f>Q119*R119</f>
        <v/>
      </c>
    </row>
    <row r="120" ht="15.6" customFormat="1" customHeight="1" s="49">
      <c r="A120" s="245" t="n"/>
      <c r="B120" s="42" t="n">
        <v>102</v>
      </c>
      <c r="C120" s="42" t="inlineStr">
        <is>
          <t>PRİMEWARE</t>
        </is>
      </c>
      <c r="D120" s="147" t="n">
        <v>6316</v>
      </c>
      <c r="E120" s="147" t="n">
        <v>6476</v>
      </c>
      <c r="F120" s="147" t="n">
        <v>6687</v>
      </c>
      <c r="G120" s="147" t="n">
        <v>6906</v>
      </c>
      <c r="H120" s="147" t="n">
        <v>7095</v>
      </c>
      <c r="I120" s="147" t="n">
        <v>7321</v>
      </c>
      <c r="J120" s="147" t="n">
        <v>7528</v>
      </c>
      <c r="K120" s="147" t="n">
        <v>7679</v>
      </c>
      <c r="L120" s="147" t="n">
        <v>7852</v>
      </c>
      <c r="M120" s="147" t="n">
        <v>8066</v>
      </c>
      <c r="N120" s="147" t="n">
        <v>8229</v>
      </c>
      <c r="O120" s="147" t="n">
        <v>8474</v>
      </c>
      <c r="Q120" s="147">
        <f>O120-N120</f>
        <v/>
      </c>
      <c r="R120" s="214" t="n">
        <v>4.8</v>
      </c>
      <c r="S120" s="214">
        <f>Q120*R120</f>
        <v/>
      </c>
    </row>
    <row r="121" ht="15.6" customFormat="1" customHeight="1" s="49">
      <c r="A121" s="245" t="n"/>
      <c r="B121" s="140" t="n">
        <v>103</v>
      </c>
      <c r="C121" s="140" t="inlineStr">
        <is>
          <t>KLİNA MÜHENDİSLİK</t>
        </is>
      </c>
      <c r="D121" s="152" t="n">
        <v>6602</v>
      </c>
      <c r="E121" s="152" t="n">
        <v>6609</v>
      </c>
      <c r="F121" s="152" t="n">
        <v>6615</v>
      </c>
      <c r="G121" s="152" t="n">
        <v>6622</v>
      </c>
      <c r="H121" s="152" t="n">
        <v>6628</v>
      </c>
      <c r="I121" s="152" t="n">
        <v>6637</v>
      </c>
      <c r="J121" s="152" t="n">
        <v>6652</v>
      </c>
      <c r="K121" s="152" t="n">
        <v>6711</v>
      </c>
      <c r="L121" s="152" t="n">
        <v>6781</v>
      </c>
      <c r="M121" s="152" t="n">
        <v>6906</v>
      </c>
      <c r="N121" s="152" t="n">
        <v>6983</v>
      </c>
      <c r="O121" s="152" t="n">
        <v>7070</v>
      </c>
      <c r="Q121" s="152">
        <f>O121-N121</f>
        <v/>
      </c>
      <c r="R121" s="221" t="n">
        <v>4.8</v>
      </c>
      <c r="S121" s="221">
        <f>Q121*R121</f>
        <v/>
      </c>
    </row>
    <row r="122" ht="15.6" customFormat="1" customHeight="1" s="49">
      <c r="A122" s="245" t="n"/>
      <c r="B122" s="140" t="n">
        <v>104</v>
      </c>
      <c r="C122" s="140" t="inlineStr">
        <is>
          <t xml:space="preserve">SCR YAZILIM ARGE </t>
        </is>
      </c>
      <c r="D122" s="152" t="n">
        <v>3597</v>
      </c>
      <c r="E122" s="152" t="n">
        <v>3642</v>
      </c>
      <c r="F122" s="152" t="n">
        <v>3696</v>
      </c>
      <c r="G122" s="152" t="n">
        <v>3726</v>
      </c>
      <c r="H122" s="152" t="n">
        <v>3747</v>
      </c>
      <c r="I122" s="152" t="n">
        <v>3758</v>
      </c>
      <c r="J122" s="152" t="n">
        <v>3773</v>
      </c>
      <c r="K122" s="152" t="n">
        <v>3786</v>
      </c>
      <c r="L122" s="152" t="n">
        <v>3813</v>
      </c>
      <c r="M122" s="152" t="n">
        <v>3845</v>
      </c>
      <c r="N122" s="152" t="n">
        <v>3881</v>
      </c>
      <c r="O122" s="152" t="n">
        <v>3907</v>
      </c>
      <c r="Q122" s="152">
        <f>O122-N122</f>
        <v/>
      </c>
      <c r="R122" s="221" t="n">
        <v>4.8</v>
      </c>
      <c r="S122" s="221">
        <f>Q122*R122</f>
        <v/>
      </c>
    </row>
    <row r="123" ht="15.6" customFormat="1" customHeight="1" s="49">
      <c r="A123" s="245" t="n"/>
      <c r="B123" s="140" t="n">
        <v>105</v>
      </c>
      <c r="C123" s="140" t="inlineStr">
        <is>
          <t>FİNTECH YAZILIM</t>
        </is>
      </c>
      <c r="D123" s="152" t="n">
        <v>7101</v>
      </c>
      <c r="E123" s="152" t="n">
        <v>7466</v>
      </c>
      <c r="F123" s="152" t="n">
        <v>7761</v>
      </c>
      <c r="G123" s="152" t="n">
        <v>8169</v>
      </c>
      <c r="H123" s="152" t="n">
        <v>8532</v>
      </c>
      <c r="I123" s="152" t="n">
        <v>8988</v>
      </c>
      <c r="J123" s="152" t="n">
        <v>9353</v>
      </c>
      <c r="K123" s="152" t="n">
        <v>9782</v>
      </c>
      <c r="L123" s="152" t="n">
        <v>10165</v>
      </c>
      <c r="M123" s="152" t="n">
        <v>10405</v>
      </c>
      <c r="N123" s="152" t="n">
        <v>10602</v>
      </c>
      <c r="O123" s="152" t="n">
        <v>10845</v>
      </c>
      <c r="Q123" s="152">
        <f>O123-N123</f>
        <v/>
      </c>
      <c r="R123" s="221" t="n">
        <v>4.8</v>
      </c>
      <c r="S123" s="221">
        <f>Q123*R123</f>
        <v/>
      </c>
    </row>
    <row r="124" ht="15.6" customFormat="1" customHeight="1" s="49">
      <c r="A124" s="245" t="n"/>
      <c r="B124" s="140" t="n">
        <v>106</v>
      </c>
      <c r="C124" s="140" t="inlineStr">
        <is>
          <t>BGS İNTERAKTİF</t>
        </is>
      </c>
      <c r="D124" s="152" t="n">
        <v>8265</v>
      </c>
      <c r="E124" s="152" t="n">
        <v>8371</v>
      </c>
      <c r="F124" s="152" t="n">
        <v>8496</v>
      </c>
      <c r="G124" s="152" t="n">
        <v>8683</v>
      </c>
      <c r="H124" s="152" t="n">
        <v>8767</v>
      </c>
      <c r="I124" s="152" t="n">
        <v>8923</v>
      </c>
      <c r="J124" s="152" t="n">
        <v>9076</v>
      </c>
      <c r="K124" s="152" t="n">
        <v>9252</v>
      </c>
      <c r="L124" s="152" t="n">
        <v>9420</v>
      </c>
      <c r="M124" s="152" t="n">
        <v>9565</v>
      </c>
      <c r="N124" s="152" t="n">
        <v>9738</v>
      </c>
      <c r="O124" s="152" t="n">
        <v>9927</v>
      </c>
      <c r="Q124" s="152">
        <f>O124-N124</f>
        <v/>
      </c>
      <c r="R124" s="221" t="n">
        <v>4.8</v>
      </c>
      <c r="S124" s="221">
        <f>Q124*R124</f>
        <v/>
      </c>
    </row>
    <row r="125" ht="15.6" customFormat="1" customHeight="1" s="49">
      <c r="A125" s="246" t="n"/>
      <c r="B125" s="140" t="n">
        <v>107</v>
      </c>
      <c r="C125" s="140" t="inlineStr">
        <is>
          <t>TRA BİLİŞİM</t>
        </is>
      </c>
      <c r="D125" s="152" t="n">
        <v>92263</v>
      </c>
      <c r="E125" s="152" t="n">
        <v>93326</v>
      </c>
      <c r="F125" s="152" t="n">
        <v>94377</v>
      </c>
      <c r="G125" s="152" t="n">
        <v>95474</v>
      </c>
      <c r="H125" s="152" t="n">
        <v>96335</v>
      </c>
      <c r="I125" s="152" t="n">
        <v>97978</v>
      </c>
      <c r="J125" s="152" t="n">
        <v>98407</v>
      </c>
      <c r="K125" s="152" t="n">
        <v>99580</v>
      </c>
      <c r="L125" s="152" t="n">
        <v>100481</v>
      </c>
      <c r="M125" s="152" t="n">
        <v>101398</v>
      </c>
      <c r="N125" s="152" t="n">
        <v>102165</v>
      </c>
      <c r="O125" s="152" t="n">
        <v>103315</v>
      </c>
      <c r="Q125" s="152">
        <f>O125-N125</f>
        <v/>
      </c>
      <c r="R125" s="221" t="n">
        <v>4.8</v>
      </c>
      <c r="S125" s="221">
        <f>Q125*R125</f>
        <v/>
      </c>
    </row>
    <row r="126" ht="15.6" customFormat="1" customHeight="1" s="49">
      <c r="A126" s="166" t="n"/>
      <c r="B126" s="140" t="n"/>
      <c r="C126" s="140" t="n"/>
      <c r="D126" s="152" t="n"/>
      <c r="E126" s="152" t="n"/>
      <c r="F126" s="152" t="n"/>
      <c r="G126" s="152" t="n"/>
      <c r="H126" s="152" t="n"/>
      <c r="I126" s="152" t="n"/>
      <c r="J126" s="152" t="n"/>
      <c r="K126" s="152" t="n"/>
      <c r="L126" s="152" t="n"/>
      <c r="M126" s="152" t="n"/>
      <c r="N126" s="152" t="n"/>
      <c r="O126" s="152" t="n"/>
      <c r="Q126" s="152">
        <f>O126-N126</f>
        <v/>
      </c>
      <c r="R126" s="221" t="n">
        <v>4.8</v>
      </c>
      <c r="S126" s="221">
        <f>Q126*R126</f>
        <v/>
      </c>
    </row>
    <row r="127" ht="15.6" customFormat="1" customHeight="1" s="49">
      <c r="A127" s="278" t="inlineStr">
        <is>
          <t>2. Kat</t>
        </is>
      </c>
      <c r="B127" s="144" t="n">
        <v>201</v>
      </c>
      <c r="C127" s="144" t="inlineStr">
        <is>
          <t>Misafirhane</t>
        </is>
      </c>
      <c r="D127" s="150" t="n"/>
      <c r="E127" s="150" t="n"/>
      <c r="F127" s="150" t="n"/>
      <c r="G127" s="150" t="n"/>
      <c r="H127" s="150" t="n"/>
      <c r="I127" s="150" t="n"/>
      <c r="J127" s="150" t="n"/>
      <c r="K127" s="150" t="n"/>
      <c r="L127" s="150" t="n"/>
      <c r="M127" s="150" t="n"/>
      <c r="N127" s="150" t="n"/>
      <c r="O127" s="150" t="n"/>
      <c r="Q127" s="150">
        <f>O127-N127</f>
        <v/>
      </c>
      <c r="R127" s="226" t="n">
        <v>4.8</v>
      </c>
      <c r="S127" s="226">
        <f>Q127*R127</f>
        <v/>
      </c>
    </row>
    <row r="128" ht="15.6" customFormat="1" customHeight="1" s="49">
      <c r="A128" s="245" t="n"/>
      <c r="B128" s="140" t="n">
        <v>202</v>
      </c>
      <c r="C128" s="140" t="inlineStr">
        <is>
          <t xml:space="preserve">BLOOCELL SAĞLIK TEKNOLOJİLERİ </t>
        </is>
      </c>
      <c r="D128" s="152" t="n"/>
      <c r="E128" s="152" t="n"/>
      <c r="F128" s="152" t="n"/>
      <c r="G128" s="152" t="n"/>
      <c r="H128" s="152" t="n"/>
      <c r="I128" s="152" t="n">
        <v>0</v>
      </c>
      <c r="J128" s="152" t="n">
        <v>17</v>
      </c>
      <c r="K128" s="152" t="n">
        <v>23</v>
      </c>
      <c r="L128" s="152" t="n">
        <v>28</v>
      </c>
      <c r="M128" s="152" t="n">
        <v>58</v>
      </c>
      <c r="N128" s="152" t="n">
        <v>62</v>
      </c>
      <c r="O128" s="152" t="n">
        <v>67</v>
      </c>
      <c r="Q128" s="152">
        <f>O128-N128</f>
        <v/>
      </c>
      <c r="R128" s="221" t="n">
        <v>4.8</v>
      </c>
      <c r="S128" s="221">
        <f>Q128*R128</f>
        <v/>
      </c>
    </row>
    <row r="129" ht="15.6" customFormat="1" customHeight="1" s="49">
      <c r="A129" s="245" t="n"/>
      <c r="B129" s="140" t="n">
        <v>203</v>
      </c>
      <c r="C129" s="140" t="inlineStr">
        <is>
          <t>CASEMİCE YAZLIM</t>
        </is>
      </c>
      <c r="D129" s="152" t="n">
        <v>5256</v>
      </c>
      <c r="E129" s="152" t="n">
        <v>5339</v>
      </c>
      <c r="F129" s="152" t="n">
        <v>5407</v>
      </c>
      <c r="G129" s="152" t="n">
        <v>5487</v>
      </c>
      <c r="H129" s="152" t="n">
        <v>5568</v>
      </c>
      <c r="I129" s="152" t="n">
        <v>5627</v>
      </c>
      <c r="J129" s="152" t="n">
        <v>5686</v>
      </c>
      <c r="K129" s="152" t="n">
        <v>5742</v>
      </c>
      <c r="L129" s="152" t="n">
        <v>5779</v>
      </c>
      <c r="M129" s="152" t="n">
        <v>5809</v>
      </c>
      <c r="N129" s="152" t="n">
        <v>5834</v>
      </c>
      <c r="O129" s="152" t="n">
        <v>5872</v>
      </c>
      <c r="Q129" s="152">
        <f>O129-N129</f>
        <v/>
      </c>
      <c r="R129" s="221" t="n">
        <v>4.8</v>
      </c>
      <c r="S129" s="221">
        <f>Q129*R129</f>
        <v/>
      </c>
    </row>
    <row r="130" ht="15.6" customFormat="1" customHeight="1" s="49">
      <c r="A130" s="245" t="n"/>
      <c r="B130" s="140" t="n"/>
      <c r="C130" s="140" t="inlineStr">
        <is>
          <t>MERT YALÇINER</t>
        </is>
      </c>
      <c r="D130" s="152" t="n"/>
      <c r="E130" s="152" t="n"/>
      <c r="F130" s="152" t="n"/>
      <c r="G130" s="152" t="n"/>
      <c r="H130" s="152" t="n"/>
      <c r="I130" s="152" t="n"/>
      <c r="J130" s="152" t="n"/>
      <c r="K130" s="152" t="n"/>
      <c r="L130" s="152" t="n"/>
      <c r="M130" s="152" t="n"/>
      <c r="N130" s="152" t="n"/>
      <c r="O130" s="152" t="n"/>
      <c r="Q130" s="152">
        <f>O130-N130</f>
        <v/>
      </c>
      <c r="R130" s="221" t="n">
        <v>4.8</v>
      </c>
      <c r="S130" s="221">
        <f>Q130*R130</f>
        <v/>
      </c>
    </row>
    <row r="131" ht="15.6" customFormat="1" customHeight="1" s="49">
      <c r="A131" s="245" t="n"/>
      <c r="B131" s="140" t="n">
        <v>204</v>
      </c>
      <c r="C131" s="140" t="inlineStr">
        <is>
          <t>OPTİMUS YAZILIM</t>
        </is>
      </c>
      <c r="D131" s="152" t="n">
        <v>4574</v>
      </c>
      <c r="E131" s="152" t="n">
        <v>4596</v>
      </c>
      <c r="F131" s="152" t="n">
        <v>4616</v>
      </c>
      <c r="G131" s="152" t="n">
        <v>4637</v>
      </c>
      <c r="H131" s="152" t="n">
        <v>4652</v>
      </c>
      <c r="I131" s="152" t="n">
        <v>4667</v>
      </c>
      <c r="J131" s="152" t="n">
        <v>4682</v>
      </c>
      <c r="K131" s="152" t="n">
        <v>4699</v>
      </c>
      <c r="L131" s="152" t="n">
        <v>4714</v>
      </c>
      <c r="M131" s="152" t="n">
        <v>4730</v>
      </c>
      <c r="N131" s="152" t="n">
        <v>4745</v>
      </c>
      <c r="O131" s="152" t="n">
        <v>4764</v>
      </c>
      <c r="Q131" s="152">
        <f>O131-N131</f>
        <v/>
      </c>
      <c r="R131" s="221" t="n">
        <v>4.8</v>
      </c>
      <c r="S131" s="221">
        <f>Q131*R131</f>
        <v/>
      </c>
    </row>
    <row r="132" ht="15.6" customFormat="1" customHeight="1" s="49">
      <c r="A132" s="245" t="n"/>
      <c r="B132" s="140" t="n">
        <v>205</v>
      </c>
      <c r="C132" s="140" t="inlineStr">
        <is>
          <t>TALU TEKSTİL</t>
        </is>
      </c>
      <c r="D132" s="152" t="n">
        <v>3829</v>
      </c>
      <c r="E132" s="152" t="n">
        <v>3912</v>
      </c>
      <c r="F132" s="152" t="n">
        <v>3978</v>
      </c>
      <c r="G132" s="152" t="n">
        <v>4045</v>
      </c>
      <c r="H132" s="152" t="n">
        <v>4106</v>
      </c>
      <c r="I132" s="152" t="n">
        <v>4187</v>
      </c>
      <c r="J132" s="152" t="n">
        <v>4230</v>
      </c>
      <c r="K132" s="152" t="n">
        <v>4237</v>
      </c>
      <c r="L132" s="152" t="n">
        <v>4284</v>
      </c>
      <c r="M132" s="152" t="n">
        <v>4372</v>
      </c>
      <c r="N132" s="152" t="n">
        <v>4415</v>
      </c>
      <c r="O132" s="152" t="n">
        <v>4489</v>
      </c>
      <c r="Q132" s="152">
        <f>O132-N132</f>
        <v/>
      </c>
      <c r="R132" s="221" t="n">
        <v>4.8</v>
      </c>
      <c r="S132" s="221">
        <f>Q132*R132</f>
        <v/>
      </c>
    </row>
    <row r="133" ht="15.6" customFormat="1" customHeight="1" s="49">
      <c r="A133" s="245" t="n"/>
      <c r="B133" s="140" t="n">
        <v>206</v>
      </c>
      <c r="C133" s="140" t="inlineStr">
        <is>
          <t>CAZ BİLİŞİM</t>
        </is>
      </c>
      <c r="D133" s="152" t="n">
        <v>8313</v>
      </c>
      <c r="E133" s="152" t="n">
        <v>8371</v>
      </c>
      <c r="F133" s="152" t="n">
        <v>8461</v>
      </c>
      <c r="G133" s="152" t="n">
        <v>8559</v>
      </c>
      <c r="H133" s="152" t="n">
        <v>8638</v>
      </c>
      <c r="I133" s="152" t="n">
        <v>8691</v>
      </c>
      <c r="J133" s="152" t="n">
        <v>8735</v>
      </c>
      <c r="K133" s="152" t="n">
        <v>8778</v>
      </c>
      <c r="L133" s="152" t="n">
        <v>8814</v>
      </c>
      <c r="M133" s="152" t="n">
        <v>8860</v>
      </c>
      <c r="N133" s="152" t="n">
        <v>8911</v>
      </c>
      <c r="O133" s="152" t="n">
        <v>8966</v>
      </c>
      <c r="Q133" s="152">
        <f>O133-N133</f>
        <v/>
      </c>
      <c r="R133" s="221" t="n">
        <v>4.8</v>
      </c>
      <c r="S133" s="221">
        <f>Q133*R133</f>
        <v/>
      </c>
    </row>
    <row r="134" ht="15.6" customFormat="1" customHeight="1" s="49">
      <c r="A134" s="245" t="n"/>
      <c r="B134" s="140" t="n">
        <v>207</v>
      </c>
      <c r="C134" s="140" t="inlineStr">
        <is>
          <t>PERCULUS</t>
        </is>
      </c>
      <c r="D134" s="152" t="n">
        <v>5367</v>
      </c>
      <c r="E134" s="152" t="n">
        <v>5470</v>
      </c>
      <c r="F134" s="152" t="n">
        <v>5555</v>
      </c>
      <c r="G134" s="152" t="n">
        <v>5641</v>
      </c>
      <c r="H134" s="152" t="n">
        <v>5709</v>
      </c>
      <c r="I134" s="152" t="n">
        <v>5793</v>
      </c>
      <c r="J134" s="152" t="n">
        <v>5868</v>
      </c>
      <c r="K134" s="152" t="n">
        <v>5967</v>
      </c>
      <c r="L134" s="152" t="n">
        <v>6063</v>
      </c>
      <c r="M134" s="152" t="n">
        <v>6152</v>
      </c>
      <c r="N134" s="152" t="n">
        <v>6234</v>
      </c>
      <c r="O134" s="152" t="n">
        <v>6339</v>
      </c>
      <c r="Q134" s="152">
        <f>O134-N134</f>
        <v/>
      </c>
      <c r="R134" s="221" t="n">
        <v>4.8</v>
      </c>
      <c r="S134" s="221">
        <f>Q134*R134</f>
        <v/>
      </c>
    </row>
    <row r="135" ht="15.6" customFormat="1" customHeight="1" s="49">
      <c r="A135" s="246" t="n"/>
      <c r="B135" s="140" t="n"/>
      <c r="C135" s="140" t="n"/>
      <c r="D135" s="152" t="n"/>
      <c r="E135" s="152" t="n"/>
      <c r="F135" s="152" t="n"/>
      <c r="G135" s="152" t="n"/>
      <c r="H135" s="152" t="n"/>
      <c r="I135" s="152" t="n"/>
      <c r="J135" s="152" t="n"/>
      <c r="K135" s="152" t="n"/>
      <c r="L135" s="152" t="n"/>
      <c r="M135" s="152" t="n"/>
      <c r="N135" s="152" t="n"/>
      <c r="O135" s="152" t="n"/>
      <c r="Q135" s="152">
        <f>O135-N135</f>
        <v/>
      </c>
      <c r="R135" s="221" t="n">
        <v>4.8</v>
      </c>
      <c r="S135" s="221">
        <f>Q135*R135</f>
        <v/>
      </c>
    </row>
    <row r="136" ht="30.75" customFormat="1" customHeight="1" s="145">
      <c r="A136" s="280" t="inlineStr">
        <is>
          <t xml:space="preserve">ROSEM </t>
        </is>
      </c>
      <c r="B136" s="242" t="n"/>
      <c r="C136" s="243" t="n"/>
      <c r="D136" s="146" t="inlineStr">
        <is>
          <t>ARALIK</t>
        </is>
      </c>
      <c r="E136" s="146" t="inlineStr">
        <is>
          <t>OCAK</t>
        </is>
      </c>
      <c r="F136" s="146" t="inlineStr">
        <is>
          <t>ŞUBAT</t>
        </is>
      </c>
      <c r="G136" s="146" t="inlineStr">
        <is>
          <t>MART</t>
        </is>
      </c>
      <c r="H136" s="146" t="inlineStr">
        <is>
          <t>NİSAN</t>
        </is>
      </c>
      <c r="I136" s="146" t="inlineStr">
        <is>
          <t>MAYIS</t>
        </is>
      </c>
      <c r="J136" s="146" t="inlineStr">
        <is>
          <t>HAZİRAN</t>
        </is>
      </c>
      <c r="K136" s="146" t="inlineStr">
        <is>
          <t>TEMMUZ</t>
        </is>
      </c>
      <c r="L136" s="146" t="inlineStr">
        <is>
          <t>AĞUSTOS</t>
        </is>
      </c>
      <c r="M136" s="146" t="inlineStr">
        <is>
          <t>EYLÜL</t>
        </is>
      </c>
      <c r="N136" s="146" t="inlineStr">
        <is>
          <t>EKİM</t>
        </is>
      </c>
      <c r="O136" s="146" t="inlineStr">
        <is>
          <t>KASIM</t>
        </is>
      </c>
      <c r="Q136" s="146">
        <f>O136-N136</f>
        <v/>
      </c>
      <c r="R136" s="212" t="n">
        <v>4.8</v>
      </c>
      <c r="S136" s="212">
        <f>Q136*R136</f>
        <v/>
      </c>
    </row>
    <row r="137" ht="22.8" customHeight="1" s="291">
      <c r="A137" s="159" t="n"/>
      <c r="B137" s="160" t="inlineStr">
        <is>
          <t>Ofis No</t>
        </is>
      </c>
      <c r="C137" s="160" t="inlineStr">
        <is>
          <t>Tahsis</t>
        </is>
      </c>
      <c r="D137" s="161" t="n"/>
      <c r="E137" s="161" t="n"/>
      <c r="F137" s="161" t="n"/>
      <c r="G137" s="161" t="n"/>
      <c r="H137" s="161" t="n"/>
      <c r="I137" s="210" t="inlineStr">
        <is>
          <t>ENDEKS</t>
        </is>
      </c>
      <c r="J137" s="210" t="inlineStr">
        <is>
          <t>ENDEKS</t>
        </is>
      </c>
      <c r="K137" s="210" t="inlineStr">
        <is>
          <t>ENDEKS</t>
        </is>
      </c>
      <c r="L137" s="210" t="inlineStr">
        <is>
          <t>ENDEKS</t>
        </is>
      </c>
      <c r="M137" s="210" t="inlineStr">
        <is>
          <t>ENDEKS</t>
        </is>
      </c>
      <c r="N137" s="210" t="n"/>
      <c r="O137" s="210" t="n"/>
      <c r="Q137" s="210">
        <f>O137-N137</f>
        <v/>
      </c>
      <c r="R137" s="227" t="n">
        <v>4.8</v>
      </c>
      <c r="S137" s="227">
        <f>Q137*R137</f>
        <v/>
      </c>
    </row>
    <row r="138" ht="15.6" customHeight="1" s="291">
      <c r="A138" s="279" t="inlineStr">
        <is>
          <t>Zemin Kat</t>
        </is>
      </c>
      <c r="B138" s="200" t="n">
        <v>1</v>
      </c>
      <c r="C138" s="200" t="n"/>
      <c r="D138" s="201" t="n"/>
      <c r="E138" s="201" t="n">
        <v>129</v>
      </c>
      <c r="F138" s="201" t="n"/>
      <c r="G138" s="201" t="n"/>
      <c r="H138" s="201" t="n"/>
      <c r="I138" s="201" t="n"/>
      <c r="J138" s="201" t="n"/>
      <c r="K138" s="201" t="n"/>
      <c r="L138" s="201" t="n"/>
      <c r="M138" s="201" t="n"/>
      <c r="N138" s="201" t="n"/>
      <c r="O138" s="201" t="n"/>
      <c r="P138" s="137" t="inlineStr">
        <is>
          <t>ROSEM BLOK</t>
        </is>
      </c>
      <c r="Q138" s="201">
        <f>O138-N138</f>
        <v/>
      </c>
      <c r="R138" s="228" t="n">
        <v>4.8</v>
      </c>
      <c r="S138" s="228">
        <f>Q138*R138</f>
        <v/>
      </c>
    </row>
    <row r="139" ht="15.6" customHeight="1" s="291">
      <c r="A139" s="245" t="n"/>
      <c r="B139" s="200" t="n">
        <v>2</v>
      </c>
      <c r="C139" s="200" t="n"/>
      <c r="D139" s="201" t="n"/>
      <c r="E139" s="201" t="n"/>
      <c r="F139" s="201" t="n"/>
      <c r="G139" s="201" t="n"/>
      <c r="H139" s="201" t="n"/>
      <c r="I139" s="201" t="n"/>
      <c r="J139" s="201" t="n"/>
      <c r="K139" s="201" t="n"/>
      <c r="L139" s="201" t="n"/>
      <c r="M139" s="201" t="n"/>
      <c r="N139" s="201" t="n"/>
      <c r="O139" s="201" t="n"/>
      <c r="Q139" s="201">
        <f>O139-N139</f>
        <v/>
      </c>
      <c r="R139" s="228" t="n">
        <v>4.8</v>
      </c>
      <c r="S139" s="228">
        <f>Q139*R139</f>
        <v/>
      </c>
    </row>
    <row r="140" ht="15.6" customFormat="1" customHeight="1" s="49">
      <c r="A140" s="245" t="n"/>
      <c r="B140" s="200" t="n">
        <v>3</v>
      </c>
      <c r="C140" s="200" t="n"/>
      <c r="D140" s="201" t="n"/>
      <c r="E140" s="201" t="n"/>
      <c r="F140" s="201" t="n"/>
      <c r="G140" s="201" t="n"/>
      <c r="H140" s="201" t="n"/>
      <c r="I140" s="201" t="n"/>
      <c r="J140" s="201" t="n"/>
      <c r="K140" s="201" t="n"/>
      <c r="L140" s="201" t="n"/>
      <c r="M140" s="201" t="n"/>
      <c r="N140" s="201" t="n"/>
      <c r="O140" s="201" t="n"/>
      <c r="Q140" s="201">
        <f>O140-N140</f>
        <v/>
      </c>
      <c r="R140" s="228" t="n">
        <v>4.8</v>
      </c>
      <c r="S140" s="228">
        <f>Q140*R140</f>
        <v/>
      </c>
    </row>
    <row r="141" ht="15.6" customFormat="1" customHeight="1" s="49">
      <c r="A141" s="245" t="n"/>
      <c r="B141" s="200" t="n">
        <v>4</v>
      </c>
      <c r="C141" s="202" t="n"/>
      <c r="D141" s="201" t="n"/>
      <c r="E141" s="201" t="n"/>
      <c r="F141" s="201" t="n"/>
      <c r="G141" s="201" t="n"/>
      <c r="H141" s="201" t="n"/>
      <c r="I141" s="201" t="n"/>
      <c r="J141" s="201" t="n"/>
      <c r="K141" s="201" t="n"/>
      <c r="L141" s="201" t="n"/>
      <c r="M141" s="201" t="n"/>
      <c r="N141" s="201" t="n"/>
      <c r="O141" s="201" t="n"/>
      <c r="Q141" s="201">
        <f>O141-N141</f>
        <v/>
      </c>
      <c r="R141" s="228" t="n">
        <v>4.8</v>
      </c>
      <c r="S141" s="228">
        <f>Q141*R141</f>
        <v/>
      </c>
    </row>
    <row r="142" ht="15.6" customHeight="1" s="291">
      <c r="A142" s="245" t="n"/>
      <c r="B142" s="158" t="n">
        <v>5</v>
      </c>
      <c r="C142" s="158" t="n"/>
      <c r="D142" s="203" t="n"/>
      <c r="E142" s="203" t="n"/>
      <c r="F142" s="203" t="n"/>
      <c r="G142" s="203" t="n"/>
      <c r="H142" s="203" t="n"/>
      <c r="I142" s="203" t="n"/>
      <c r="J142" s="203" t="n"/>
      <c r="K142" s="203" t="n"/>
      <c r="L142" s="203" t="n"/>
      <c r="M142" s="203" t="n"/>
      <c r="N142" s="203" t="n"/>
      <c r="O142" s="203" t="n"/>
      <c r="Q142" s="203">
        <f>O142-N142</f>
        <v/>
      </c>
      <c r="R142" s="229" t="n">
        <v>4.8</v>
      </c>
      <c r="S142" s="229">
        <f>Q142*R142</f>
        <v/>
      </c>
    </row>
    <row r="143" ht="15.6" customHeight="1" s="291">
      <c r="A143" s="245" t="n"/>
      <c r="B143" s="158" t="n">
        <v>6</v>
      </c>
      <c r="C143" s="158" t="n"/>
      <c r="D143" s="203" t="n"/>
      <c r="E143" s="203" t="n"/>
      <c r="F143" s="203" t="n"/>
      <c r="G143" s="203" t="n"/>
      <c r="H143" s="203" t="n"/>
      <c r="I143" s="203" t="n"/>
      <c r="J143" s="203" t="n"/>
      <c r="K143" s="203" t="n"/>
      <c r="L143" s="203" t="n"/>
      <c r="M143" s="203" t="n"/>
      <c r="N143" s="203" t="n"/>
      <c r="O143" s="203" t="n"/>
      <c r="Q143" s="203">
        <f>O143-N143</f>
        <v/>
      </c>
      <c r="R143" s="229" t="n">
        <v>4.8</v>
      </c>
      <c r="S143" s="229">
        <f>Q143*R143</f>
        <v/>
      </c>
    </row>
    <row r="144" ht="15.6" customHeight="1" s="291">
      <c r="A144" s="245" t="n"/>
      <c r="B144" s="42" t="n">
        <v>7</v>
      </c>
      <c r="C144" s="42" t="inlineStr">
        <is>
          <t>BİOCURE KİMYA OFİS 1</t>
        </is>
      </c>
      <c r="D144" s="147" t="n">
        <v>7132</v>
      </c>
      <c r="E144" s="147" t="n">
        <v>8247</v>
      </c>
      <c r="F144" s="147" t="n">
        <v>9022</v>
      </c>
      <c r="G144" s="147" t="n">
        <v>9897</v>
      </c>
      <c r="H144" s="147" t="n">
        <v>10764</v>
      </c>
      <c r="I144" s="147" t="n">
        <v>11933</v>
      </c>
      <c r="J144" s="147" t="n">
        <v>12839</v>
      </c>
      <c r="K144" s="147" t="n">
        <v>14183</v>
      </c>
      <c r="L144" s="147" t="n">
        <v>15461</v>
      </c>
      <c r="M144" s="147" t="n">
        <v>16848</v>
      </c>
      <c r="N144" s="147" t="n">
        <v>18300</v>
      </c>
      <c r="O144" s="147" t="n">
        <v>20120</v>
      </c>
      <c r="Q144" s="147">
        <f>O144-N144</f>
        <v/>
      </c>
      <c r="R144" s="214" t="n">
        <v>4.8</v>
      </c>
      <c r="S144" s="214">
        <f>Q144*R144</f>
        <v/>
      </c>
    </row>
    <row r="145" ht="15.6" customHeight="1" s="291">
      <c r="A145" s="245" t="n"/>
      <c r="B145" s="42" t="n">
        <v>8</v>
      </c>
      <c r="C145" s="42" t="inlineStr">
        <is>
          <t>BİOCURE KİMYA OFİS 2</t>
        </is>
      </c>
      <c r="D145" s="147" t="n">
        <v>3716</v>
      </c>
      <c r="E145" s="147" t="n">
        <v>3727</v>
      </c>
      <c r="F145" s="147" t="n">
        <v>3738</v>
      </c>
      <c r="G145" s="147" t="n">
        <v>3748</v>
      </c>
      <c r="H145" s="147" t="n">
        <v>3757</v>
      </c>
      <c r="I145" s="147" t="n">
        <v>3792</v>
      </c>
      <c r="J145" s="147" t="n">
        <v>3795</v>
      </c>
      <c r="K145" s="147" t="n">
        <v>3797</v>
      </c>
      <c r="L145" s="147" t="n">
        <v>3799</v>
      </c>
      <c r="M145" s="147" t="n">
        <v>3802</v>
      </c>
      <c r="N145" s="147" t="n">
        <v>3805</v>
      </c>
      <c r="O145" s="147" t="n">
        <v>3812</v>
      </c>
      <c r="Q145" s="147">
        <f>O145-N145</f>
        <v/>
      </c>
      <c r="R145" s="214" t="n">
        <v>4.8</v>
      </c>
      <c r="S145" s="214">
        <f>Q145*R145</f>
        <v/>
      </c>
    </row>
    <row r="146" ht="15.6" customHeight="1" s="291">
      <c r="A146" s="245" t="n"/>
      <c r="B146" s="42" t="n">
        <v>9</v>
      </c>
      <c r="C146" s="42" t="inlineStr">
        <is>
          <t>TOPLANTI ODASI</t>
        </is>
      </c>
      <c r="D146" s="147" t="n">
        <v>5782</v>
      </c>
      <c r="E146" s="147" t="n">
        <v>5839</v>
      </c>
      <c r="F146" s="147" t="n">
        <v>5898</v>
      </c>
      <c r="G146" s="147" t="n">
        <v>5958</v>
      </c>
      <c r="H146" s="147" t="n">
        <v>6003</v>
      </c>
      <c r="I146" s="147" t="n">
        <v>6120</v>
      </c>
      <c r="J146" s="147" t="n">
        <v>6228</v>
      </c>
      <c r="K146" s="147" t="n">
        <v>6355</v>
      </c>
      <c r="L146" s="147" t="n">
        <v>6463</v>
      </c>
      <c r="M146" s="147" t="n">
        <v>6589</v>
      </c>
      <c r="N146" s="147" t="n">
        <v>6722</v>
      </c>
      <c r="O146" s="147" t="n">
        <v>6893</v>
      </c>
      <c r="Q146" s="147">
        <f>O146-N146</f>
        <v/>
      </c>
      <c r="R146" s="214" t="n">
        <v>4.8</v>
      </c>
      <c r="S146" s="214">
        <f>Q146*R146</f>
        <v/>
      </c>
    </row>
    <row r="147" ht="15.6" customHeight="1" s="291">
      <c r="A147" s="245" t="n"/>
      <c r="B147" s="42" t="n">
        <v>10</v>
      </c>
      <c r="C147" s="42" t="inlineStr">
        <is>
          <t>BİOCURE KİMYA OFİS 3</t>
        </is>
      </c>
      <c r="D147" s="147" t="n">
        <v>4563</v>
      </c>
      <c r="E147" s="147" t="n">
        <v>4570</v>
      </c>
      <c r="F147" s="147" t="n">
        <v>4584</v>
      </c>
      <c r="G147" s="147" t="n">
        <v>4589</v>
      </c>
      <c r="H147" s="147" t="n">
        <v>4591</v>
      </c>
      <c r="I147" s="147" t="n">
        <v>4595</v>
      </c>
      <c r="J147" s="147" t="n">
        <v>4608</v>
      </c>
      <c r="K147" s="147" t="n">
        <v>4661</v>
      </c>
      <c r="L147" s="147" t="n">
        <v>4670</v>
      </c>
      <c r="M147" s="147" t="n">
        <v>4794</v>
      </c>
      <c r="N147" s="147" t="n">
        <v>4875</v>
      </c>
      <c r="O147" s="147" t="n">
        <v>4958</v>
      </c>
      <c r="Q147" s="147">
        <f>O147-N147</f>
        <v/>
      </c>
      <c r="R147" s="214" t="n">
        <v>4.8</v>
      </c>
      <c r="S147" s="214">
        <f>Q147*R147</f>
        <v/>
      </c>
    </row>
    <row r="148" ht="15.6" customHeight="1" s="291">
      <c r="A148" s="245" t="n"/>
      <c r="B148" s="42" t="n">
        <v>11</v>
      </c>
      <c r="C148" s="42" t="inlineStr">
        <is>
          <t>MUHAMMED KÜRŞAT UÇAR</t>
        </is>
      </c>
      <c r="D148" s="147" t="n">
        <v>2128</v>
      </c>
      <c r="E148" s="147" t="n">
        <v>2235</v>
      </c>
      <c r="F148" s="147" t="n">
        <v>2277</v>
      </c>
      <c r="G148" s="147" t="n">
        <v>2324</v>
      </c>
      <c r="H148" s="147" t="n">
        <v>2407</v>
      </c>
      <c r="I148" s="147" t="n">
        <v>2462</v>
      </c>
      <c r="J148" s="147" t="n">
        <v>2614</v>
      </c>
      <c r="K148" s="147" t="n">
        <v>2647</v>
      </c>
      <c r="L148" s="147" t="n">
        <v>2678</v>
      </c>
      <c r="M148" s="147" t="n">
        <v>2720</v>
      </c>
      <c r="N148" s="147" t="n">
        <v>2750</v>
      </c>
      <c r="O148" s="147" t="n">
        <v>2860</v>
      </c>
      <c r="Q148" s="147">
        <f>O148-N148</f>
        <v/>
      </c>
      <c r="R148" s="214" t="n">
        <v>4.8</v>
      </c>
      <c r="S148" s="214">
        <f>Q148*R148</f>
        <v/>
      </c>
    </row>
    <row r="149" ht="15.6" customHeight="1" s="291">
      <c r="A149" s="245" t="n"/>
      <c r="B149" s="42" t="n">
        <v>12</v>
      </c>
      <c r="C149" s="42" t="inlineStr">
        <is>
          <t xml:space="preserve">EPPİCA BİLİŞİM </t>
        </is>
      </c>
      <c r="D149" s="147" t="n">
        <v>213</v>
      </c>
      <c r="E149" s="147" t="n">
        <v>213</v>
      </c>
      <c r="F149" s="147" t="n">
        <v>213</v>
      </c>
      <c r="G149" s="147" t="n">
        <v>213</v>
      </c>
      <c r="H149" s="147" t="n">
        <v>213</v>
      </c>
      <c r="I149" s="147" t="n">
        <v>213</v>
      </c>
      <c r="J149" s="147" t="n">
        <v>213</v>
      </c>
      <c r="K149" s="147" t="n">
        <v>213</v>
      </c>
      <c r="L149" s="147" t="n">
        <v>213</v>
      </c>
      <c r="M149" s="147" t="n">
        <v>214</v>
      </c>
      <c r="N149" s="147" t="n">
        <v>214</v>
      </c>
      <c r="O149" s="147" t="n">
        <v>226</v>
      </c>
      <c r="Q149" s="147">
        <f>O149-N149</f>
        <v/>
      </c>
      <c r="R149" s="214" t="n">
        <v>4.8</v>
      </c>
      <c r="S149" s="214">
        <f>Q149*R149</f>
        <v/>
      </c>
    </row>
    <row r="150" ht="15.6" customHeight="1" s="291">
      <c r="A150" s="245" t="n"/>
      <c r="B150" s="42" t="n">
        <v>13</v>
      </c>
      <c r="C150" s="42" t="inlineStr">
        <is>
          <t xml:space="preserve">MTK UZAY VE SAVUNMA </t>
        </is>
      </c>
      <c r="D150" s="147" t="n">
        <v>2000</v>
      </c>
      <c r="E150" s="147" t="n">
        <v>2000</v>
      </c>
      <c r="F150" s="147" t="n">
        <v>2000</v>
      </c>
      <c r="G150" s="147" t="n">
        <v>2000</v>
      </c>
      <c r="H150" s="147" t="n">
        <v>2000</v>
      </c>
      <c r="I150" s="147" t="n">
        <v>2000</v>
      </c>
      <c r="J150" s="147" t="n">
        <v>2000</v>
      </c>
      <c r="K150" s="147" t="n">
        <v>2000</v>
      </c>
      <c r="L150" s="147" t="n">
        <v>2000</v>
      </c>
      <c r="M150" s="147" t="n">
        <v>2003</v>
      </c>
      <c r="N150" s="147" t="n">
        <v>2004</v>
      </c>
      <c r="O150" s="147" t="n">
        <v>2005</v>
      </c>
      <c r="Q150" s="147">
        <f>O150-N150</f>
        <v/>
      </c>
      <c r="R150" s="214" t="n">
        <v>4.8</v>
      </c>
      <c r="S150" s="214">
        <f>Q150*R150</f>
        <v/>
      </c>
    </row>
    <row r="151" ht="15.6" customFormat="1" customHeight="1" s="49">
      <c r="A151" s="245" t="n"/>
      <c r="B151" s="45" t="n">
        <v>14</v>
      </c>
      <c r="C151" s="45" t="inlineStr">
        <is>
          <t>DOCTOR KLC KİMYA</t>
        </is>
      </c>
      <c r="D151" s="149" t="n">
        <v>1496</v>
      </c>
      <c r="E151" s="149" t="n">
        <v>1581</v>
      </c>
      <c r="F151" s="149" t="n">
        <v>1648</v>
      </c>
      <c r="G151" s="149" t="n">
        <v>1753</v>
      </c>
      <c r="H151" s="149" t="n">
        <v>1828</v>
      </c>
      <c r="I151" s="149" t="n">
        <v>1936</v>
      </c>
      <c r="J151" s="149" t="n">
        <v>2038</v>
      </c>
      <c r="K151" s="149" t="n">
        <v>2188</v>
      </c>
      <c r="L151" s="149" t="n">
        <v>2306</v>
      </c>
      <c r="M151" s="149" t="n">
        <v>2432</v>
      </c>
      <c r="N151" s="149" t="n">
        <v>2537</v>
      </c>
      <c r="O151" s="149" t="n">
        <v>2645</v>
      </c>
      <c r="Q151" s="149">
        <f>O151-N151</f>
        <v/>
      </c>
      <c r="R151" s="216" t="n">
        <v>4.8</v>
      </c>
      <c r="S151" s="216">
        <f>Q151*R151</f>
        <v/>
      </c>
    </row>
    <row r="152" ht="15.6" customHeight="1" s="291">
      <c r="A152" s="245" t="n"/>
      <c r="B152" s="42" t="n">
        <v>15</v>
      </c>
      <c r="C152" s="42" t="inlineStr">
        <is>
          <t>ECOLAB KİMYA</t>
        </is>
      </c>
      <c r="D152" s="147" t="n">
        <v>2259</v>
      </c>
      <c r="E152" s="147" t="n">
        <v>2259</v>
      </c>
      <c r="F152" s="147" t="n">
        <v>2259</v>
      </c>
      <c r="G152" s="147" t="n">
        <v>2259</v>
      </c>
      <c r="H152" s="147" t="n">
        <v>2259</v>
      </c>
      <c r="I152" s="147" t="n">
        <v>2259</v>
      </c>
      <c r="J152" s="147" t="n">
        <v>2260</v>
      </c>
      <c r="K152" s="147" t="n">
        <v>2260</v>
      </c>
      <c r="L152" s="147" t="n">
        <v>2261</v>
      </c>
      <c r="M152" s="147" t="n">
        <v>2261</v>
      </c>
      <c r="N152" s="147" t="n">
        <v>2262</v>
      </c>
      <c r="O152" s="147" t="n">
        <v>2262</v>
      </c>
      <c r="Q152" s="147">
        <f>O152-N152</f>
        <v/>
      </c>
      <c r="R152" s="214" t="n">
        <v>4.8</v>
      </c>
      <c r="S152" s="214">
        <f>Q152*R152</f>
        <v/>
      </c>
    </row>
    <row r="153" ht="15.6" customFormat="1" customHeight="1" s="49">
      <c r="A153" s="246" t="n"/>
      <c r="B153" s="45" t="n">
        <v>16</v>
      </c>
      <c r="C153" s="45" t="inlineStr">
        <is>
          <t>PLANLI-HİLAL HAZEL YÖRDAN</t>
        </is>
      </c>
      <c r="D153" s="149" t="n">
        <v>5572</v>
      </c>
      <c r="E153" s="149" t="n">
        <v>5793</v>
      </c>
      <c r="F153" s="149" t="n">
        <v>6174</v>
      </c>
      <c r="G153" s="149" t="n">
        <v>6599</v>
      </c>
      <c r="H153" s="149" t="n">
        <v>6897</v>
      </c>
      <c r="I153" s="149" t="n">
        <v>6944</v>
      </c>
      <c r="J153" s="149" t="n">
        <v>6944</v>
      </c>
      <c r="K153" s="149" t="n">
        <v>7003</v>
      </c>
      <c r="L153" s="149" t="n">
        <v>7026</v>
      </c>
      <c r="M153" s="149" t="n">
        <v>7026</v>
      </c>
      <c r="N153" s="149" t="n">
        <v>7085</v>
      </c>
      <c r="O153" s="149" t="n">
        <v>7107</v>
      </c>
      <c r="Q153" s="149">
        <f>O153-N153</f>
        <v/>
      </c>
      <c r="R153" s="216" t="n">
        <v>4.8</v>
      </c>
      <c r="S153" s="216">
        <f>Q153*R153</f>
        <v/>
      </c>
    </row>
    <row r="154" ht="15.6" customFormat="1" customHeight="1" s="49">
      <c r="A154" s="279" t="inlineStr">
        <is>
          <t>1. Kat</t>
        </is>
      </c>
      <c r="B154" s="45" t="n">
        <v>17</v>
      </c>
      <c r="C154" s="173" t="inlineStr">
        <is>
          <t>HAREZYO</t>
        </is>
      </c>
      <c r="D154" s="149" t="n">
        <v>2190</v>
      </c>
      <c r="E154" s="149" t="n">
        <v>2235</v>
      </c>
      <c r="F154" s="149" t="n">
        <v>2288</v>
      </c>
      <c r="G154" s="149" t="n">
        <v>2307</v>
      </c>
      <c r="H154" s="149" t="n">
        <v>2338</v>
      </c>
      <c r="I154" s="149" t="n">
        <v>2339</v>
      </c>
      <c r="J154" s="149" t="n">
        <v>2348</v>
      </c>
      <c r="K154" s="149" t="n">
        <v>2356</v>
      </c>
      <c r="L154" s="149" t="n">
        <v>2356</v>
      </c>
      <c r="M154" s="149" t="n">
        <v>2356</v>
      </c>
      <c r="N154" s="149" t="n">
        <v>2356</v>
      </c>
      <c r="O154" s="149" t="n">
        <v>2421</v>
      </c>
      <c r="Q154" s="149">
        <f>O154-N154</f>
        <v/>
      </c>
      <c r="R154" s="216" t="n">
        <v>4.8</v>
      </c>
      <c r="S154" s="216">
        <f>Q154*R154</f>
        <v/>
      </c>
    </row>
    <row r="155" ht="15.6" customHeight="1" s="291">
      <c r="A155" s="245" t="n"/>
      <c r="B155" s="42" t="n">
        <v>18</v>
      </c>
      <c r="C155" s="42" t="inlineStr">
        <is>
          <t>İNOPOLYME KİMYA-BİGG</t>
        </is>
      </c>
      <c r="D155" s="147" t="n">
        <v>541</v>
      </c>
      <c r="E155" s="147" t="n">
        <v>541</v>
      </c>
      <c r="F155" s="147" t="n">
        <v>541</v>
      </c>
      <c r="G155" s="147" t="n">
        <v>541</v>
      </c>
      <c r="H155" s="147" t="n">
        <v>541</v>
      </c>
      <c r="I155" s="147" t="n">
        <v>541</v>
      </c>
      <c r="J155" s="147" t="n">
        <v>541</v>
      </c>
      <c r="K155" s="147" t="n">
        <v>541</v>
      </c>
      <c r="L155" s="147" t="n">
        <v>541</v>
      </c>
      <c r="M155" s="147" t="n">
        <v>542</v>
      </c>
      <c r="N155" s="147" t="n">
        <v>553</v>
      </c>
      <c r="O155" s="147" t="n">
        <v>589</v>
      </c>
      <c r="Q155" s="147">
        <f>O155-N155</f>
        <v/>
      </c>
      <c r="R155" s="214" t="n">
        <v>4.8</v>
      </c>
      <c r="S155" s="214">
        <f>Q155*R155</f>
        <v/>
      </c>
    </row>
    <row r="156" ht="15.6" customHeight="1" s="291">
      <c r="A156" s="245" t="n"/>
      <c r="B156" s="42" t="n">
        <v>19</v>
      </c>
      <c r="C156" s="42" t="inlineStr">
        <is>
          <t>İNLOG TEKNOLOJİ</t>
        </is>
      </c>
      <c r="D156" s="147" t="n">
        <v>2035</v>
      </c>
      <c r="E156" s="147" t="n">
        <v>2035</v>
      </c>
      <c r="F156" s="147" t="n">
        <v>2035</v>
      </c>
      <c r="G156" s="147" t="n">
        <v>2035</v>
      </c>
      <c r="H156" s="147" t="n">
        <v>2035</v>
      </c>
      <c r="I156" s="147" t="n">
        <v>2035</v>
      </c>
      <c r="J156" s="147" t="n">
        <v>2035</v>
      </c>
      <c r="K156" s="147" t="n">
        <v>2035</v>
      </c>
      <c r="L156" s="147" t="n">
        <v>2035</v>
      </c>
      <c r="M156" s="147" t="n">
        <v>2035</v>
      </c>
      <c r="N156" s="147" t="n">
        <v>2165</v>
      </c>
      <c r="O156" s="147" t="n">
        <v>2360</v>
      </c>
      <c r="Q156" s="147">
        <f>O156-N156</f>
        <v/>
      </c>
      <c r="R156" s="214" t="n">
        <v>4.8</v>
      </c>
      <c r="S156" s="214">
        <f>Q156*R156</f>
        <v/>
      </c>
    </row>
    <row r="157" ht="15.6" customHeight="1" s="291">
      <c r="A157" s="245" t="n"/>
      <c r="B157" s="42" t="n">
        <v>20</v>
      </c>
      <c r="C157" s="42" t="inlineStr">
        <is>
          <t>DYROBX ROBOTİK -BİGG</t>
        </is>
      </c>
      <c r="D157" s="147" t="n">
        <v>5170</v>
      </c>
      <c r="E157" s="147" t="n">
        <v>5170</v>
      </c>
      <c r="F157" s="147" t="n">
        <v>5177</v>
      </c>
      <c r="G157" s="147" t="n">
        <v>5223</v>
      </c>
      <c r="H157" s="147" t="n">
        <v>5223</v>
      </c>
      <c r="I157" s="147" t="n">
        <v>5323</v>
      </c>
      <c r="J157" s="147" t="n">
        <v>5419</v>
      </c>
      <c r="K157" s="147" t="n">
        <v>5525</v>
      </c>
      <c r="L157" s="147" t="n">
        <v>5625</v>
      </c>
      <c r="M157" s="147" t="n">
        <v>5771</v>
      </c>
      <c r="N157" s="147" t="n">
        <v>5779</v>
      </c>
      <c r="O157" s="147" t="n">
        <v>5788</v>
      </c>
      <c r="Q157" s="147">
        <f>O157-N157</f>
        <v/>
      </c>
      <c r="R157" s="214" t="n">
        <v>4.8</v>
      </c>
      <c r="S157" s="214">
        <f>Q157*R157</f>
        <v/>
      </c>
    </row>
    <row r="158" ht="15.6" customHeight="1" s="291">
      <c r="A158" s="245" t="n"/>
      <c r="B158" s="42" t="n">
        <v>21</v>
      </c>
      <c r="C158" s="42" t="inlineStr">
        <is>
          <t>VECHÜR HAVACILIK YAPAY ZEKA</t>
        </is>
      </c>
      <c r="D158" s="147" t="n">
        <v>3201</v>
      </c>
      <c r="E158" s="147" t="n">
        <v>3588</v>
      </c>
      <c r="F158" s="147" t="n">
        <v>3956</v>
      </c>
      <c r="G158" s="147" t="n">
        <v>4222</v>
      </c>
      <c r="H158" s="147" t="n">
        <v>4366</v>
      </c>
      <c r="I158" s="147" t="n">
        <v>4495</v>
      </c>
      <c r="J158" s="147" t="n">
        <v>4629</v>
      </c>
      <c r="K158" s="147" t="n">
        <v>4768</v>
      </c>
      <c r="L158" s="147" t="n">
        <v>4900</v>
      </c>
      <c r="M158" s="147" t="n">
        <v>4969</v>
      </c>
      <c r="N158" s="147" t="n">
        <v>4987</v>
      </c>
      <c r="O158" s="147" t="n">
        <v>5144</v>
      </c>
      <c r="Q158" s="147">
        <f>O158-N158</f>
        <v/>
      </c>
      <c r="R158" s="214" t="n">
        <v>4.8</v>
      </c>
      <c r="S158" s="214">
        <f>Q158*R158</f>
        <v/>
      </c>
    </row>
    <row r="159" ht="15.6" customHeight="1" s="291">
      <c r="A159" s="245" t="n"/>
      <c r="B159" s="45" t="n">
        <v>22</v>
      </c>
      <c r="C159" s="45" t="inlineStr">
        <is>
          <t xml:space="preserve">ŞARJNERDE ENERJİ </t>
        </is>
      </c>
      <c r="D159" s="149" t="n">
        <v>4321</v>
      </c>
      <c r="E159" s="149" t="n">
        <v>4321</v>
      </c>
      <c r="F159" s="149" t="n">
        <v>4321</v>
      </c>
      <c r="G159" s="149" t="n">
        <v>4321</v>
      </c>
      <c r="H159" s="149" t="n">
        <v>4357</v>
      </c>
      <c r="I159" s="149" t="n">
        <v>4360</v>
      </c>
      <c r="J159" s="149" t="n">
        <v>4360</v>
      </c>
      <c r="K159" s="149" t="n">
        <v>4360</v>
      </c>
      <c r="L159" s="149" t="n">
        <v>4360</v>
      </c>
      <c r="M159" s="149" t="n">
        <v>4368</v>
      </c>
      <c r="N159" s="149" t="n">
        <v>4375</v>
      </c>
      <c r="O159" s="149" t="n">
        <v>4456</v>
      </c>
      <c r="Q159" s="149">
        <f>O159-N159</f>
        <v/>
      </c>
      <c r="R159" s="216" t="n">
        <v>4.8</v>
      </c>
      <c r="S159" s="216">
        <f>Q159*R159</f>
        <v/>
      </c>
    </row>
    <row r="160" ht="15.6" customFormat="1" customHeight="1" s="49">
      <c r="A160" s="246" t="n"/>
      <c r="B160" s="45" t="n">
        <v>23</v>
      </c>
      <c r="C160" s="45" t="inlineStr">
        <is>
          <t>WORK3</t>
        </is>
      </c>
      <c r="D160" s="149" t="n">
        <v>10844</v>
      </c>
      <c r="E160" s="149" t="n">
        <v>11384</v>
      </c>
      <c r="F160" s="149" t="n">
        <v>11754</v>
      </c>
      <c r="G160" s="149" t="n">
        <v>12153</v>
      </c>
      <c r="H160" s="149" t="n">
        <v>12405</v>
      </c>
      <c r="I160" s="149" t="n">
        <v>12634</v>
      </c>
      <c r="J160" s="149" t="n">
        <v>12851</v>
      </c>
      <c r="K160" s="149" t="n">
        <v>12973</v>
      </c>
      <c r="L160" s="149" t="n">
        <v>13058</v>
      </c>
      <c r="M160" s="149" t="n">
        <v>13129</v>
      </c>
      <c r="N160" s="149" t="n">
        <v>13174</v>
      </c>
      <c r="O160" s="149" t="n">
        <v>13229</v>
      </c>
      <c r="Q160" s="149">
        <f>O160-N160</f>
        <v/>
      </c>
      <c r="R160" s="216" t="n">
        <v>4.8</v>
      </c>
      <c r="S160" s="216">
        <f>Q160*R160</f>
        <v/>
      </c>
    </row>
    <row r="161" ht="31.2" customFormat="1" customHeight="1" s="49">
      <c r="A161" s="279" t="n"/>
      <c r="B161" s="206" t="n">
        <v>25</v>
      </c>
      <c r="C161" s="211" t="inlineStr">
        <is>
          <t>HEDD MÜHENDİSLİK
SAMET AKAY-GEÇİCİ İMZALANDI</t>
        </is>
      </c>
      <c r="D161" s="149" t="n"/>
      <c r="E161" s="149" t="n"/>
      <c r="F161" s="149" t="n"/>
      <c r="G161" s="149" t="n"/>
      <c r="H161" s="149" t="n"/>
      <c r="I161" s="149" t="n"/>
      <c r="J161" s="149" t="n"/>
      <c r="K161" s="149" t="n"/>
      <c r="L161" s="149" t="n"/>
      <c r="M161" s="149" t="n"/>
      <c r="N161" s="149" t="n"/>
      <c r="O161" s="149" t="n"/>
      <c r="Q161" s="149">
        <f>O161-N161</f>
        <v/>
      </c>
      <c r="R161" s="216" t="n">
        <v>4.8</v>
      </c>
      <c r="S161" s="216">
        <f>Q161*R161</f>
        <v/>
      </c>
    </row>
    <row r="162" ht="15.6" customFormat="1" customHeight="1" s="49">
      <c r="A162" s="245" t="n"/>
      <c r="B162" s="206" t="n">
        <v>26</v>
      </c>
      <c r="C162" s="45" t="n"/>
      <c r="D162" s="149" t="n"/>
      <c r="E162" s="149" t="n"/>
      <c r="F162" s="149" t="n"/>
      <c r="G162" s="149" t="n"/>
      <c r="H162" s="149" t="n"/>
      <c r="I162" s="149" t="n"/>
      <c r="J162" s="149" t="n"/>
      <c r="K162" s="149" t="n"/>
      <c r="L162" s="149" t="n"/>
      <c r="M162" s="149" t="n"/>
      <c r="N162" s="149" t="n"/>
      <c r="O162" s="149" t="n"/>
      <c r="Q162" s="149">
        <f>O162-N162</f>
        <v/>
      </c>
      <c r="R162" s="216" t="n">
        <v>4.8</v>
      </c>
      <c r="S162" s="216">
        <f>Q162*R162</f>
        <v/>
      </c>
    </row>
    <row r="163" ht="15.6" customFormat="1" customHeight="1" s="49">
      <c r="A163" s="245" t="n"/>
      <c r="B163" s="206" t="n">
        <v>27</v>
      </c>
      <c r="C163" s="45" t="inlineStr">
        <is>
          <t>FATİH ÇALIŞKAN-EREN YILDIZ</t>
        </is>
      </c>
      <c r="D163" s="149" t="n"/>
      <c r="E163" s="149" t="n"/>
      <c r="F163" s="149" t="n"/>
      <c r="G163" s="149" t="n"/>
      <c r="H163" s="149" t="n"/>
      <c r="I163" s="149" t="n"/>
      <c r="J163" s="149" t="n"/>
      <c r="K163" s="149" t="n"/>
      <c r="L163" s="149" t="n"/>
      <c r="M163" s="149" t="n"/>
      <c r="N163" s="149" t="n"/>
      <c r="O163" s="149" t="n"/>
      <c r="Q163" s="149">
        <f>O163-N163</f>
        <v/>
      </c>
      <c r="R163" s="216" t="n">
        <v>4.8</v>
      </c>
      <c r="S163" s="216">
        <f>Q163*R163</f>
        <v/>
      </c>
    </row>
    <row r="164" ht="15.6" customHeight="1" s="291">
      <c r="A164" s="245" t="n"/>
      <c r="B164" s="207" t="n">
        <v>28</v>
      </c>
      <c r="C164" s="42" t="n"/>
      <c r="D164" s="147" t="n"/>
      <c r="E164" s="147" t="n"/>
      <c r="F164" s="147" t="n"/>
      <c r="G164" s="147" t="n"/>
      <c r="H164" s="147" t="n"/>
      <c r="I164" s="147" t="n"/>
      <c r="J164" s="147" t="n"/>
      <c r="K164" s="147" t="n"/>
      <c r="L164" s="147" t="n"/>
      <c r="M164" s="147" t="n"/>
      <c r="N164" s="147" t="n"/>
      <c r="O164" s="147" t="n"/>
      <c r="Q164" s="147">
        <f>O164-N164</f>
        <v/>
      </c>
      <c r="R164" s="214" t="n">
        <v>4.8</v>
      </c>
      <c r="S164" s="214">
        <f>Q164*R164</f>
        <v/>
      </c>
    </row>
    <row r="165" ht="15.6" customFormat="1" customHeight="1" s="49">
      <c r="A165" s="245" t="n"/>
      <c r="B165" s="206" t="n">
        <v>29</v>
      </c>
      <c r="C165" s="46" t="inlineStr">
        <is>
          <t xml:space="preserve">TARVİT TARIM </t>
        </is>
      </c>
      <c r="D165" s="148" t="n">
        <v>57537</v>
      </c>
      <c r="E165" s="148" t="n">
        <v>58058</v>
      </c>
      <c r="F165" s="148" t="n">
        <v>58633</v>
      </c>
      <c r="G165" s="148" t="n">
        <v>59222</v>
      </c>
      <c r="H165" s="148" t="n">
        <v>59461</v>
      </c>
      <c r="I165" s="148" t="n">
        <v>59791</v>
      </c>
      <c r="J165" s="148" t="n">
        <v>60171</v>
      </c>
      <c r="K165" s="148" t="n">
        <v>60514</v>
      </c>
      <c r="L165" s="148" t="n">
        <v>60814</v>
      </c>
      <c r="M165" s="148" t="n">
        <v>61047</v>
      </c>
      <c r="N165" s="148" t="n">
        <v>61268</v>
      </c>
      <c r="O165" s="148" t="n">
        <v>61656</v>
      </c>
      <c r="Q165" s="148">
        <f>O165-N165</f>
        <v/>
      </c>
      <c r="R165" s="215" t="n">
        <v>4.8</v>
      </c>
      <c r="S165" s="215">
        <f>Q165*R165</f>
        <v/>
      </c>
    </row>
    <row r="166" ht="23.25" customHeight="1" s="291">
      <c r="A166" s="246" t="n"/>
      <c r="B166" s="206" t="n">
        <v>30</v>
      </c>
      <c r="C166" s="46" t="inlineStr">
        <is>
          <t>WİN YOUNG</t>
        </is>
      </c>
      <c r="D166" s="148" t="n">
        <v>2915</v>
      </c>
      <c r="E166" s="148" t="n">
        <v>3485</v>
      </c>
      <c r="F166" s="148" t="n">
        <v>4110</v>
      </c>
      <c r="G166" s="148" t="n">
        <v>4514</v>
      </c>
      <c r="H166" s="148" t="n">
        <v>4766</v>
      </c>
      <c r="I166" s="148" t="n">
        <v>5015</v>
      </c>
      <c r="J166" s="148" t="n">
        <v>5286</v>
      </c>
      <c r="K166" s="148" t="n">
        <v>5906</v>
      </c>
      <c r="L166" s="148" t="n">
        <v>6817</v>
      </c>
      <c r="M166" s="148" t="n">
        <v>7268</v>
      </c>
      <c r="N166" s="148" t="n">
        <v>7631</v>
      </c>
      <c r="O166" s="148" t="n">
        <v>8017</v>
      </c>
      <c r="Q166" s="148">
        <f>O166-N166</f>
        <v/>
      </c>
      <c r="R166" s="215" t="n">
        <v>4.8</v>
      </c>
      <c r="S166" s="215">
        <f>Q166*R166</f>
        <v/>
      </c>
    </row>
    <row r="167" ht="23.25" customHeight="1" s="291">
      <c r="A167" s="279" t="n"/>
      <c r="B167" s="176" t="n"/>
      <c r="C167" s="50" t="n"/>
      <c r="D167" s="175" t="n"/>
      <c r="E167" s="175" t="n"/>
      <c r="F167" s="175" t="n"/>
      <c r="G167" s="175" t="n"/>
      <c r="H167" s="175" t="n"/>
      <c r="I167" s="175" t="n"/>
      <c r="J167" s="175" t="n"/>
      <c r="K167" s="175" t="n"/>
      <c r="L167" s="175" t="n"/>
      <c r="M167" s="175" t="n"/>
      <c r="N167" s="175" t="n"/>
      <c r="O167" s="175" t="n"/>
      <c r="Q167" s="175" t="n"/>
      <c r="R167" s="230" t="n"/>
      <c r="S167" s="230" t="n"/>
    </row>
    <row r="168">
      <c r="A168" s="208" t="n"/>
    </row>
    <row r="169" ht="15.6" customFormat="1" customHeight="1" s="49">
      <c r="A169" s="279" t="n"/>
      <c r="B169" s="163" t="n"/>
      <c r="C169" s="163" t="inlineStr">
        <is>
          <t>DEMİRCİOĞLU ROBOTİK-ELEKTRİK</t>
        </is>
      </c>
      <c r="D169" s="164" t="n">
        <v>21770</v>
      </c>
      <c r="E169" s="164" t="n">
        <v>21945</v>
      </c>
      <c r="F169" s="164" t="n">
        <v>22374</v>
      </c>
      <c r="G169" s="164" t="n">
        <v>22816</v>
      </c>
      <c r="H169" s="164" t="n">
        <v>23182</v>
      </c>
      <c r="I169" s="204" t="n">
        <v>23542</v>
      </c>
      <c r="J169" s="204" t="n">
        <v>23680</v>
      </c>
      <c r="K169" s="204" t="n">
        <v>23858</v>
      </c>
      <c r="L169" s="204" t="n">
        <v>24602</v>
      </c>
      <c r="M169" s="204" t="n">
        <v>25073</v>
      </c>
      <c r="N169" s="204" t="n">
        <v>25183</v>
      </c>
      <c r="O169" s="204" t="n">
        <v>25343</v>
      </c>
      <c r="Q169" s="204">
        <f>O169-N169</f>
        <v/>
      </c>
      <c r="R169" s="232" t="n">
        <v>4.8</v>
      </c>
      <c r="S169" s="232">
        <f>Q169*R169</f>
        <v/>
      </c>
    </row>
    <row r="170" ht="15.6" customFormat="1" customHeight="1" s="49">
      <c r="A170" s="279" t="n"/>
      <c r="B170" s="163" t="n"/>
      <c r="C170" s="163" t="inlineStr">
        <is>
          <t>DEMİRCİOĞLU ROBOTİK-SU</t>
        </is>
      </c>
      <c r="D170" s="164" t="n">
        <v>645</v>
      </c>
      <c r="E170" s="164" t="n">
        <v>650</v>
      </c>
      <c r="F170" s="164" t="n">
        <v>655</v>
      </c>
      <c r="G170" s="164" t="n">
        <v>660</v>
      </c>
      <c r="H170" s="164" t="n">
        <v>665</v>
      </c>
      <c r="I170" s="164" t="n">
        <v>670</v>
      </c>
      <c r="J170" s="164" t="n">
        <v>675</v>
      </c>
      <c r="K170" s="164" t="n">
        <v>680</v>
      </c>
      <c r="L170" s="164" t="n">
        <v>685</v>
      </c>
      <c r="M170" s="164" t="n">
        <v>690</v>
      </c>
      <c r="N170" s="164" t="n">
        <v>690</v>
      </c>
      <c r="O170" s="164" t="n">
        <v>700</v>
      </c>
      <c r="Q170" s="164">
        <f>O170-N170</f>
        <v/>
      </c>
      <c r="R170" s="233" t="n">
        <v>50</v>
      </c>
      <c r="S170" s="233">
        <f>Q170*R170</f>
        <v/>
      </c>
    </row>
  </sheetData>
  <mergeCells count="17">
    <mergeCell ref="A111:A117"/>
    <mergeCell ref="A119:A125"/>
    <mergeCell ref="A21:A41"/>
    <mergeCell ref="A1:C1"/>
    <mergeCell ref="A103:C103"/>
    <mergeCell ref="A3:A20"/>
    <mergeCell ref="A127:A135"/>
    <mergeCell ref="A42:A60"/>
    <mergeCell ref="A61:C61"/>
    <mergeCell ref="A105:A110"/>
    <mergeCell ref="A77:A88"/>
    <mergeCell ref="A136:C136"/>
    <mergeCell ref="A161:A166"/>
    <mergeCell ref="A138:A153"/>
    <mergeCell ref="A89:A102"/>
    <mergeCell ref="A63:A76"/>
    <mergeCell ref="A154:A160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 scale="75"/>
  <rowBreaks count="3" manualBreakCount="3">
    <brk id="60" min="0" max="16383" man="1"/>
    <brk id="102" min="0" max="14" man="1"/>
    <brk id="135" min="0" max="14" man="1"/>
  </rowBreaks>
</worksheet>
</file>

<file path=xl/worksheets/sheet5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P31"/>
  <sheetViews>
    <sheetView topLeftCell="C1" zoomScaleNormal="100" workbookViewId="0">
      <selection activeCell="S12" sqref="S12"/>
    </sheetView>
  </sheetViews>
  <sheetFormatPr baseColWidth="8" defaultColWidth="11" defaultRowHeight="15.6"/>
  <cols>
    <col width="7.5" bestFit="1" customWidth="1" style="49" min="1" max="1"/>
    <col width="7.59765625" customWidth="1" style="49" min="2" max="2"/>
    <col width="13.09765625" customWidth="1" style="49" min="3" max="3"/>
    <col width="35.3984375" customWidth="1" style="49" min="4" max="4"/>
    <col hidden="1" width="12" customWidth="1" style="175" min="5" max="12"/>
    <col hidden="1" width="13" customWidth="1" style="49" min="13" max="14"/>
    <col hidden="1" width="13" customWidth="1" style="235" min="15" max="15"/>
    <col width="11" customWidth="1" style="235" min="16" max="16"/>
    <col width="11" customWidth="1" style="49" min="17" max="25"/>
    <col width="11" customWidth="1" style="49" min="26" max="16384"/>
  </cols>
  <sheetData>
    <row r="1" ht="51" customHeight="1" s="291" thickBot="1" thickTop="1">
      <c r="A1" s="281" t="inlineStr">
        <is>
          <t xml:space="preserve">D BLOK </t>
        </is>
      </c>
      <c r="B1" s="282" t="n"/>
      <c r="C1" s="282" t="n"/>
      <c r="D1" s="283" t="n"/>
      <c r="E1" s="187" t="inlineStr">
        <is>
          <t>NİSAN</t>
        </is>
      </c>
      <c r="F1" s="187" t="inlineStr">
        <is>
          <t>MAYIS</t>
        </is>
      </c>
      <c r="G1" s="187" t="inlineStr">
        <is>
          <t>HAZİRAN</t>
        </is>
      </c>
      <c r="H1" s="187" t="inlineStr">
        <is>
          <t>TEMMUZ</t>
        </is>
      </c>
      <c r="I1" s="187" t="inlineStr">
        <is>
          <t>AĞUSTOS</t>
        </is>
      </c>
      <c r="J1" s="187" t="inlineStr">
        <is>
          <t>EYLÜL</t>
        </is>
      </c>
      <c r="K1" s="187" t="inlineStr">
        <is>
          <t>EKİM</t>
        </is>
      </c>
      <c r="L1" s="187" t="inlineStr">
        <is>
          <t>KASIM</t>
        </is>
      </c>
    </row>
    <row r="2" ht="18" customFormat="1" customHeight="1" s="176" thickTop="1">
      <c r="A2" s="287" t="inlineStr">
        <is>
          <t>Bodrum Kat</t>
        </is>
      </c>
      <c r="B2" s="184" t="inlineStr">
        <is>
          <t>B01</t>
        </is>
      </c>
      <c r="C2" s="185" t="n">
        <v>44097</v>
      </c>
      <c r="D2" s="184" t="inlineStr">
        <is>
          <t>WHİDE CAD</t>
        </is>
      </c>
      <c r="E2" s="186" t="n">
        <v>1838</v>
      </c>
      <c r="F2" s="186" t="n">
        <v>1859</v>
      </c>
      <c r="G2" s="186" t="n">
        <v>1869</v>
      </c>
      <c r="H2" s="186" t="n">
        <v>1878</v>
      </c>
      <c r="I2" s="186" t="n">
        <v>1911</v>
      </c>
      <c r="J2" s="186" t="n">
        <v>1995</v>
      </c>
      <c r="K2" s="186" t="n">
        <v>2085</v>
      </c>
      <c r="L2" s="186" t="n">
        <v>2216</v>
      </c>
      <c r="N2" s="234">
        <f>L2-K2</f>
        <v/>
      </c>
      <c r="O2" s="236" t="n">
        <v>4.8</v>
      </c>
      <c r="P2" s="236">
        <f>N2*O2</f>
        <v/>
      </c>
    </row>
    <row r="3" ht="18" customFormat="1" customHeight="1" s="176">
      <c r="A3" s="285" t="n"/>
      <c r="B3" s="45" t="inlineStr">
        <is>
          <t>B02</t>
        </is>
      </c>
      <c r="C3" s="174" t="n">
        <v>44501</v>
      </c>
      <c r="D3" s="45" t="inlineStr">
        <is>
          <t xml:space="preserve">ALFATEK </t>
        </is>
      </c>
      <c r="E3" s="149" t="n">
        <v>5558</v>
      </c>
      <c r="F3" s="149" t="n">
        <v>5658</v>
      </c>
      <c r="G3" s="149" t="n">
        <v>5755</v>
      </c>
      <c r="H3" s="149" t="n">
        <v>5801</v>
      </c>
      <c r="I3" s="149" t="n">
        <v>5835</v>
      </c>
      <c r="J3" s="149" t="n">
        <v>5876</v>
      </c>
      <c r="K3" s="149" t="n">
        <v>5902</v>
      </c>
      <c r="L3" s="149" t="n">
        <v>6025</v>
      </c>
      <c r="N3" s="234">
        <f>L3-K3</f>
        <v/>
      </c>
      <c r="O3" s="236" t="n">
        <v>4.8</v>
      </c>
      <c r="P3" s="236">
        <f>N3*O3</f>
        <v/>
      </c>
    </row>
    <row r="4" ht="18" customFormat="1" customHeight="1" s="176">
      <c r="A4" s="285" t="n"/>
      <c r="B4" s="45" t="inlineStr">
        <is>
          <t>B03</t>
        </is>
      </c>
      <c r="C4" s="174" t="n">
        <v>44110</v>
      </c>
      <c r="D4" s="45" t="inlineStr">
        <is>
          <t>BYM</t>
        </is>
      </c>
      <c r="E4" s="149" t="n">
        <v>3623</v>
      </c>
      <c r="F4" s="149" t="n">
        <v>3714</v>
      </c>
      <c r="G4" s="149" t="n">
        <v>3789</v>
      </c>
      <c r="H4" s="149" t="n">
        <v>3879</v>
      </c>
      <c r="I4" s="149" t="n">
        <v>3969</v>
      </c>
      <c r="J4" s="149" t="n">
        <v>4083</v>
      </c>
      <c r="K4" s="149" t="n">
        <v>4181</v>
      </c>
      <c r="L4" s="149" t="n">
        <v>4285</v>
      </c>
      <c r="N4" s="234">
        <f>L4-K4</f>
        <v/>
      </c>
      <c r="O4" s="236" t="n">
        <v>4.8</v>
      </c>
      <c r="P4" s="236">
        <f>N4*O4</f>
        <v/>
      </c>
    </row>
    <row r="5" ht="18" customFormat="1" customHeight="1" s="176">
      <c r="A5" s="285" t="n"/>
      <c r="B5" s="45" t="inlineStr">
        <is>
          <t>B04</t>
        </is>
      </c>
      <c r="C5" s="174" t="n">
        <v>44097</v>
      </c>
      <c r="D5" s="45" t="inlineStr">
        <is>
          <t xml:space="preserve">MEDİCAL RESEARCH </t>
        </is>
      </c>
      <c r="E5" s="149" t="n">
        <v>12732</v>
      </c>
      <c r="F5" s="149" t="n">
        <v>13143</v>
      </c>
      <c r="G5" s="149" t="n">
        <v>13473</v>
      </c>
      <c r="H5" s="149" t="n">
        <v>13913</v>
      </c>
      <c r="I5" s="149" t="n">
        <v>14278</v>
      </c>
      <c r="J5" s="149" t="n">
        <v>14604</v>
      </c>
      <c r="K5" s="149" t="n">
        <v>15043</v>
      </c>
      <c r="L5" s="149" t="n">
        <v>15289</v>
      </c>
      <c r="N5" s="234">
        <f>L5-K5</f>
        <v/>
      </c>
      <c r="O5" s="236" t="n">
        <v>4.8</v>
      </c>
      <c r="P5" s="236">
        <f>N5*O5</f>
        <v/>
      </c>
    </row>
    <row r="6" ht="18" customFormat="1" customHeight="1" s="176">
      <c r="A6" s="285" t="n"/>
      <c r="B6" s="45" t="inlineStr">
        <is>
          <t>B05</t>
        </is>
      </c>
      <c r="C6" s="174" t="n">
        <v>44621</v>
      </c>
      <c r="D6" s="45" t="inlineStr">
        <is>
          <t>KOPUZ MÜHENDİSLİK</t>
        </is>
      </c>
      <c r="E6" s="149" t="n">
        <v>381</v>
      </c>
      <c r="F6" s="149" t="n">
        <v>381</v>
      </c>
      <c r="G6" s="149" t="n">
        <v>381</v>
      </c>
      <c r="H6" s="149" t="n">
        <v>381</v>
      </c>
      <c r="I6" s="149" t="n">
        <v>381</v>
      </c>
      <c r="J6" s="149" t="n">
        <v>381</v>
      </c>
      <c r="K6" s="149" t="n">
        <v>381</v>
      </c>
      <c r="L6" s="149" t="n">
        <v>381</v>
      </c>
      <c r="N6" s="234">
        <f>L6-K6</f>
        <v/>
      </c>
      <c r="O6" s="236" t="n">
        <v>4.8</v>
      </c>
      <c r="P6" s="236">
        <f>N6*O6</f>
        <v/>
      </c>
    </row>
    <row r="7" ht="18" customFormat="1" customHeight="1" s="176">
      <c r="A7" s="286" t="n"/>
      <c r="B7" s="45" t="inlineStr">
        <is>
          <t>B06</t>
        </is>
      </c>
      <c r="C7" s="174" t="n">
        <v>44621</v>
      </c>
      <c r="D7" s="45" t="inlineStr">
        <is>
          <t>KOPUZ MÜHENDİSLİK</t>
        </is>
      </c>
      <c r="E7" s="149" t="n">
        <v>14594</v>
      </c>
      <c r="F7" s="149" t="n">
        <v>14594</v>
      </c>
      <c r="G7" s="149" t="n">
        <v>14594</v>
      </c>
      <c r="H7" s="149" t="n">
        <v>14594</v>
      </c>
      <c r="I7" s="149" t="n">
        <v>14594</v>
      </c>
      <c r="J7" s="149" t="n">
        <v>14594</v>
      </c>
      <c r="K7" s="149" t="n">
        <v>14594</v>
      </c>
      <c r="L7" s="149" t="n">
        <v>14594</v>
      </c>
      <c r="N7" s="234">
        <f>L7-K7</f>
        <v/>
      </c>
      <c r="O7" s="236" t="n">
        <v>4.8</v>
      </c>
      <c r="P7" s="236">
        <f>N7*O7</f>
        <v/>
      </c>
    </row>
    <row r="8" ht="18" customFormat="1" customHeight="1" s="176">
      <c r="A8" s="284" t="inlineStr">
        <is>
          <t>Zemin 
Kat</t>
        </is>
      </c>
      <c r="B8" s="45" t="inlineStr">
        <is>
          <t>Z01</t>
        </is>
      </c>
      <c r="C8" s="174" t="n">
        <v>43831</v>
      </c>
      <c r="D8" s="45" t="inlineStr">
        <is>
          <t>KANTEC</t>
        </is>
      </c>
      <c r="E8" s="149" t="n">
        <v>2040</v>
      </c>
      <c r="F8" s="149" t="n">
        <v>2045</v>
      </c>
      <c r="G8" s="149" t="n">
        <v>2048</v>
      </c>
      <c r="H8" s="149" t="n">
        <v>2090</v>
      </c>
      <c r="I8" s="149" t="n">
        <v>2130</v>
      </c>
      <c r="J8" s="149" t="n">
        <v>2180</v>
      </c>
      <c r="K8" s="149" t="n">
        <v>2218</v>
      </c>
      <c r="L8" s="149" t="n">
        <v>2317</v>
      </c>
      <c r="N8" s="234">
        <f>L8-K8</f>
        <v/>
      </c>
      <c r="O8" s="236" t="n">
        <v>4.8</v>
      </c>
      <c r="P8" s="236">
        <f>N8*O8</f>
        <v/>
      </c>
    </row>
    <row r="9" ht="18" customFormat="1" customHeight="1" s="176">
      <c r="A9" s="285" t="n"/>
      <c r="B9" s="45" t="inlineStr">
        <is>
          <t>Z02</t>
        </is>
      </c>
      <c r="C9" s="174" t="n">
        <v>44866</v>
      </c>
      <c r="D9" s="45" t="inlineStr">
        <is>
          <t>KOPUZ MÜHENDİSLİK 2 OFİS</t>
        </is>
      </c>
      <c r="E9" s="149" t="n">
        <v>897</v>
      </c>
      <c r="F9" s="149" t="n">
        <v>905</v>
      </c>
      <c r="G9" s="149" t="n">
        <v>911</v>
      </c>
      <c r="H9" s="149" t="n">
        <v>919</v>
      </c>
      <c r="I9" s="149" t="n">
        <v>921</v>
      </c>
      <c r="J9" s="149" t="n">
        <v>922</v>
      </c>
      <c r="K9" s="149" t="n">
        <v>922</v>
      </c>
      <c r="L9" s="149" t="n">
        <v>922</v>
      </c>
      <c r="N9" s="234">
        <f>L9-K9</f>
        <v/>
      </c>
      <c r="O9" s="236" t="n">
        <v>4.8</v>
      </c>
      <c r="P9" s="236">
        <f>N9*O9</f>
        <v/>
      </c>
    </row>
    <row r="10" ht="18" customFormat="1" customHeight="1" s="176">
      <c r="A10" s="285" t="n"/>
      <c r="B10" s="45" t="inlineStr">
        <is>
          <t>Z03</t>
        </is>
      </c>
      <c r="C10" s="174" t="n">
        <v>44866</v>
      </c>
      <c r="D10" s="45" t="inlineStr">
        <is>
          <t>KOPUZ MÜHENDİSLİK 2 OFİS</t>
        </is>
      </c>
      <c r="E10" s="178" t="n"/>
      <c r="F10" s="178" t="n"/>
      <c r="G10" s="178" t="n"/>
      <c r="H10" s="178" t="n"/>
      <c r="I10" s="178" t="n"/>
      <c r="J10" s="178" t="n"/>
      <c r="K10" s="178" t="n"/>
      <c r="L10" s="178" t="n"/>
      <c r="N10" s="234">
        <f>L10-K10</f>
        <v/>
      </c>
      <c r="O10" s="236" t="n">
        <v>4.8</v>
      </c>
      <c r="P10" s="236">
        <f>N10*O10</f>
        <v/>
      </c>
    </row>
    <row r="11" ht="18" customFormat="1" customHeight="1" s="176">
      <c r="A11" s="285" t="n"/>
      <c r="B11" s="45" t="inlineStr">
        <is>
          <t>Z04</t>
        </is>
      </c>
      <c r="C11" s="174" t="n">
        <v>44083</v>
      </c>
      <c r="D11" s="45" t="inlineStr">
        <is>
          <t>ESKA GAZ</t>
        </is>
      </c>
      <c r="E11" s="149" t="n">
        <v>1887</v>
      </c>
      <c r="F11" s="149" t="n">
        <v>1906</v>
      </c>
      <c r="G11" s="149" t="n">
        <v>1921</v>
      </c>
      <c r="H11" s="149" t="n">
        <v>1943</v>
      </c>
      <c r="I11" s="149" t="n">
        <v>1946</v>
      </c>
      <c r="J11" s="149" t="n">
        <v>1949</v>
      </c>
      <c r="K11" s="149" t="n">
        <v>1952</v>
      </c>
      <c r="L11" s="149" t="n">
        <v>1957</v>
      </c>
      <c r="N11" s="234">
        <f>L11-K11</f>
        <v/>
      </c>
      <c r="O11" s="236" t="n">
        <v>4.8</v>
      </c>
      <c r="P11" s="236">
        <f>N11*O11</f>
        <v/>
      </c>
    </row>
    <row r="12" ht="18" customFormat="1" customHeight="1" s="176">
      <c r="A12" s="285" t="n"/>
      <c r="B12" s="45" t="inlineStr">
        <is>
          <t>Z05</t>
        </is>
      </c>
      <c r="C12" s="174" t="n">
        <v>43831</v>
      </c>
      <c r="D12" s="45" t="inlineStr">
        <is>
          <t>MİTRONA ELEKTRONİK</t>
        </is>
      </c>
      <c r="E12" s="149" t="n">
        <v>6053</v>
      </c>
      <c r="F12" s="149" t="n">
        <v>6160</v>
      </c>
      <c r="G12" s="149" t="n">
        <v>6233</v>
      </c>
      <c r="H12" s="149" t="n">
        <v>6238</v>
      </c>
      <c r="I12" s="149" t="n">
        <v>6239</v>
      </c>
      <c r="J12" s="149" t="n">
        <v>6242</v>
      </c>
      <c r="K12" s="149" t="n">
        <v>6243</v>
      </c>
      <c r="L12" s="149" t="n">
        <v>6246</v>
      </c>
      <c r="N12" s="234">
        <f>L12-K12</f>
        <v/>
      </c>
      <c r="O12" s="236" t="n">
        <v>4.8</v>
      </c>
      <c r="P12" s="236">
        <f>N12*O12</f>
        <v/>
      </c>
    </row>
    <row r="13" ht="18" customFormat="1" customHeight="1" s="176">
      <c r="A13" s="285" t="n"/>
      <c r="B13" s="45" t="inlineStr">
        <is>
          <t>Z06</t>
        </is>
      </c>
      <c r="C13" s="174" t="n">
        <v>44085</v>
      </c>
      <c r="D13" s="163" t="inlineStr">
        <is>
          <t>GREENSOFT YAZILIM</t>
        </is>
      </c>
      <c r="E13" s="164" t="n">
        <v>7533</v>
      </c>
      <c r="F13" s="164" t="n">
        <v>8209</v>
      </c>
      <c r="G13" s="164" t="n">
        <v>8809</v>
      </c>
      <c r="H13" s="164" t="n">
        <v>9501</v>
      </c>
      <c r="I13" s="164" t="n">
        <v>10091</v>
      </c>
      <c r="J13" s="164" t="n">
        <v>10709</v>
      </c>
      <c r="K13" s="164" t="n">
        <v>11334</v>
      </c>
      <c r="L13" s="164" t="n">
        <v>12131</v>
      </c>
      <c r="N13" s="234">
        <f>L13-K13</f>
        <v/>
      </c>
      <c r="O13" s="236" t="n">
        <v>4.8</v>
      </c>
      <c r="P13" s="236">
        <f>N13*O13</f>
        <v/>
      </c>
    </row>
    <row r="14" ht="18" customFormat="1" customHeight="1" s="176">
      <c r="A14" s="286" t="n"/>
      <c r="B14" s="45" t="inlineStr">
        <is>
          <t>Z07</t>
        </is>
      </c>
      <c r="C14" s="174" t="n">
        <v>43952</v>
      </c>
      <c r="D14" s="45" t="inlineStr">
        <is>
          <t>EDİT ARGE YAZILIM</t>
        </is>
      </c>
      <c r="E14" s="149" t="n">
        <v>12064</v>
      </c>
      <c r="F14" s="149" t="n">
        <v>12095</v>
      </c>
      <c r="G14" s="149" t="n">
        <v>12111</v>
      </c>
      <c r="H14" s="149" t="n">
        <v>12125</v>
      </c>
      <c r="I14" s="149" t="n">
        <v>12147</v>
      </c>
      <c r="J14" s="149" t="n">
        <v>12161</v>
      </c>
      <c r="K14" s="149" t="n">
        <v>12173</v>
      </c>
      <c r="L14" s="149" t="n">
        <v>12188</v>
      </c>
      <c r="N14" s="234">
        <f>L14-K14</f>
        <v/>
      </c>
      <c r="O14" s="236" t="n">
        <v>4.8</v>
      </c>
      <c r="P14" s="236">
        <f>N14*O14</f>
        <v/>
      </c>
    </row>
    <row r="15" ht="18" customFormat="1" customHeight="1" s="176">
      <c r="A15" s="180" t="n"/>
      <c r="B15" s="45" t="n"/>
      <c r="C15" s="45" t="n"/>
      <c r="D15" s="45" t="inlineStr">
        <is>
          <t>DEPAR ARGE ENERJİ</t>
        </is>
      </c>
      <c r="E15" s="179" t="n"/>
      <c r="F15" s="179" t="n"/>
      <c r="G15" s="179" t="n"/>
      <c r="H15" s="179" t="n"/>
      <c r="I15" s="179" t="n"/>
      <c r="J15" s="179" t="n"/>
      <c r="K15" s="179" t="n"/>
      <c r="L15" s="179" t="n"/>
      <c r="N15" s="234">
        <f>L15-K15</f>
        <v/>
      </c>
      <c r="O15" s="236" t="n">
        <v>4.8</v>
      </c>
      <c r="P15" s="236">
        <f>N15*O15</f>
        <v/>
      </c>
    </row>
    <row r="16" ht="18" customFormat="1" customHeight="1" s="176">
      <c r="A16" s="284" t="inlineStr">
        <is>
          <t>1. Kat</t>
        </is>
      </c>
      <c r="B16" s="45" t="n">
        <v>101</v>
      </c>
      <c r="C16" s="174" t="n">
        <v>44312</v>
      </c>
      <c r="D16" s="45" t="inlineStr">
        <is>
          <t xml:space="preserve">PIXELATE REKLAM </t>
        </is>
      </c>
      <c r="E16" s="149" t="n">
        <v>1911</v>
      </c>
      <c r="F16" s="149" t="n">
        <v>1994</v>
      </c>
      <c r="G16" s="149" t="n">
        <v>2089</v>
      </c>
      <c r="H16" s="149" t="n">
        <v>2177</v>
      </c>
      <c r="I16" s="149" t="n">
        <v>2274</v>
      </c>
      <c r="J16" s="149" t="n">
        <v>2367</v>
      </c>
      <c r="K16" s="149" t="n">
        <v>2470</v>
      </c>
      <c r="L16" s="149" t="n">
        <v>2674</v>
      </c>
      <c r="N16" s="234">
        <f>L16-K16</f>
        <v/>
      </c>
      <c r="O16" s="236" t="n">
        <v>4.8</v>
      </c>
      <c r="P16" s="236">
        <f>N16*O16</f>
        <v/>
      </c>
    </row>
    <row r="17" ht="18" customFormat="1" customHeight="1" s="176">
      <c r="A17" s="285" t="n"/>
      <c r="B17" s="45" t="n">
        <v>102</v>
      </c>
      <c r="C17" s="174" t="n">
        <v>43010</v>
      </c>
      <c r="D17" s="45" t="inlineStr">
        <is>
          <t>PRİMEWARE</t>
        </is>
      </c>
      <c r="E17" s="149" t="n">
        <v>13074</v>
      </c>
      <c r="F17" s="149" t="n">
        <v>13246</v>
      </c>
      <c r="G17" s="149" t="n">
        <v>13375</v>
      </c>
      <c r="H17" s="149" t="n">
        <v>13531</v>
      </c>
      <c r="I17" s="149" t="n">
        <v>13662</v>
      </c>
      <c r="J17" s="149" t="n">
        <v>13796</v>
      </c>
      <c r="K17" s="149" t="n">
        <v>13910</v>
      </c>
      <c r="L17" s="149" t="n">
        <v>14099</v>
      </c>
      <c r="N17" s="234">
        <f>L17-K17</f>
        <v/>
      </c>
      <c r="O17" s="236" t="n">
        <v>4.8</v>
      </c>
      <c r="P17" s="236">
        <f>N17*O17</f>
        <v/>
      </c>
    </row>
    <row r="18" ht="18" customFormat="1" customHeight="1" s="176">
      <c r="A18" s="285" t="n"/>
      <c r="B18" s="45" t="n">
        <v>103</v>
      </c>
      <c r="C18" s="174" t="n">
        <v>43434</v>
      </c>
      <c r="D18" s="45" t="inlineStr">
        <is>
          <t>KLİNA MÜHENDİSLİK</t>
        </is>
      </c>
      <c r="E18" s="149" t="n">
        <v>1531</v>
      </c>
      <c r="F18" s="149" t="n">
        <v>1531</v>
      </c>
      <c r="G18" s="149" t="n">
        <v>1531</v>
      </c>
      <c r="H18" s="149" t="n">
        <v>1531</v>
      </c>
      <c r="I18" s="149" t="n">
        <v>1531</v>
      </c>
      <c r="J18" s="149" t="n">
        <v>1532</v>
      </c>
      <c r="K18" s="149" t="n">
        <v>1532</v>
      </c>
      <c r="L18" s="149" t="n">
        <v>1532</v>
      </c>
      <c r="N18" s="234">
        <f>L18-K18</f>
        <v/>
      </c>
      <c r="O18" s="236" t="n">
        <v>4.8</v>
      </c>
      <c r="P18" s="236">
        <f>N18*O18</f>
        <v/>
      </c>
    </row>
    <row r="19" ht="18" customFormat="1" customHeight="1" s="176">
      <c r="A19" s="285" t="n"/>
      <c r="B19" s="45" t="n">
        <v>104</v>
      </c>
      <c r="C19" s="174" t="n">
        <v>44805</v>
      </c>
      <c r="D19" s="45" t="inlineStr">
        <is>
          <t xml:space="preserve">SCR YAZILIM ARGE </t>
        </is>
      </c>
      <c r="E19" s="149" t="n">
        <v>1490</v>
      </c>
      <c r="F19" s="149" t="n">
        <v>1561</v>
      </c>
      <c r="G19" s="149" t="n">
        <v>1624</v>
      </c>
      <c r="H19" s="149" t="n">
        <v>1703</v>
      </c>
      <c r="I19" s="149" t="n">
        <v>1760</v>
      </c>
      <c r="J19" s="149" t="n">
        <v>1798</v>
      </c>
      <c r="K19" s="149" t="n">
        <v>1831</v>
      </c>
      <c r="L19" s="149" t="n">
        <v>1871</v>
      </c>
      <c r="N19" s="234">
        <f>L19-K19</f>
        <v/>
      </c>
      <c r="O19" s="236" t="n">
        <v>4.8</v>
      </c>
      <c r="P19" s="236">
        <f>N19*O19</f>
        <v/>
      </c>
    </row>
    <row r="20" ht="18" customFormat="1" customHeight="1" s="176">
      <c r="A20" s="285" t="n"/>
      <c r="B20" s="45" t="n">
        <v>105</v>
      </c>
      <c r="C20" s="174" t="n">
        <v>43831</v>
      </c>
      <c r="D20" s="45" t="inlineStr">
        <is>
          <t>FİNTECH YAZILIM</t>
        </is>
      </c>
      <c r="E20" s="149" t="n">
        <v>9652</v>
      </c>
      <c r="F20" s="149" t="n">
        <v>9686</v>
      </c>
      <c r="G20" s="149" t="n">
        <v>9716</v>
      </c>
      <c r="H20" s="149" t="n">
        <v>9749</v>
      </c>
      <c r="I20" s="149" t="n">
        <v>9784</v>
      </c>
      <c r="J20" s="149" t="n">
        <v>9910</v>
      </c>
      <c r="K20" s="149" t="n">
        <v>10035</v>
      </c>
      <c r="L20" s="149" t="n">
        <v>10190</v>
      </c>
      <c r="N20" s="234">
        <f>L20-K20</f>
        <v/>
      </c>
      <c r="O20" s="236" t="n">
        <v>4.8</v>
      </c>
      <c r="P20" s="236">
        <f>N20*O20</f>
        <v/>
      </c>
    </row>
    <row r="21" ht="18" customFormat="1" customHeight="1" s="176">
      <c r="A21" s="285" t="n"/>
      <c r="B21" s="45" t="n">
        <v>106</v>
      </c>
      <c r="C21" s="174" t="n">
        <v>43831</v>
      </c>
      <c r="D21" s="45" t="inlineStr">
        <is>
          <t>BGS İNTERAKTİF</t>
        </is>
      </c>
      <c r="E21" s="149" t="n">
        <v>5608</v>
      </c>
      <c r="F21" s="149" t="n">
        <v>5676</v>
      </c>
      <c r="G21" s="149" t="n">
        <v>5724</v>
      </c>
      <c r="H21" s="149" t="n">
        <v>5771</v>
      </c>
      <c r="I21" s="149" t="n">
        <v>5814</v>
      </c>
      <c r="J21" s="149" t="n">
        <v>5852</v>
      </c>
      <c r="K21" s="149" t="n">
        <v>5900</v>
      </c>
      <c r="L21" s="149" t="n">
        <v>5954</v>
      </c>
      <c r="N21" s="234">
        <f>L21-K21</f>
        <v/>
      </c>
      <c r="O21" s="236" t="n">
        <v>4.8</v>
      </c>
      <c r="P21" s="236">
        <f>N21*O21</f>
        <v/>
      </c>
    </row>
    <row r="22" ht="18" customFormat="1" customHeight="1" s="176">
      <c r="A22" s="286" t="n"/>
      <c r="B22" s="45" t="n">
        <v>107</v>
      </c>
      <c r="C22" s="174" t="n">
        <v>44029</v>
      </c>
      <c r="D22" s="45" t="inlineStr">
        <is>
          <t>TRA BİLİŞİM</t>
        </is>
      </c>
      <c r="E22" s="149" t="n">
        <v>3006</v>
      </c>
      <c r="F22" s="149" t="n">
        <v>3031</v>
      </c>
      <c r="G22" s="149" t="n">
        <v>3050</v>
      </c>
      <c r="H22" s="149" t="n">
        <v>3073</v>
      </c>
      <c r="I22" s="149" t="n">
        <v>3090</v>
      </c>
      <c r="J22" s="149" t="n">
        <v>3112</v>
      </c>
      <c r="K22" s="149" t="n">
        <v>3129</v>
      </c>
      <c r="L22" s="149" t="n">
        <v>3153</v>
      </c>
      <c r="N22" s="234">
        <f>L22-K22</f>
        <v/>
      </c>
      <c r="O22" s="236" t="n">
        <v>4.8</v>
      </c>
      <c r="P22" s="236">
        <f>N22*O22</f>
        <v/>
      </c>
    </row>
    <row r="23" ht="18" customFormat="1" customHeight="1" s="176">
      <c r="A23" s="181" t="n"/>
      <c r="B23" s="177" t="n"/>
      <c r="C23" s="177" t="n"/>
      <c r="D23" s="177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O23" s="236" t="n"/>
      <c r="P23" s="236" t="n"/>
    </row>
    <row r="24" ht="18" customFormat="1" customHeight="1" s="176">
      <c r="A24" s="284" t="inlineStr">
        <is>
          <t>2. Kat</t>
        </is>
      </c>
      <c r="B24" s="144" t="n">
        <v>201</v>
      </c>
      <c r="C24" s="144" t="n"/>
      <c r="D24" s="144" t="inlineStr">
        <is>
          <t>Misafirhane</t>
        </is>
      </c>
      <c r="E24" s="150" t="n"/>
      <c r="F24" s="150" t="n"/>
      <c r="G24" s="150" t="n"/>
      <c r="H24" s="150" t="n"/>
      <c r="I24" s="150" t="n"/>
      <c r="J24" s="150" t="n"/>
      <c r="K24" s="150" t="n"/>
      <c r="L24" s="150" t="n"/>
      <c r="O24" s="236" t="n"/>
      <c r="P24" s="236" t="n"/>
    </row>
    <row r="25" ht="18" customFormat="1" customHeight="1" s="176">
      <c r="A25" s="285" t="n"/>
      <c r="B25" s="144" t="n">
        <v>202</v>
      </c>
      <c r="C25" s="144" t="n"/>
      <c r="D25" s="144" t="inlineStr">
        <is>
          <t xml:space="preserve">BLOOCELL SAĞLIK TEKNOLOJİLERİ 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O25" s="236" t="n"/>
      <c r="P25" s="236" t="n"/>
    </row>
    <row r="26" ht="18" customFormat="1" customHeight="1" s="176">
      <c r="A26" s="285" t="n"/>
      <c r="B26" s="45" t="n">
        <v>203</v>
      </c>
      <c r="C26" s="45" t="n"/>
      <c r="D26" s="45" t="inlineStr">
        <is>
          <t>CASEMİCE YAZLIM</t>
        </is>
      </c>
      <c r="E26" s="178" t="n"/>
      <c r="F26" s="178" t="n"/>
      <c r="G26" s="178" t="n"/>
      <c r="H26" s="178" t="n"/>
      <c r="I26" s="178" t="n"/>
      <c r="J26" s="178" t="n"/>
      <c r="K26" s="178" t="n"/>
      <c r="L26" s="178" t="n"/>
      <c r="O26" s="236" t="n"/>
      <c r="P26" s="236" t="n"/>
    </row>
    <row r="27" ht="18" customFormat="1" customHeight="1" s="176">
      <c r="A27" s="285" t="n"/>
      <c r="B27" s="45" t="n"/>
      <c r="C27" s="45" t="n"/>
      <c r="D27" s="45" t="inlineStr">
        <is>
          <t>MERT YALÇINER</t>
        </is>
      </c>
      <c r="E27" s="178" t="n"/>
      <c r="F27" s="178" t="n"/>
      <c r="G27" s="178" t="n"/>
      <c r="H27" s="178" t="n"/>
      <c r="I27" s="178" t="n"/>
      <c r="J27" s="178" t="n"/>
      <c r="K27" s="178" t="n"/>
      <c r="L27" s="178" t="n"/>
      <c r="O27" s="236" t="n"/>
      <c r="P27" s="236" t="n"/>
    </row>
    <row r="28" ht="18" customFormat="1" customHeight="1" s="176">
      <c r="A28" s="285" t="n"/>
      <c r="B28" s="45" t="n">
        <v>204</v>
      </c>
      <c r="C28" s="45" t="n"/>
      <c r="D28" s="45" t="inlineStr">
        <is>
          <t>OPTİMUS YAZILIM</t>
        </is>
      </c>
      <c r="E28" s="178" t="n"/>
      <c r="F28" s="178" t="n"/>
      <c r="G28" s="178" t="n"/>
      <c r="H28" s="178" t="n"/>
      <c r="I28" s="178" t="n"/>
      <c r="J28" s="178" t="n"/>
      <c r="K28" s="178" t="n"/>
      <c r="L28" s="178" t="n"/>
      <c r="O28" s="236" t="n"/>
      <c r="P28" s="236" t="n"/>
    </row>
    <row r="29" ht="18" customFormat="1" customHeight="1" s="176">
      <c r="A29" s="285" t="n"/>
      <c r="B29" s="45" t="n">
        <v>205</v>
      </c>
      <c r="C29" s="45" t="n"/>
      <c r="D29" s="45" t="inlineStr">
        <is>
          <t>TALU TEKSTİL</t>
        </is>
      </c>
      <c r="E29" s="178" t="n"/>
      <c r="F29" s="178" t="n"/>
      <c r="G29" s="178" t="n"/>
      <c r="H29" s="178" t="n"/>
      <c r="I29" s="178" t="n"/>
      <c r="J29" s="178" t="n"/>
      <c r="K29" s="178" t="n"/>
      <c r="L29" s="178" t="n"/>
      <c r="O29" s="236" t="n"/>
      <c r="P29" s="236" t="n"/>
    </row>
    <row r="30" ht="18" customFormat="1" customHeight="1" s="176">
      <c r="A30" s="285" t="n"/>
      <c r="B30" s="45" t="n">
        <v>206</v>
      </c>
      <c r="C30" s="45" t="n"/>
      <c r="D30" s="45" t="inlineStr">
        <is>
          <t>CAZ BİLİŞİM</t>
        </is>
      </c>
      <c r="E30" s="178" t="n"/>
      <c r="F30" s="178" t="n"/>
      <c r="G30" s="178" t="n"/>
      <c r="H30" s="178" t="n"/>
      <c r="I30" s="178" t="n"/>
      <c r="J30" s="178" t="n"/>
      <c r="K30" s="178" t="n"/>
      <c r="L30" s="178" t="n"/>
      <c r="O30" s="236" t="n"/>
      <c r="P30" s="236" t="n"/>
    </row>
    <row r="31" ht="18" customFormat="1" customHeight="1" s="176" thickBot="1">
      <c r="A31" s="286" t="n"/>
      <c r="B31" s="182" t="n">
        <v>207</v>
      </c>
      <c r="C31" s="182" t="n"/>
      <c r="D31" s="182" t="inlineStr">
        <is>
          <t>PERCULUS</t>
        </is>
      </c>
      <c r="E31" s="183" t="n"/>
      <c r="F31" s="183" t="n"/>
      <c r="G31" s="183" t="n"/>
      <c r="H31" s="183" t="n"/>
      <c r="I31" s="183" t="n"/>
      <c r="J31" s="183" t="n"/>
      <c r="K31" s="183" t="n"/>
      <c r="L31" s="183" t="n"/>
      <c r="O31" s="236" t="n"/>
      <c r="P31" s="236" t="n"/>
    </row>
    <row r="32" ht="16.2" customHeight="1" s="291" thickTop="1"/>
  </sheetData>
  <mergeCells count="5">
    <mergeCell ref="A1:D1"/>
    <mergeCell ref="A16:A22"/>
    <mergeCell ref="A2:A7"/>
    <mergeCell ref="A8:A14"/>
    <mergeCell ref="A24:A31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 scale="80" verticalDpi="3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38"/>
  <sheetViews>
    <sheetView workbookViewId="0">
      <selection activeCell="D3" sqref="D3"/>
    </sheetView>
  </sheetViews>
  <sheetFormatPr baseColWidth="8" defaultColWidth="14.5" defaultRowHeight="15.6"/>
  <cols>
    <col width="4.8984375" bestFit="1" customWidth="1" style="188" min="1" max="1"/>
    <col width="14.5" customWidth="1" style="188" min="2" max="3"/>
    <col width="11.3984375" bestFit="1" customWidth="1" style="188" min="4" max="4"/>
    <col width="11" bestFit="1" customWidth="1" style="188" min="5" max="5"/>
    <col width="14" bestFit="1" customWidth="1" style="193" min="6" max="6"/>
    <col width="14.69921875" bestFit="1" customWidth="1" style="188" min="7" max="7"/>
    <col width="14.5" customWidth="1" style="193" min="8" max="9"/>
    <col width="14.5" customWidth="1" style="188" min="10" max="11"/>
    <col width="14.5" customWidth="1" style="193" min="12" max="14"/>
    <col width="14.5" customWidth="1" style="188" min="15" max="23"/>
    <col width="14.5" customWidth="1" style="188" min="24" max="16384"/>
  </cols>
  <sheetData>
    <row r="1">
      <c r="A1" s="288" t="inlineStr">
        <is>
          <t>ELEKTRİK KULLANIM VE FATURA BEDELLERİ</t>
        </is>
      </c>
      <c r="B1" s="242" t="n"/>
      <c r="C1" s="242" t="n"/>
      <c r="D1" s="242" t="n"/>
      <c r="E1" s="242" t="n"/>
      <c r="F1" s="243" t="n"/>
    </row>
    <row r="2" ht="27.75" customFormat="1" customHeight="1" s="192">
      <c r="A2" s="189" t="n"/>
      <c r="B2" s="189" t="n"/>
      <c r="C2" s="190" t="inlineStr">
        <is>
          <t>KULLANIM</t>
        </is>
      </c>
      <c r="D2" s="191" t="inlineStr">
        <is>
          <t>BİRİM FİYAT</t>
        </is>
      </c>
      <c r="E2" s="191" t="inlineStr">
        <is>
          <t>BİRİM FİYAT</t>
        </is>
      </c>
      <c r="F2" s="190" t="inlineStr">
        <is>
          <t>KULLANIM</t>
        </is>
      </c>
      <c r="G2" s="190" t="inlineStr">
        <is>
          <t>BELDİYE VERGİSİ</t>
        </is>
      </c>
      <c r="H2" s="190" t="inlineStr">
        <is>
          <t>TOPLAM</t>
        </is>
      </c>
      <c r="I2" s="195" t="inlineStr">
        <is>
          <t>kdv hariç birim</t>
        </is>
      </c>
      <c r="J2" s="190" t="inlineStr">
        <is>
          <t>KDV</t>
        </is>
      </c>
      <c r="K2" s="190" t="inlineStr">
        <is>
          <t>GENEL TOPLAM</t>
        </is>
      </c>
      <c r="L2" s="194" t="n"/>
      <c r="M2" s="194" t="n"/>
      <c r="N2" s="194" t="n"/>
    </row>
    <row r="3" ht="27.75" customFormat="1" customHeight="1" s="192">
      <c r="A3" s="189" t="n">
        <v>2024</v>
      </c>
      <c r="B3" s="189" t="inlineStr">
        <is>
          <t>KASIM</t>
        </is>
      </c>
      <c r="C3" s="190" t="n">
        <v>49430</v>
      </c>
      <c r="D3" s="191">
        <f>F3/C3</f>
        <v/>
      </c>
      <c r="E3" s="191" t="n"/>
      <c r="F3" s="190" t="n">
        <v>196126.03</v>
      </c>
      <c r="G3" s="190">
        <f>L3</f>
        <v/>
      </c>
      <c r="H3" s="190">
        <f>SUM(F3:G3)</f>
        <v/>
      </c>
      <c r="I3" s="195">
        <f>H3/C3</f>
        <v/>
      </c>
      <c r="J3" s="190" t="n"/>
      <c r="K3" s="190" t="n"/>
      <c r="L3" s="194">
        <f>F3*M3</f>
        <v/>
      </c>
      <c r="M3" s="194" t="n">
        <v>0.0466951105002124</v>
      </c>
      <c r="N3" s="194" t="n"/>
    </row>
    <row r="4" ht="27.75" customFormat="1" customHeight="1" s="192">
      <c r="A4" s="189" t="n">
        <v>2024</v>
      </c>
      <c r="B4" s="189" t="inlineStr">
        <is>
          <t>EYLÜL</t>
        </is>
      </c>
      <c r="C4" s="190" t="n">
        <v>54680</v>
      </c>
      <c r="D4" s="191">
        <f>F4/C4</f>
        <v/>
      </c>
      <c r="E4" s="191" t="n"/>
      <c r="F4" s="190" t="n">
        <v>220161.21</v>
      </c>
      <c r="G4" s="190">
        <f>L4</f>
        <v/>
      </c>
      <c r="H4" s="190">
        <f>SUM(F4:G4)</f>
        <v/>
      </c>
      <c r="I4" s="195">
        <f>H4/C4</f>
        <v/>
      </c>
      <c r="J4" s="190" t="n"/>
      <c r="K4" s="190" t="n"/>
      <c r="L4" s="194">
        <f>F4*M4</f>
        <v/>
      </c>
      <c r="M4" s="194" t="n">
        <v>0.0466951105002124</v>
      </c>
      <c r="N4" s="194" t="n"/>
    </row>
    <row r="5" ht="27.75" customFormat="1" customHeight="1" s="192">
      <c r="A5" s="189" t="n">
        <v>2024</v>
      </c>
      <c r="B5" s="189" t="inlineStr">
        <is>
          <t>AĞUSTOS</t>
        </is>
      </c>
      <c r="C5" s="190" t="n">
        <v>56000</v>
      </c>
      <c r="D5" s="191">
        <f>F5/C5</f>
        <v/>
      </c>
      <c r="E5" s="191" t="n"/>
      <c r="F5" s="190" t="n">
        <v>233263.65</v>
      </c>
      <c r="G5" s="190" t="n">
        <v>10892.27</v>
      </c>
      <c r="H5" s="190">
        <f>SUM(F5:G5)</f>
        <v/>
      </c>
      <c r="I5" s="195">
        <f>H5/C5</f>
        <v/>
      </c>
      <c r="J5" s="190" t="n"/>
      <c r="K5" s="190" t="n"/>
      <c r="L5" s="194">
        <f>F5*M5</f>
        <v/>
      </c>
      <c r="M5" s="194" t="n">
        <v>0.0466951105002124</v>
      </c>
      <c r="N5" s="194" t="n"/>
    </row>
    <row r="6" ht="27.75" customFormat="1" customHeight="1" s="192">
      <c r="A6" s="189" t="n">
        <v>2024</v>
      </c>
      <c r="B6" s="189" t="inlineStr">
        <is>
          <t>TEMMUZ</t>
        </is>
      </c>
      <c r="C6" s="190" t="n">
        <v>62928.069</v>
      </c>
      <c r="D6" s="191">
        <f>F6/C6</f>
        <v/>
      </c>
      <c r="E6" s="191" t="n"/>
      <c r="F6" s="190">
        <f>187144.89+73726.9+1000</f>
        <v/>
      </c>
      <c r="G6" s="190" t="n">
        <v>9357.25</v>
      </c>
      <c r="H6" s="190">
        <f>SUM(F6:G6)</f>
        <v/>
      </c>
      <c r="I6" s="195">
        <f>H6/C6</f>
        <v/>
      </c>
      <c r="J6" s="190" t="n"/>
      <c r="K6" s="190" t="n"/>
      <c r="L6" s="194">
        <f>F6*M6</f>
        <v/>
      </c>
      <c r="M6" s="194" t="n">
        <v>0.0466951105002124</v>
      </c>
      <c r="N6" s="194" t="n"/>
    </row>
    <row r="7" ht="27.75" customFormat="1" customHeight="1" s="192">
      <c r="A7" s="189" t="n">
        <v>2024</v>
      </c>
      <c r="B7" s="189" t="inlineStr">
        <is>
          <t>HAZİRAN</t>
        </is>
      </c>
      <c r="C7" s="190" t="n"/>
      <c r="D7" s="191" t="n"/>
      <c r="E7" s="191" t="n"/>
      <c r="F7" s="190" t="n"/>
      <c r="G7" s="190" t="n"/>
      <c r="H7" s="190" t="n"/>
      <c r="I7" s="195" t="n"/>
      <c r="J7" s="190" t="n"/>
      <c r="K7" s="190" t="n"/>
      <c r="L7" s="194" t="n"/>
      <c r="M7" s="194" t="n"/>
      <c r="N7" s="194" t="n"/>
    </row>
    <row r="8" ht="27.75" customFormat="1" customHeight="1" s="192">
      <c r="A8" s="189" t="n">
        <v>2024</v>
      </c>
      <c r="B8" s="189" t="inlineStr">
        <is>
          <t>MAYIS</t>
        </is>
      </c>
      <c r="C8" s="190" t="n">
        <v>43070</v>
      </c>
      <c r="D8" s="191">
        <f>F8/C8</f>
        <v/>
      </c>
      <c r="E8" s="191" t="n"/>
      <c r="F8" s="190" t="n">
        <v>138442.89</v>
      </c>
      <c r="G8" s="190">
        <f>L8</f>
        <v/>
      </c>
      <c r="H8" s="190">
        <f>SUM(F8:G8)</f>
        <v/>
      </c>
      <c r="I8" s="195">
        <f>H8/C8</f>
        <v/>
      </c>
      <c r="J8" s="190" t="n"/>
      <c r="K8" s="190" t="n"/>
      <c r="L8" s="194">
        <f>F8*M8</f>
        <v/>
      </c>
      <c r="M8" s="194" t="n">
        <v>0.0466951105002124</v>
      </c>
      <c r="N8" s="194" t="n"/>
    </row>
    <row r="9" ht="27.75" customFormat="1" customHeight="1" s="192">
      <c r="A9" s="189" t="n">
        <v>2024</v>
      </c>
      <c r="B9" s="189" t="inlineStr">
        <is>
          <t>NİSAN</t>
        </is>
      </c>
      <c r="C9" s="190" t="n"/>
      <c r="D9" s="191" t="n"/>
      <c r="E9" s="191" t="n"/>
      <c r="F9" s="190" t="n"/>
      <c r="G9" s="190" t="n"/>
      <c r="H9" s="190" t="n"/>
      <c r="I9" s="195" t="n"/>
      <c r="J9" s="190" t="n"/>
      <c r="K9" s="190" t="n"/>
      <c r="L9" s="194" t="n"/>
      <c r="M9" s="194" t="n"/>
      <c r="N9" s="194" t="n"/>
    </row>
    <row r="10" ht="27.75" customFormat="1" customHeight="1" s="192">
      <c r="A10" s="189" t="n">
        <v>2024</v>
      </c>
      <c r="B10" s="189" t="inlineStr">
        <is>
          <t>MART</t>
        </is>
      </c>
      <c r="C10" s="190" t="n">
        <v>53355.699</v>
      </c>
      <c r="D10" s="191">
        <f>F10/C10</f>
        <v/>
      </c>
      <c r="E10" s="191" t="n"/>
      <c r="F10" s="190">
        <f>138980.86+39328.43</f>
        <v/>
      </c>
      <c r="G10" s="190" t="n">
        <v>6949.04</v>
      </c>
      <c r="H10" s="190">
        <f>F10+G10</f>
        <v/>
      </c>
      <c r="I10" s="195">
        <f>H10/C10</f>
        <v/>
      </c>
      <c r="J10" s="190" t="n"/>
      <c r="K10" s="190" t="n"/>
      <c r="L10" s="194">
        <f>F10*M10</f>
        <v/>
      </c>
      <c r="M10" s="194" t="n">
        <v>0.0466951105002124</v>
      </c>
      <c r="N10" s="194" t="n"/>
    </row>
    <row r="11" ht="27.75" customFormat="1" customHeight="1" s="192">
      <c r="A11" s="189" t="n">
        <v>2024</v>
      </c>
      <c r="B11" s="189" t="inlineStr">
        <is>
          <t>ŞUBAT</t>
        </is>
      </c>
      <c r="C11" s="190" t="n">
        <v>57550</v>
      </c>
      <c r="D11" s="191">
        <f>F11/C11</f>
        <v/>
      </c>
      <c r="E11" s="191" t="n"/>
      <c r="F11" s="190" t="n">
        <v>175704.11</v>
      </c>
      <c r="G11" s="190">
        <f>L11</f>
        <v/>
      </c>
      <c r="H11" s="190">
        <f>F11+G11</f>
        <v/>
      </c>
      <c r="I11" s="195">
        <f>H11/C11</f>
        <v/>
      </c>
      <c r="J11" s="190" t="n"/>
      <c r="K11" s="190" t="n"/>
      <c r="L11" s="194">
        <f>F11*M11</f>
        <v/>
      </c>
      <c r="M11" s="194" t="n">
        <v>0.0466951105002124</v>
      </c>
      <c r="N11" s="194" t="n"/>
    </row>
    <row r="12" ht="27.75" customFormat="1" customHeight="1" s="192">
      <c r="A12" s="189" t="n">
        <v>2024</v>
      </c>
      <c r="B12" s="189" t="inlineStr">
        <is>
          <t>OCAK</t>
        </is>
      </c>
      <c r="C12" s="190" t="n">
        <v>54350</v>
      </c>
      <c r="D12" s="191">
        <f>F12/C12</f>
        <v/>
      </c>
      <c r="E12" s="191" t="n"/>
      <c r="F12" s="190" t="n">
        <v>166679.68</v>
      </c>
      <c r="G12" s="190">
        <f>L12</f>
        <v/>
      </c>
      <c r="H12" s="190">
        <f>F12+G12</f>
        <v/>
      </c>
      <c r="I12" s="195">
        <f>H12/C12</f>
        <v/>
      </c>
      <c r="J12" s="190" t="n"/>
      <c r="K12" s="190" t="n"/>
      <c r="L12" s="194">
        <f>F12*M12</f>
        <v/>
      </c>
      <c r="M12" s="194" t="n">
        <v>0.0466951105002124</v>
      </c>
      <c r="N12" s="194" t="n"/>
    </row>
    <row r="13" ht="27.75" customFormat="1" customHeight="1" s="192">
      <c r="A13" s="189" t="n">
        <v>2023</v>
      </c>
      <c r="B13" s="189" t="inlineStr">
        <is>
          <t>ARALIK</t>
        </is>
      </c>
      <c r="C13" s="190" t="n">
        <v>55590</v>
      </c>
      <c r="D13" s="191">
        <f>F13/C13</f>
        <v/>
      </c>
      <c r="E13" s="191" t="n"/>
      <c r="F13" s="190" t="n">
        <v>175570.93</v>
      </c>
      <c r="G13" s="190">
        <f>L13</f>
        <v/>
      </c>
      <c r="H13" s="190">
        <f>F13+G13</f>
        <v/>
      </c>
      <c r="I13" s="195">
        <f>H13/C13</f>
        <v/>
      </c>
      <c r="J13" s="190" t="n"/>
      <c r="K13" s="190" t="n"/>
      <c r="L13" s="194">
        <f>F13*M13</f>
        <v/>
      </c>
      <c r="M13" s="194" t="n">
        <v>0.0466951105002124</v>
      </c>
      <c r="N13" s="194" t="n"/>
    </row>
    <row r="14" ht="27.75" customFormat="1" customHeight="1" s="192">
      <c r="A14" s="189" t="n">
        <v>2023</v>
      </c>
      <c r="B14" s="189" t="inlineStr">
        <is>
          <t>KASIM</t>
        </is>
      </c>
      <c r="C14" s="190" t="n">
        <v>51220</v>
      </c>
      <c r="D14" s="191">
        <f>F14/C14</f>
        <v/>
      </c>
      <c r="E14" s="191" t="n"/>
      <c r="F14" s="190" t="n">
        <v>162063.67</v>
      </c>
      <c r="G14" s="190">
        <f>L14</f>
        <v/>
      </c>
      <c r="H14" s="190">
        <f>F14+G14</f>
        <v/>
      </c>
      <c r="I14" s="195">
        <f>H14/C14</f>
        <v/>
      </c>
      <c r="J14" s="190" t="n"/>
      <c r="K14" s="190" t="n"/>
      <c r="L14" s="194">
        <f>F14*M14</f>
        <v/>
      </c>
      <c r="M14" s="194" t="n">
        <v>0.0466951105002124</v>
      </c>
      <c r="N14" s="194" t="n"/>
    </row>
    <row r="15" ht="27.75" customFormat="1" customHeight="1" s="192">
      <c r="A15" s="189" t="n">
        <v>2023</v>
      </c>
      <c r="B15" s="189" t="inlineStr">
        <is>
          <t>EKİM</t>
        </is>
      </c>
      <c r="C15" s="190" t="n">
        <v>43400</v>
      </c>
      <c r="D15" s="191">
        <f>F15/C15</f>
        <v/>
      </c>
      <c r="E15" s="191" t="n"/>
      <c r="F15" s="190" t="n">
        <v>141463.51</v>
      </c>
      <c r="G15" s="190" t="n">
        <v>6605.65</v>
      </c>
      <c r="H15" s="190">
        <f>SUM(F15:G15)</f>
        <v/>
      </c>
      <c r="I15" s="195">
        <f>H15/C15</f>
        <v/>
      </c>
      <c r="J15" s="190" t="n"/>
      <c r="K15" s="190" t="n"/>
      <c r="L15" s="194">
        <f>F15*M15</f>
        <v/>
      </c>
      <c r="M15" s="194" t="n">
        <v>0.0466951105002124</v>
      </c>
      <c r="N15" s="194" t="n"/>
    </row>
    <row r="16" ht="27.75" customFormat="1" customHeight="1" s="192">
      <c r="A16" s="189" t="n">
        <v>2023</v>
      </c>
      <c r="B16" s="189" t="inlineStr">
        <is>
          <t>EYLÜL</t>
        </is>
      </c>
      <c r="C16" s="190" t="n">
        <v>46552.368</v>
      </c>
      <c r="D16" s="191">
        <f>F16/C16</f>
        <v/>
      </c>
      <c r="E16" s="191" t="n"/>
      <c r="F16" s="190">
        <f>107314.99+34313.7+29.37</f>
        <v/>
      </c>
      <c r="G16" s="190" t="n">
        <v>5367.22</v>
      </c>
      <c r="H16" s="190">
        <f>SUM(F16:G16)</f>
        <v/>
      </c>
      <c r="I16" s="195">
        <f>H16/C16</f>
        <v/>
      </c>
      <c r="J16" s="190" t="n"/>
      <c r="K16" s="190" t="n"/>
      <c r="L16" s="194">
        <f>F16*M16</f>
        <v/>
      </c>
      <c r="M16" s="194" t="n">
        <v>0.0466951105002124</v>
      </c>
      <c r="N16" s="194" t="n"/>
    </row>
    <row r="17" ht="27.75" customFormat="1" customHeight="1" s="192">
      <c r="A17" s="189" t="n">
        <v>2023</v>
      </c>
      <c r="B17" s="189" t="inlineStr">
        <is>
          <t>AĞUSTOS</t>
        </is>
      </c>
      <c r="C17" s="190" t="n">
        <v>57759.831</v>
      </c>
      <c r="D17" s="191">
        <f>F17/C17</f>
        <v/>
      </c>
      <c r="E17" s="191" t="n"/>
      <c r="F17" s="190" t="n">
        <v>194681.04</v>
      </c>
      <c r="G17" s="190" t="n"/>
      <c r="H17" s="190">
        <f>SUM(F17:G17)</f>
        <v/>
      </c>
      <c r="I17" s="195">
        <f>H17/C17</f>
        <v/>
      </c>
      <c r="J17" s="190" t="n"/>
      <c r="K17" s="190" t="n"/>
      <c r="L17" s="194">
        <f>F17*M17</f>
        <v/>
      </c>
      <c r="M17" s="192" t="n">
        <v>0.0466951105002124</v>
      </c>
      <c r="N17" s="194" t="n"/>
    </row>
    <row r="18" ht="27.75" customFormat="1" customHeight="1" s="192">
      <c r="A18" s="189" t="n">
        <v>2023</v>
      </c>
      <c r="B18" s="189" t="inlineStr">
        <is>
          <t>TEMMUZ</t>
        </is>
      </c>
      <c r="C18" s="190" t="n">
        <v>55435.083</v>
      </c>
      <c r="D18" s="191">
        <f>F18/C18</f>
        <v/>
      </c>
      <c r="E18" s="191" t="n"/>
      <c r="F18" s="190">
        <f>174155.1-G18</f>
        <v/>
      </c>
      <c r="G18" s="190" t="n">
        <v>6347.3306</v>
      </c>
      <c r="H18" s="190">
        <f>SUM(F18:G18)</f>
        <v/>
      </c>
      <c r="I18" s="195">
        <f>H18/C18</f>
        <v/>
      </c>
      <c r="J18" s="190" t="n"/>
      <c r="K18" s="190" t="n"/>
      <c r="L18" s="194">
        <f>F18*M18</f>
        <v/>
      </c>
      <c r="M18" s="192" t="n">
        <v>0.0466951105002124</v>
      </c>
      <c r="N18" s="194" t="n"/>
    </row>
    <row r="19" ht="27.75" customFormat="1" customHeight="1" s="192">
      <c r="A19" s="189" t="n">
        <v>2023</v>
      </c>
      <c r="B19" s="189" t="inlineStr">
        <is>
          <t>HAZİRAN</t>
        </is>
      </c>
      <c r="C19" s="190" t="n">
        <v>38940</v>
      </c>
      <c r="D19" s="191">
        <f>F19/C19</f>
        <v/>
      </c>
      <c r="E19" s="191" t="n"/>
      <c r="F19" s="190" t="n">
        <v>92949.32000000001</v>
      </c>
      <c r="G19" s="190">
        <f>L19</f>
        <v/>
      </c>
      <c r="H19" s="190">
        <f>SUM(F19:G19)</f>
        <v/>
      </c>
      <c r="I19" s="195">
        <f>H19/C19</f>
        <v/>
      </c>
      <c r="J19" s="190" t="n"/>
      <c r="K19" s="190" t="n"/>
      <c r="L19" s="194">
        <f>F19*M19</f>
        <v/>
      </c>
      <c r="M19" s="192" t="n">
        <v>0.0466951105002124</v>
      </c>
      <c r="N19" s="194" t="n"/>
    </row>
    <row r="20" ht="27.75" customFormat="1" customHeight="1" s="192">
      <c r="A20" s="189" t="n">
        <v>2023</v>
      </c>
      <c r="B20" s="189" t="inlineStr">
        <is>
          <t>MAYIS</t>
        </is>
      </c>
      <c r="C20" s="190" t="n">
        <v>48910</v>
      </c>
      <c r="D20" s="191">
        <f>F20/C20</f>
        <v/>
      </c>
      <c r="E20" s="191" t="n"/>
      <c r="F20" s="190" t="n">
        <v>132427.87</v>
      </c>
      <c r="G20" s="190" t="n">
        <v>6183.734022957762</v>
      </c>
      <c r="H20" s="190">
        <f>SUM(F20:G20)</f>
        <v/>
      </c>
      <c r="I20" s="195">
        <f>H20/C20</f>
        <v/>
      </c>
      <c r="J20" s="190" t="n"/>
      <c r="K20" s="190" t="n"/>
      <c r="L20" s="194">
        <f>F20*M20</f>
        <v/>
      </c>
      <c r="M20" s="192" t="n">
        <v>0.0466951105002124</v>
      </c>
      <c r="N20" s="194" t="n"/>
    </row>
    <row r="21" ht="27.75" customFormat="1" customHeight="1" s="192">
      <c r="A21" s="189" t="n">
        <v>2023</v>
      </c>
      <c r="B21" s="189" t="inlineStr">
        <is>
          <t>NİSAN</t>
        </is>
      </c>
      <c r="C21" s="190" t="n">
        <v>50160</v>
      </c>
      <c r="D21" s="191">
        <f>F21/C21</f>
        <v/>
      </c>
      <c r="E21" s="191" t="n"/>
      <c r="F21" s="190" t="n">
        <v>130952.22</v>
      </c>
      <c r="G21" s="190" t="n">
        <v>6155</v>
      </c>
      <c r="H21" s="190">
        <f>SUM(F21:G21)</f>
        <v/>
      </c>
      <c r="I21" s="195">
        <f>H21/C21</f>
        <v/>
      </c>
      <c r="J21" s="190">
        <f>H21/100*18</f>
        <v/>
      </c>
      <c r="K21" s="190">
        <f>H21+J21</f>
        <v/>
      </c>
      <c r="L21" s="194">
        <f>F21*M21</f>
        <v/>
      </c>
      <c r="M21" s="192" t="n">
        <v>0.0466951105002124</v>
      </c>
      <c r="N21" s="194" t="n"/>
    </row>
    <row r="22" ht="27.75" customFormat="1" customHeight="1" s="192">
      <c r="A22" s="189" t="n">
        <v>2023</v>
      </c>
      <c r="B22" s="189" t="inlineStr">
        <is>
          <t>MART</t>
        </is>
      </c>
      <c r="C22" s="190" t="n">
        <v>64145.643</v>
      </c>
      <c r="D22" s="191" t="n">
        <v>2.2538</v>
      </c>
      <c r="E22" s="191" t="n">
        <v>0.6684</v>
      </c>
      <c r="F22" s="190">
        <f>144571.79+42877.64</f>
        <v/>
      </c>
      <c r="G22" s="190" t="n">
        <v>7228.59</v>
      </c>
      <c r="H22" s="199">
        <f>SUM(F22:G22)</f>
        <v/>
      </c>
      <c r="I22" s="195">
        <f>H22/C22</f>
        <v/>
      </c>
      <c r="J22" s="190" t="n">
        <v>35042.04</v>
      </c>
      <c r="K22" s="190">
        <f>H22+J22</f>
        <v/>
      </c>
      <c r="L22" s="194">
        <f>F22*M22</f>
        <v/>
      </c>
      <c r="M22" s="192" t="n">
        <v>0.0466951105002124</v>
      </c>
      <c r="N22" s="194" t="n"/>
    </row>
    <row r="23" ht="27.75" customFormat="1" customHeight="1" s="192">
      <c r="A23" s="189" t="n">
        <v>2023</v>
      </c>
      <c r="B23" s="189" t="inlineStr">
        <is>
          <t>ŞUBAT</t>
        </is>
      </c>
      <c r="C23" s="190" t="n">
        <v>68900.433</v>
      </c>
      <c r="D23" s="196" t="n">
        <v>3.0482</v>
      </c>
      <c r="E23" s="191" t="n">
        <v>0.6684</v>
      </c>
      <c r="F23" s="197">
        <f>(C23*D23)+(C23*E23)</f>
        <v/>
      </c>
      <c r="G23" s="190" t="n">
        <v>10501.09</v>
      </c>
      <c r="H23" s="190">
        <f>SUM(F23:G23)</f>
        <v/>
      </c>
      <c r="I23" s="195">
        <f>H23/C23</f>
        <v/>
      </c>
      <c r="J23" s="190" t="n"/>
      <c r="K23" s="190" t="n"/>
      <c r="L23" s="194">
        <f>F23*M23</f>
        <v/>
      </c>
      <c r="M23" s="192" t="n">
        <v>0.0466951105002124</v>
      </c>
      <c r="N23" s="194" t="n"/>
    </row>
    <row r="24" ht="27.75" customFormat="1" customHeight="1" s="192">
      <c r="A24" s="189" t="n">
        <v>2023</v>
      </c>
      <c r="B24" s="189" t="inlineStr">
        <is>
          <t>OCAK</t>
        </is>
      </c>
      <c r="C24" s="190" t="n">
        <v>64850</v>
      </c>
      <c r="D24" s="196" t="n">
        <v>4.28739</v>
      </c>
      <c r="E24" s="191" t="n"/>
      <c r="F24" s="197">
        <f>(C24*D24)+(C24*E24)</f>
        <v/>
      </c>
      <c r="G24" s="190">
        <f>L24</f>
        <v/>
      </c>
      <c r="H24" s="190">
        <f>SUM(F24:G24)</f>
        <v/>
      </c>
      <c r="I24" s="195">
        <f>H24/C24</f>
        <v/>
      </c>
      <c r="J24" s="190" t="n"/>
      <c r="K24" s="190" t="n"/>
      <c r="L24" s="194">
        <f>F24*M24</f>
        <v/>
      </c>
      <c r="M24" s="192" t="n">
        <v>0.04669511050021243</v>
      </c>
      <c r="N24" s="194" t="n"/>
    </row>
    <row r="25" ht="27.75" customFormat="1" customHeight="1" s="192">
      <c r="A25" s="189" t="n">
        <v>2022</v>
      </c>
      <c r="B25" s="189" t="inlineStr">
        <is>
          <t>ARALIK</t>
        </is>
      </c>
      <c r="C25" s="190" t="n">
        <v>61354.179</v>
      </c>
      <c r="D25" s="196" t="n">
        <v>4.0625</v>
      </c>
      <c r="E25" s="189" t="n">
        <v>0.2877</v>
      </c>
      <c r="F25" s="197">
        <f>(C25*D25)+(C25*E25)+110.66</f>
        <v/>
      </c>
      <c r="G25" s="190" t="n">
        <v>12468.23</v>
      </c>
      <c r="H25" s="190">
        <f>SUM(F25:G25)</f>
        <v/>
      </c>
      <c r="I25" s="195">
        <f>H25/C25</f>
        <v/>
      </c>
      <c r="J25" s="190">
        <f>H25/100*18</f>
        <v/>
      </c>
      <c r="K25" s="190">
        <f>H25+J25</f>
        <v/>
      </c>
      <c r="L25" s="194">
        <f>F25*M25</f>
        <v/>
      </c>
      <c r="M25" s="192">
        <f>G25/F25</f>
        <v/>
      </c>
      <c r="N25" s="194" t="n"/>
    </row>
    <row r="26" ht="27.75" customFormat="1" customHeight="1" s="192">
      <c r="A26" s="189" t="n">
        <v>2022</v>
      </c>
      <c r="B26" s="189" t="inlineStr">
        <is>
          <t>KASIM</t>
        </is>
      </c>
      <c r="C26" s="190" t="n">
        <v>47580.675</v>
      </c>
      <c r="D26" s="189" t="n">
        <v>3.7947</v>
      </c>
      <c r="E26" s="189" t="n">
        <v>0.2877</v>
      </c>
      <c r="F26" s="197">
        <f>(C26*D26)+(C26*E26)</f>
        <v/>
      </c>
      <c r="G26" s="190" t="n">
        <v>9027.58</v>
      </c>
      <c r="H26" s="190">
        <f>SUM(F26:G26)</f>
        <v/>
      </c>
      <c r="I26" s="195">
        <f>H26/C26</f>
        <v/>
      </c>
      <c r="J26" s="190">
        <f>H26/100*18</f>
        <v/>
      </c>
      <c r="K26" s="190">
        <f>H26+J26</f>
        <v/>
      </c>
      <c r="L26" s="192">
        <f>F26*M26</f>
        <v/>
      </c>
      <c r="M26" s="192">
        <f>G26/F26</f>
        <v/>
      </c>
    </row>
    <row r="27" ht="27.75" customFormat="1" customHeight="1" s="192">
      <c r="A27" s="189" t="n">
        <v>2022</v>
      </c>
      <c r="B27" s="189" t="inlineStr">
        <is>
          <t>EKİM</t>
        </is>
      </c>
      <c r="C27" s="190" t="n">
        <v>42133.332</v>
      </c>
      <c r="D27" s="189" t="n">
        <v>3.6552</v>
      </c>
      <c r="E27" s="189" t="n">
        <v>0.2877</v>
      </c>
      <c r="F27" s="197">
        <f>(C27*D27)+(C27*E27)</f>
        <v/>
      </c>
      <c r="G27" s="190" t="n">
        <v>7700.57</v>
      </c>
      <c r="H27" s="190">
        <f>SUM(F27:G27)</f>
        <v/>
      </c>
      <c r="I27" s="195">
        <f>H27/C27</f>
        <v/>
      </c>
      <c r="J27" s="190">
        <f>H27/100*18</f>
        <v/>
      </c>
      <c r="K27" s="190">
        <f>H27+J27</f>
        <v/>
      </c>
      <c r="L27" s="192">
        <f>F27*M27</f>
        <v/>
      </c>
      <c r="M27" s="192">
        <f>G27/F27</f>
        <v/>
      </c>
    </row>
    <row r="28" ht="27.75" customFormat="1" customHeight="1" s="192">
      <c r="A28" s="189" t="n">
        <v>2022</v>
      </c>
      <c r="B28" s="189" t="inlineStr">
        <is>
          <t>EYLÜL</t>
        </is>
      </c>
      <c r="C28" s="190" t="n">
        <v>48086.997</v>
      </c>
      <c r="D28" s="189" t="n">
        <v>3.9399</v>
      </c>
      <c r="E28" s="189" t="n">
        <v>0.2877</v>
      </c>
      <c r="F28" s="197">
        <f>(C28*D28)+(C28*E28)</f>
        <v/>
      </c>
      <c r="G28" s="190" t="n">
        <v>9472.92</v>
      </c>
      <c r="H28" s="190">
        <f>SUM(F28:G28)</f>
        <v/>
      </c>
      <c r="I28" s="195">
        <f>H28/C28</f>
        <v/>
      </c>
      <c r="J28" s="190">
        <f>H28/100*18</f>
        <v/>
      </c>
      <c r="K28" s="190">
        <f>H28+J28</f>
        <v/>
      </c>
      <c r="L28" s="192">
        <f>F28*M28</f>
        <v/>
      </c>
      <c r="M28" s="192">
        <f>G28/F28</f>
        <v/>
      </c>
    </row>
    <row r="29" ht="27.75" customFormat="1" customHeight="1" s="192">
      <c r="A29" s="189" t="n">
        <v>2022</v>
      </c>
      <c r="B29" s="189" t="inlineStr">
        <is>
          <t>AĞUSTOS</t>
        </is>
      </c>
      <c r="C29" s="190" t="n">
        <v>53970.075</v>
      </c>
      <c r="D29" s="189" t="n">
        <v>3.265</v>
      </c>
      <c r="E29" s="189" t="n">
        <v>0.2877</v>
      </c>
      <c r="F29" s="190">
        <f>(C29*D29)+(C29*E29)</f>
        <v/>
      </c>
      <c r="G29" s="190" t="n">
        <v>11877.33</v>
      </c>
      <c r="H29" s="190">
        <f>SUM(F29:G29)</f>
        <v/>
      </c>
      <c r="I29" s="195">
        <f>H29/C29</f>
        <v/>
      </c>
      <c r="J29" s="190">
        <f>H29/100*18</f>
        <v/>
      </c>
      <c r="K29" s="190">
        <f>H29+J29</f>
        <v/>
      </c>
    </row>
    <row r="30" ht="27.75" customFormat="1" customHeight="1" s="192">
      <c r="A30" s="189" t="n">
        <v>2022</v>
      </c>
      <c r="B30" s="189" t="inlineStr">
        <is>
          <t>TEMMUZ</t>
        </is>
      </c>
      <c r="C30" s="190" t="n">
        <v>44340.021</v>
      </c>
      <c r="D30" s="189" t="n">
        <v>2.5259</v>
      </c>
      <c r="E30" s="189" t="n">
        <v>0.2877</v>
      </c>
      <c r="F30" s="190">
        <f>(C30*D30)+(C30*E30)</f>
        <v/>
      </c>
      <c r="G30" s="190" t="n">
        <v>5603.44</v>
      </c>
      <c r="H30" s="190">
        <f>SUM(F30:G30)</f>
        <v/>
      </c>
      <c r="I30" s="195">
        <f>H30/C30</f>
        <v/>
      </c>
      <c r="J30" s="190">
        <f>H30/100*18</f>
        <v/>
      </c>
      <c r="K30" s="190">
        <f>H30+J30</f>
        <v/>
      </c>
    </row>
    <row r="31" ht="27.75" customFormat="1" customHeight="1" s="192">
      <c r="A31" s="189" t="n">
        <v>2022</v>
      </c>
      <c r="B31" s="189" t="inlineStr">
        <is>
          <t>HAZİRAN</t>
        </is>
      </c>
      <c r="C31" s="190" t="n">
        <v>45543.174</v>
      </c>
      <c r="D31" s="189" t="n"/>
      <c r="E31" s="189" t="n"/>
      <c r="F31" s="190" t="n"/>
      <c r="G31" s="190" t="n"/>
      <c r="H31" s="190" t="n"/>
      <c r="I31" s="195" t="n"/>
      <c r="J31" s="189" t="n"/>
      <c r="K31" s="189" t="n"/>
    </row>
    <row r="32" ht="27.75" customFormat="1" customHeight="1" s="192">
      <c r="A32" s="189" t="n">
        <v>2022</v>
      </c>
      <c r="B32" s="189" t="inlineStr">
        <is>
          <t>MAYIS</t>
        </is>
      </c>
      <c r="C32" s="190" t="n">
        <v>41285.184</v>
      </c>
      <c r="D32" s="189" t="n"/>
      <c r="E32" s="189" t="n"/>
      <c r="F32" s="190" t="n"/>
      <c r="G32" s="190" t="n"/>
      <c r="H32" s="190" t="n"/>
      <c r="I32" s="195" t="n"/>
      <c r="J32" s="189" t="n"/>
      <c r="K32" s="189" t="n"/>
    </row>
    <row r="33" ht="27.75" customFormat="1" customHeight="1" s="192">
      <c r="A33" s="189" t="n">
        <v>2022</v>
      </c>
      <c r="B33" s="189" t="inlineStr">
        <is>
          <t>NİSAN</t>
        </is>
      </c>
      <c r="C33" s="190" t="n">
        <v>44696.199</v>
      </c>
      <c r="D33" s="189" t="n"/>
      <c r="E33" s="189" t="n"/>
      <c r="F33" s="190" t="n"/>
      <c r="G33" s="190" t="n"/>
      <c r="H33" s="190" t="n"/>
      <c r="I33" s="195" t="n"/>
      <c r="J33" s="189" t="n"/>
      <c r="K33" s="189" t="n"/>
    </row>
    <row r="34" ht="27.75" customFormat="1" customHeight="1" s="192">
      <c r="A34" s="189" t="n">
        <v>2022</v>
      </c>
      <c r="B34" s="189" t="inlineStr">
        <is>
          <t>MART</t>
        </is>
      </c>
      <c r="C34" s="190" t="n">
        <v>79516.014</v>
      </c>
      <c r="D34" s="189" t="n"/>
      <c r="E34" s="189" t="n"/>
      <c r="F34" s="190" t="n"/>
      <c r="G34" s="190" t="n"/>
      <c r="H34" s="190" t="n"/>
      <c r="I34" s="195" t="n"/>
      <c r="J34" s="189" t="n"/>
      <c r="K34" s="189" t="n"/>
    </row>
    <row r="35" ht="27.75" customFormat="1" customHeight="1" s="192">
      <c r="A35" s="189" t="n">
        <v>2022</v>
      </c>
      <c r="B35" s="189" t="inlineStr">
        <is>
          <t>ŞUBAT</t>
        </is>
      </c>
      <c r="C35" s="190" t="n">
        <v>61690.623</v>
      </c>
      <c r="D35" s="189" t="n"/>
      <c r="E35" s="189" t="n"/>
      <c r="F35" s="190" t="n"/>
      <c r="G35" s="190" t="n"/>
      <c r="H35" s="190" t="n"/>
      <c r="I35" s="195" t="n"/>
      <c r="J35" s="189" t="n"/>
      <c r="K35" s="189" t="n"/>
    </row>
    <row r="36" ht="27.75" customFormat="1" customHeight="1" s="192">
      <c r="A36" s="189" t="n">
        <v>2022</v>
      </c>
      <c r="B36" s="189" t="inlineStr">
        <is>
          <t>OCAK</t>
        </is>
      </c>
      <c r="C36" s="190" t="n">
        <v>72009.159</v>
      </c>
      <c r="D36" s="189" t="n"/>
      <c r="E36" s="189" t="n"/>
      <c r="F36" s="190" t="n"/>
      <c r="G36" s="190" t="n"/>
      <c r="H36" s="190" t="n"/>
      <c r="I36" s="195" t="n"/>
      <c r="J36" s="189" t="n"/>
      <c r="K36" s="189" t="n"/>
    </row>
    <row r="37">
      <c r="C37" s="193" t="n"/>
      <c r="G37" s="193" t="n"/>
      <c r="L37" s="188" t="n"/>
      <c r="M37" s="188" t="n"/>
      <c r="N37" s="188" t="n"/>
    </row>
    <row r="38">
      <c r="C38" s="193" t="n"/>
      <c r="G38" s="193" t="n"/>
      <c r="L38" s="188" t="n"/>
      <c r="M38" s="188" t="n"/>
      <c r="N38" s="188" t="n"/>
    </row>
  </sheetData>
  <mergeCells count="1">
    <mergeCell ref="A1:F1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7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E14"/>
  <sheetViews>
    <sheetView workbookViewId="0">
      <selection activeCell="G19" sqref="G19"/>
    </sheetView>
  </sheetViews>
  <sheetFormatPr baseColWidth="8" defaultRowHeight="15.6"/>
  <cols>
    <col width="11.8984375" bestFit="1" customWidth="1" style="121" min="5" max="5"/>
  </cols>
  <sheetData>
    <row r="2">
      <c r="A2" t="inlineStr">
        <is>
          <t>SAKARYA ÜNİVERSİTESİ TEKNOLOJİ GELİŞTİRME BÖLGESİ</t>
        </is>
      </c>
      <c r="B2" t="inlineStr">
        <is>
          <t>Arge Firma Kira Gelirleri</t>
        </is>
      </c>
      <c r="C2" t="n">
        <v>2023</v>
      </c>
      <c r="D2" t="inlineStr">
        <is>
          <t>Aralık</t>
        </is>
      </c>
      <c r="E2" s="121" t="n">
        <v>3017954.95</v>
      </c>
    </row>
    <row r="3">
      <c r="A3" t="inlineStr">
        <is>
          <t>SAKARYA ÜNİVERSİTESİ TEKNOLOJİ GELİŞTİRME BÖLGESİ</t>
        </is>
      </c>
      <c r="B3" t="inlineStr">
        <is>
          <t>Destek Firması Kira Gelirleri</t>
        </is>
      </c>
      <c r="C3" t="n">
        <v>2023</v>
      </c>
      <c r="D3" t="inlineStr">
        <is>
          <t>Aralık</t>
        </is>
      </c>
      <c r="E3" s="121" t="n">
        <v>54000</v>
      </c>
    </row>
    <row r="4">
      <c r="A4" t="inlineStr">
        <is>
          <t>SAKARYA ÜNİVERSİTESİ TEKNOLOJİ GELİŞTİRME BÖLGESİ</t>
        </is>
      </c>
      <c r="B4" t="inlineStr">
        <is>
          <t>Kuluçka Firması Kira Gelirleri</t>
        </is>
      </c>
      <c r="C4" t="n">
        <v>2023</v>
      </c>
      <c r="D4" t="inlineStr">
        <is>
          <t>Aralık</t>
        </is>
      </c>
      <c r="E4" s="121" t="n">
        <v>187037.76</v>
      </c>
    </row>
    <row r="5">
      <c r="A5" t="inlineStr">
        <is>
          <t>SAKARYA ÜNİVERSİTESİ TEKNOLOJİ GELİŞTİRME BÖLGESİ</t>
        </is>
      </c>
      <c r="B5" t="inlineStr">
        <is>
          <t>Ar-Ge Firması İşletme Giderlerinden Elde Edilen Gelir</t>
        </is>
      </c>
      <c r="C5" t="n">
        <v>2023</v>
      </c>
      <c r="D5" t="inlineStr">
        <is>
          <t>Aralık</t>
        </is>
      </c>
      <c r="E5" s="121" t="n">
        <v>5891889.5</v>
      </c>
    </row>
    <row r="6">
      <c r="A6" t="inlineStr">
        <is>
          <t>SAKARYA ÜNİVERSİTESİ TEKNOLOJİ GELİŞTİRME BÖLGESİ</t>
        </is>
      </c>
      <c r="B6" t="inlineStr">
        <is>
          <t>Destek Firması İşletme Giderlerinden Elde Edilen Gelir</t>
        </is>
      </c>
      <c r="C6" t="n">
        <v>2023</v>
      </c>
      <c r="D6" t="inlineStr">
        <is>
          <t>Aralık</t>
        </is>
      </c>
      <c r="E6" s="121" t="n">
        <v>63000</v>
      </c>
    </row>
    <row r="7">
      <c r="A7" t="inlineStr">
        <is>
          <t>SAKARYA ÜNİVERSİTESİ TEKNOLOJİ GELİŞTİRME BÖLGESİ</t>
        </is>
      </c>
      <c r="B7" t="inlineStr">
        <is>
          <t>Kuluçka Firması İşletme Giderlerinden Elde Edilen Gelir</t>
        </is>
      </c>
      <c r="C7" t="n">
        <v>2023</v>
      </c>
      <c r="D7" t="inlineStr">
        <is>
          <t>Aralık</t>
        </is>
      </c>
      <c r="E7" s="121" t="n">
        <v>232030.22</v>
      </c>
    </row>
    <row r="8">
      <c r="A8" t="inlineStr">
        <is>
          <t>SAKARYA ÜNİVERSİTESİ TEKNOLOJİ GELİŞTİRME BÖLGESİ</t>
        </is>
      </c>
      <c r="B8" t="inlineStr">
        <is>
          <t>Destek Gelirleri</t>
        </is>
      </c>
      <c r="C8" t="n">
        <v>2023</v>
      </c>
      <c r="D8" t="inlineStr">
        <is>
          <t>Aralık</t>
        </is>
      </c>
      <c r="E8" s="121" t="n">
        <v>147413.06</v>
      </c>
    </row>
    <row r="9">
      <c r="A9" t="inlineStr">
        <is>
          <t>SAKARYA ÜNİVERSİTESİ TEKNOLOJİ GELİŞTİRME BÖLGESİ</t>
        </is>
      </c>
      <c r="B9" t="inlineStr">
        <is>
          <t>Destek Gelirleri</t>
        </is>
      </c>
      <c r="C9" t="n">
        <v>2023</v>
      </c>
      <c r="D9" t="inlineStr">
        <is>
          <t>Aralık</t>
        </is>
      </c>
      <c r="E9" s="121" t="n">
        <v>40000</v>
      </c>
    </row>
    <row r="10">
      <c r="A10" t="inlineStr">
        <is>
          <t>SAKARYA ÜNİVERSİTESİ TEKNOLOJİ GELİŞTİRME BÖLGESİ</t>
        </is>
      </c>
      <c r="B10" t="inlineStr">
        <is>
          <t>Hizmet Gelirleri</t>
        </is>
      </c>
      <c r="C10" t="n">
        <v>2023</v>
      </c>
      <c r="D10" t="inlineStr">
        <is>
          <t>Aralık</t>
        </is>
      </c>
      <c r="E10" s="121" t="n">
        <v>2832041.84</v>
      </c>
    </row>
    <row r="11">
      <c r="A11" t="inlineStr">
        <is>
          <t>SAKARYA ÜNİVERSİTESİ TEKNOLOJİ GELİŞTİRME BÖLGESİ</t>
        </is>
      </c>
      <c r="B11" t="inlineStr">
        <is>
          <t>Hizmet Gelirleri</t>
        </is>
      </c>
      <c r="C11" t="n">
        <v>2023</v>
      </c>
      <c r="D11" t="inlineStr">
        <is>
          <t>Aralık</t>
        </is>
      </c>
      <c r="E11" s="121" t="n">
        <v>186440.68</v>
      </c>
    </row>
    <row r="12">
      <c r="A12" t="inlineStr">
        <is>
          <t>SAKARYA ÜNİVERSİTESİ TEKNOLOJİ GELİŞTİRME BÖLGESİ</t>
        </is>
      </c>
      <c r="B12" t="inlineStr">
        <is>
          <t>Hizmet Gelirleri</t>
        </is>
      </c>
      <c r="C12" t="n">
        <v>2023</v>
      </c>
      <c r="D12" t="inlineStr">
        <is>
          <t>Aralık</t>
        </is>
      </c>
      <c r="E12" s="121" t="n">
        <v>1464513.25</v>
      </c>
    </row>
    <row r="13">
      <c r="A13" t="inlineStr">
        <is>
          <t>SAKARYA ÜNİVERSİTESİ TEKNOLOJİ GELİŞTİRME BÖLGESİ</t>
        </is>
      </c>
      <c r="B13" t="inlineStr">
        <is>
          <t>Diğer</t>
        </is>
      </c>
      <c r="C13" t="n">
        <v>2023</v>
      </c>
      <c r="D13" t="inlineStr">
        <is>
          <t>Aralık</t>
        </is>
      </c>
      <c r="E13" s="121" t="n">
        <v>2067577.91</v>
      </c>
    </row>
    <row r="14">
      <c r="A14" t="inlineStr">
        <is>
          <t>SAKARYA ÜNİVERSİTESİ TEKNOLOJİ GELİŞTİRME BÖLGESİ</t>
        </is>
      </c>
      <c r="B14" t="inlineStr">
        <is>
          <t>Diğer</t>
        </is>
      </c>
      <c r="C14" t="n">
        <v>2023</v>
      </c>
      <c r="D14" t="inlineStr">
        <is>
          <t>Aralık</t>
        </is>
      </c>
      <c r="E14" s="121" t="n">
        <v>22980.18</v>
      </c>
    </row>
  </sheetData>
  <pageMargins left="0.7" right="0.7" top="0.75" bottom="0.75" header="0.3" footer="0.3"/>
  <pageSetup orientation="landscape" paperSize="26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zoomScaleNormal="100" zoomScaleSheetLayoutView="100" workbookViewId="0">
      <selection activeCell="A1" sqref="A1:XFD1048576"/>
    </sheetView>
  </sheetViews>
  <sheetFormatPr baseColWidth="8" defaultRowHeight="15.6"/>
  <cols>
    <col width="35.59765625" customWidth="1" style="291" min="1" max="1"/>
    <col width="37.5" customWidth="1" style="291" min="2" max="2"/>
    <col width="19.5" customWidth="1" style="291" min="3" max="3"/>
    <col width="23.19921875" customWidth="1" style="291" min="4" max="4"/>
    <col width="9.8984375" bestFit="1" customWidth="1" style="291" min="5" max="5"/>
    <col width="6.69921875" customWidth="1" style="291" min="7" max="7"/>
  </cols>
  <sheetData>
    <row r="1">
      <c r="A1" s="73" t="n"/>
      <c r="B1" s="133" t="inlineStr">
        <is>
          <t>Başvuru Ücreti</t>
        </is>
      </c>
      <c r="C1" s="133" t="inlineStr">
        <is>
          <t>Hakem</t>
        </is>
      </c>
      <c r="D1" s="133" t="inlineStr">
        <is>
          <t>Kira</t>
        </is>
      </c>
      <c r="E1" s="133" t="inlineStr">
        <is>
          <t>Ortak Gider</t>
        </is>
      </c>
      <c r="F1" s="133" t="inlineStr">
        <is>
          <t>Depozito</t>
        </is>
      </c>
      <c r="G1" s="133" t="inlineStr">
        <is>
          <t>Kefil</t>
        </is>
      </c>
    </row>
    <row r="2">
      <c r="A2" s="73" t="inlineStr">
        <is>
          <t xml:space="preserve">Akademisyen Firma </t>
        </is>
      </c>
      <c r="B2" s="73" t="inlineStr">
        <is>
          <t>1.000+KDV</t>
        </is>
      </c>
      <c r="C2" s="73" t="inlineStr">
        <is>
          <t>GÖNDERİLECEK</t>
        </is>
      </c>
      <c r="D2" s="73" t="inlineStr">
        <is>
          <t>% 30 indirim</t>
        </is>
      </c>
      <c r="E2" s="73" t="inlineStr">
        <is>
          <t>VAR</t>
        </is>
      </c>
      <c r="F2" s="73" t="inlineStr">
        <is>
          <t>YOK</t>
        </is>
      </c>
      <c r="G2" s="73" t="inlineStr">
        <is>
          <t>YOK</t>
        </is>
      </c>
    </row>
    <row r="3">
      <c r="A3" s="73" t="inlineStr">
        <is>
          <t>Akademisyen Firma -KOSGEB</t>
        </is>
      </c>
      <c r="B3" s="73" t="inlineStr">
        <is>
          <t>YOK</t>
        </is>
      </c>
      <c r="C3" s="73" t="inlineStr">
        <is>
          <t>GÖNDERİLMEYECEK</t>
        </is>
      </c>
      <c r="D3" s="73" t="inlineStr">
        <is>
          <t>% 30 indirim</t>
        </is>
      </c>
      <c r="E3" s="73" t="inlineStr">
        <is>
          <t>VAR</t>
        </is>
      </c>
      <c r="F3" s="73" t="inlineStr">
        <is>
          <t>YOK</t>
        </is>
      </c>
      <c r="G3" s="73" t="inlineStr">
        <is>
          <t>YOK</t>
        </is>
      </c>
    </row>
    <row r="4">
      <c r="A4" s="73" t="inlineStr">
        <is>
          <t>Akademisyen Firma -TÜBİTAK</t>
        </is>
      </c>
      <c r="B4" s="73" t="inlineStr">
        <is>
          <t>YOK</t>
        </is>
      </c>
      <c r="C4" s="73" t="inlineStr">
        <is>
          <t>GÖNDERİLMEYECEK</t>
        </is>
      </c>
      <c r="D4" s="73" t="inlineStr">
        <is>
          <t>% 30 indirim</t>
        </is>
      </c>
      <c r="E4" s="73" t="inlineStr">
        <is>
          <t>VAR</t>
        </is>
      </c>
      <c r="F4" s="73" t="inlineStr">
        <is>
          <t>YOK</t>
        </is>
      </c>
      <c r="G4" s="73" t="inlineStr">
        <is>
          <t>YOK</t>
        </is>
      </c>
    </row>
    <row r="5">
      <c r="A5" s="73" t="inlineStr">
        <is>
          <t>Akademisyen Firma -TEKNOGİRİŞİM</t>
        </is>
      </c>
      <c r="B5" s="73" t="inlineStr">
        <is>
          <t>YOK</t>
        </is>
      </c>
      <c r="C5" s="73" t="inlineStr">
        <is>
          <t>GÖNDERİLMEYECEK</t>
        </is>
      </c>
      <c r="D5" s="73" t="inlineStr">
        <is>
          <t>6 AY ÜCRETSİZ OFİS</t>
        </is>
      </c>
      <c r="E5" s="73" t="inlineStr">
        <is>
          <t>VAR</t>
        </is>
      </c>
      <c r="F5" s="73" t="inlineStr">
        <is>
          <t>YOK</t>
        </is>
      </c>
      <c r="G5" s="73" t="inlineStr">
        <is>
          <t>YOK</t>
        </is>
      </c>
    </row>
    <row r="6">
      <c r="A6" s="73" t="inlineStr">
        <is>
          <t>Firma</t>
        </is>
      </c>
      <c r="B6" s="73" t="inlineStr">
        <is>
          <t>1.000+KDV</t>
        </is>
      </c>
      <c r="C6" s="73" t="inlineStr">
        <is>
          <t>GÖNDERİLECEK</t>
        </is>
      </c>
      <c r="D6" s="73" t="inlineStr">
        <is>
          <t>VAR</t>
        </is>
      </c>
      <c r="E6" s="73" t="inlineStr">
        <is>
          <t>VAR</t>
        </is>
      </c>
      <c r="F6" s="73" t="inlineStr">
        <is>
          <t>VAR</t>
        </is>
      </c>
      <c r="G6" s="73" t="inlineStr">
        <is>
          <t>VAR</t>
        </is>
      </c>
    </row>
    <row r="7">
      <c r="A7" s="73" t="inlineStr">
        <is>
          <t>Firma -KOSGEB</t>
        </is>
      </c>
      <c r="B7" s="73" t="inlineStr">
        <is>
          <t>1.000+KDV</t>
        </is>
      </c>
      <c r="C7" s="73" t="inlineStr">
        <is>
          <t>(İNSİYATİF)</t>
        </is>
      </c>
      <c r="D7" s="73" t="inlineStr">
        <is>
          <t>VAR</t>
        </is>
      </c>
      <c r="E7" s="73" t="inlineStr">
        <is>
          <t>VAR</t>
        </is>
      </c>
      <c r="F7" s="73" t="inlineStr">
        <is>
          <t>VAR</t>
        </is>
      </c>
      <c r="G7" s="73" t="inlineStr">
        <is>
          <t>VAR</t>
        </is>
      </c>
    </row>
    <row r="8">
      <c r="A8" s="135" t="inlineStr">
        <is>
          <t>Firma -TÜBİTAK</t>
        </is>
      </c>
      <c r="B8" s="135" t="inlineStr">
        <is>
          <t>1.000+KDV</t>
        </is>
      </c>
      <c r="C8" s="135" t="inlineStr">
        <is>
          <t>GÖNDERİLMEYECEK</t>
        </is>
      </c>
      <c r="D8" s="73" t="inlineStr">
        <is>
          <t>VAR</t>
        </is>
      </c>
      <c r="E8" s="73" t="inlineStr">
        <is>
          <t>VAR</t>
        </is>
      </c>
      <c r="F8" s="73" t="inlineStr">
        <is>
          <t>VAR</t>
        </is>
      </c>
      <c r="G8" s="73" t="inlineStr">
        <is>
          <t>VAR</t>
        </is>
      </c>
    </row>
    <row r="9">
      <c r="A9" s="73" t="inlineStr">
        <is>
          <t>Firma -TEKNOGİRİŞİM</t>
        </is>
      </c>
      <c r="B9" s="73" t="inlineStr">
        <is>
          <t>YOK</t>
        </is>
      </c>
      <c r="C9" s="73" t="inlineStr">
        <is>
          <t>GÖNDERİLMEYECEK</t>
        </is>
      </c>
      <c r="D9" s="73" t="inlineStr">
        <is>
          <t>VAR</t>
        </is>
      </c>
      <c r="E9" s="73" t="inlineStr">
        <is>
          <t>VAR</t>
        </is>
      </c>
      <c r="F9" s="73" t="inlineStr">
        <is>
          <t>VAR</t>
        </is>
      </c>
      <c r="G9" s="73" t="inlineStr">
        <is>
          <t>VAR</t>
        </is>
      </c>
    </row>
    <row r="10">
      <c r="A10" s="73" t="n"/>
      <c r="B10" s="73" t="n"/>
      <c r="C10" s="73" t="n"/>
      <c r="D10" s="73" t="n"/>
      <c r="E10" s="73" t="n"/>
      <c r="F10" s="73" t="n"/>
      <c r="G10" s="73" t="n"/>
    </row>
    <row r="11">
      <c r="A11" s="289" t="inlineStr">
        <is>
          <t>Yeni Proje Başvuruları</t>
        </is>
      </c>
      <c r="B11" s="242" t="n"/>
      <c r="C11" s="242" t="n"/>
      <c r="D11" s="242" t="n"/>
      <c r="E11" s="242" t="n"/>
      <c r="F11" s="242" t="n"/>
      <c r="G11" s="243" t="n"/>
    </row>
    <row r="12">
      <c r="A12" s="73" t="inlineStr">
        <is>
          <t>NORMAL</t>
        </is>
      </c>
      <c r="B12" s="73" t="inlineStr">
        <is>
          <t>750+KDV</t>
        </is>
      </c>
      <c r="C12" s="73" t="inlineStr">
        <is>
          <t>GÖNDERİLECEK</t>
        </is>
      </c>
      <c r="D12" s="73" t="n"/>
      <c r="E12" s="73" t="n"/>
      <c r="F12" s="73" t="n"/>
      <c r="G12" s="73" t="n"/>
    </row>
    <row r="13">
      <c r="A13" s="73" t="inlineStr">
        <is>
          <t>KOSGEB</t>
        </is>
      </c>
      <c r="B13" s="73" t="inlineStr">
        <is>
          <t>750+KDV</t>
        </is>
      </c>
      <c r="C13" s="73" t="inlineStr">
        <is>
          <t>(İNSİYATİF)</t>
        </is>
      </c>
      <c r="D13" s="73" t="n"/>
      <c r="E13" s="73" t="n"/>
      <c r="F13" s="73" t="n"/>
      <c r="G13" s="73" t="n"/>
    </row>
    <row r="14">
      <c r="A14" s="73" t="inlineStr">
        <is>
          <t>Akademisyen Firma -KOSGEB</t>
        </is>
      </c>
      <c r="B14" s="73" t="inlineStr">
        <is>
          <t>YOK</t>
        </is>
      </c>
      <c r="C14" s="73" t="inlineStr">
        <is>
          <t>(İNSİYATİF)</t>
        </is>
      </c>
      <c r="D14" s="73" t="n"/>
      <c r="E14" s="73" t="n"/>
      <c r="F14" s="73" t="n"/>
      <c r="G14" s="73" t="n"/>
    </row>
    <row r="15">
      <c r="A15" s="135" t="inlineStr">
        <is>
          <t>TÜBİTAK</t>
        </is>
      </c>
      <c r="B15" s="135" t="inlineStr">
        <is>
          <t>750+KDV</t>
        </is>
      </c>
      <c r="C15" s="135" t="inlineStr">
        <is>
          <t>GÖNDERİLMEYECEK</t>
        </is>
      </c>
      <c r="D15" s="73" t="n"/>
      <c r="E15" s="73" t="n"/>
      <c r="F15" s="73" t="n"/>
      <c r="G15" s="73" t="n"/>
    </row>
    <row r="16">
      <c r="A16" s="73" t="inlineStr">
        <is>
          <t>Akademisyen Firma -TÜBİTAK</t>
        </is>
      </c>
      <c r="B16" s="73" t="inlineStr">
        <is>
          <t>YOK</t>
        </is>
      </c>
      <c r="C16" s="73" t="inlineStr">
        <is>
          <t>GÖNDERİLMEYECEK</t>
        </is>
      </c>
      <c r="D16" s="73" t="n"/>
      <c r="E16" s="73" t="n"/>
      <c r="F16" s="73" t="n"/>
      <c r="G16" s="73" t="n"/>
    </row>
    <row r="17">
      <c r="A17" s="73" t="inlineStr">
        <is>
          <t>Proje Ek süre talebi bedeli</t>
        </is>
      </c>
      <c r="B17" s="73" t="inlineStr">
        <is>
          <t>100+KDV</t>
        </is>
      </c>
      <c r="C17" s="134" t="inlineStr">
        <is>
          <t>en yüksek puan veren hakeme danışılıyor ve hakeme ücret verilmiyor.</t>
        </is>
      </c>
      <c r="D17" s="73" t="n"/>
      <c r="E17" s="73" t="n"/>
      <c r="F17" s="73" t="n"/>
      <c r="G17" s="73" t="n"/>
    </row>
    <row r="18">
      <c r="A18" s="73" t="inlineStr">
        <is>
          <t>Hakem ücreti</t>
        </is>
      </c>
      <c r="B18" s="73" t="n"/>
      <c r="C18" s="73" t="inlineStr">
        <is>
          <t>150'şer TL. Üç hakeme gönderiliyor</t>
        </is>
      </c>
      <c r="D18" s="73" t="n"/>
      <c r="E18" s="73" t="n"/>
      <c r="F18" s="73" t="n"/>
      <c r="G18" s="73" t="n"/>
    </row>
    <row r="19">
      <c r="A19" s="73" t="inlineStr">
        <is>
          <t>Proje İzleme  Bedeli</t>
        </is>
      </c>
      <c r="B19" s="73" t="inlineStr">
        <is>
          <t>yok</t>
        </is>
      </c>
      <c r="C19" s="73" t="inlineStr">
        <is>
          <t>75 TL.izleyici hakeme</t>
        </is>
      </c>
      <c r="D19" s="73" t="n"/>
      <c r="E19" s="73" t="n"/>
      <c r="F19" s="73" t="n"/>
      <c r="G19" s="73" t="n"/>
    </row>
    <row r="21">
      <c r="A21" s="290" t="inlineStr">
        <is>
          <t xml:space="preserve">Modül 3 </t>
        </is>
      </c>
    </row>
    <row r="22">
      <c r="A22" s="73" t="inlineStr">
        <is>
          <t>Proje Hazırlama Bedeli(TGB dışı)</t>
        </is>
      </c>
      <c r="B22" s="73" t="inlineStr">
        <is>
          <t>6000+KDV</t>
        </is>
      </c>
    </row>
    <row r="23">
      <c r="A23" s="73" t="inlineStr">
        <is>
          <t>Proje Hazırlama Bedeli(TGB içi)</t>
        </is>
      </c>
      <c r="B23" s="73" t="inlineStr">
        <is>
          <t>6000+KDV   ????</t>
        </is>
      </c>
    </row>
  </sheetData>
  <mergeCells count="2">
    <mergeCell ref="A11:G11"/>
    <mergeCell ref="A21:B21"/>
  </mergeCells>
  <pageMargins left="0.1181102362204725" right="0.1181102362204725" top="0.7480314960629921" bottom="0.3543307086614174" header="0.3149606299212598" footer="0.3149606299212598"/>
  <pageSetup orientation="landscape" paperSize="9" scale="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MacBookPro</dc:creator>
  <dcterms:created xmlns:dcterms="http://purl.org/dc/terms/" xmlns:xsi="http://www.w3.org/2001/XMLSchema-instance" xsi:type="dcterms:W3CDTF">2013-04-11T14:40:52Z</dcterms:created>
  <dcterms:modified xmlns:dcterms="http://purl.org/dc/terms/" xmlns:xsi="http://www.w3.org/2001/XMLSchema-instance" xsi:type="dcterms:W3CDTF">2024-12-19T21:26:25Z</dcterms:modified>
  <cp:lastModifiedBy>tuğca kılıç</cp:lastModifiedBy>
  <cp:lastPrinted>2024-11-07T07:49:32Z</cp:lastPrinted>
</cp:coreProperties>
</file>