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0" yWindow="0" windowWidth="19320" windowHeight="9045" tabRatio="667"/>
  </bookViews>
  <sheets>
    <sheet name="Master-Detail" sheetId="52" r:id="rId1"/>
    <sheet name="Setting" sheetId="10" r:id="rId2"/>
    <sheet name="use_guide" sheetId="28" r:id="rId3"/>
  </sheets>
  <externalReferences>
    <externalReference r:id="rId4"/>
  </externalReferences>
  <definedNames>
    <definedName name="_xlnm._FilterDatabase" localSheetId="0" hidden="1">'Master-Detail'!$A$10:$AJ$10</definedName>
    <definedName name="Excel_BuiltIn_Print_Titles">NA()</definedName>
    <definedName name="Holiday" localSheetId="0">Setting!$C$5:$C$104</definedName>
    <definedName name="Holiday">Setting!$C$5:$C$104</definedName>
    <definedName name="_xlnm.Print_Area" localSheetId="0">'Master-Detail'!$B$1:$AJ$128</definedName>
    <definedName name="_xlnm.Print_Titles" localSheetId="0">'Master-Detail'!$1:$10</definedName>
    <definedName name="syupo">[1]リスト!$H$2:$H$4</definedName>
  </definedNames>
  <calcPr calcId="145621" concurrentCalc="0"/>
</workbook>
</file>

<file path=xl/calcChain.xml><?xml version="1.0" encoding="utf-8"?>
<calcChain xmlns="http://schemas.openxmlformats.org/spreadsheetml/2006/main">
  <c r="Q103" i="52" l="1"/>
  <c r="R103" i="52"/>
  <c r="O103" i="52"/>
  <c r="P103" i="52"/>
  <c r="B103" i="52"/>
  <c r="N103" i="52"/>
  <c r="Q101" i="52"/>
  <c r="R101" i="52"/>
  <c r="O101" i="52"/>
  <c r="P101" i="52"/>
  <c r="B101" i="52"/>
  <c r="N101" i="52"/>
  <c r="Q99" i="52"/>
  <c r="R99" i="52"/>
  <c r="O99" i="52"/>
  <c r="P99" i="52"/>
  <c r="B99" i="52"/>
  <c r="N99" i="52"/>
  <c r="Q97" i="52"/>
  <c r="R97" i="52"/>
  <c r="O97" i="52"/>
  <c r="P97" i="52"/>
  <c r="B97" i="52"/>
  <c r="N97" i="52"/>
  <c r="Q95" i="52"/>
  <c r="R95" i="52"/>
  <c r="O95" i="52"/>
  <c r="P95" i="52"/>
  <c r="B95" i="52"/>
  <c r="N95" i="52"/>
  <c r="B93" i="52"/>
  <c r="Q67" i="52"/>
  <c r="R67" i="52"/>
  <c r="O67" i="52"/>
  <c r="P67" i="52"/>
  <c r="B67" i="52"/>
  <c r="N67" i="52"/>
  <c r="Q55" i="52"/>
  <c r="R55" i="52"/>
  <c r="O55" i="52"/>
  <c r="P55" i="52"/>
  <c r="B55" i="52"/>
  <c r="N55" i="52"/>
  <c r="Q49" i="52"/>
  <c r="R49" i="52"/>
  <c r="O49" i="52"/>
  <c r="P49" i="52"/>
  <c r="B49" i="52"/>
  <c r="N49" i="52"/>
  <c r="B105" i="52"/>
  <c r="Q91" i="52"/>
  <c r="R91" i="52"/>
  <c r="O91" i="52"/>
  <c r="P91" i="52"/>
  <c r="B91" i="52"/>
  <c r="N91" i="52"/>
  <c r="Q89" i="52"/>
  <c r="R89" i="52"/>
  <c r="O89" i="52"/>
  <c r="P89" i="52"/>
  <c r="B89" i="52"/>
  <c r="N89" i="52"/>
  <c r="Q87" i="52"/>
  <c r="R87" i="52"/>
  <c r="O87" i="52"/>
  <c r="P87" i="52"/>
  <c r="B87" i="52"/>
  <c r="N87" i="52"/>
  <c r="Q85" i="52"/>
  <c r="R85" i="52"/>
  <c r="O85" i="52"/>
  <c r="P85" i="52"/>
  <c r="B85" i="52"/>
  <c r="N85" i="52"/>
  <c r="B83" i="52"/>
  <c r="Q77" i="52"/>
  <c r="R77" i="52"/>
  <c r="O77" i="52"/>
  <c r="P77" i="52"/>
  <c r="B77" i="52"/>
  <c r="N77" i="52"/>
  <c r="Q75" i="52"/>
  <c r="R75" i="52"/>
  <c r="O75" i="52"/>
  <c r="P75" i="52"/>
  <c r="B75" i="52"/>
  <c r="N75" i="52"/>
  <c r="Q79" i="52"/>
  <c r="R79" i="52"/>
  <c r="O79" i="52"/>
  <c r="P79" i="52"/>
  <c r="B79" i="52"/>
  <c r="N79" i="52"/>
  <c r="B73" i="52"/>
  <c r="Q71" i="52"/>
  <c r="R71" i="52"/>
  <c r="O71" i="52"/>
  <c r="P71" i="52"/>
  <c r="B71" i="52"/>
  <c r="N71" i="52"/>
  <c r="Q69" i="52"/>
  <c r="R69" i="52"/>
  <c r="O69" i="52"/>
  <c r="P69" i="52"/>
  <c r="B69" i="52"/>
  <c r="N69" i="52"/>
  <c r="Q65" i="52"/>
  <c r="R65" i="52"/>
  <c r="O65" i="52"/>
  <c r="P65" i="52"/>
  <c r="B65" i="52"/>
  <c r="N65" i="52"/>
  <c r="B63" i="52"/>
  <c r="Q61" i="52"/>
  <c r="R61" i="52"/>
  <c r="O61" i="52"/>
  <c r="P61" i="52"/>
  <c r="B61" i="52"/>
  <c r="N61" i="52"/>
  <c r="Q51" i="52"/>
  <c r="R51" i="52"/>
  <c r="O51" i="52"/>
  <c r="P51" i="52"/>
  <c r="B51" i="52"/>
  <c r="N51" i="52"/>
  <c r="B47" i="52"/>
  <c r="Q81" i="52"/>
  <c r="R81" i="52"/>
  <c r="O81" i="52"/>
  <c r="P81" i="52"/>
  <c r="B81" i="52"/>
  <c r="N81" i="52"/>
  <c r="Q27" i="52"/>
  <c r="R27" i="52"/>
  <c r="O27" i="52"/>
  <c r="P27" i="52"/>
  <c r="B27" i="52"/>
  <c r="N27" i="52"/>
  <c r="Q25" i="52"/>
  <c r="R25" i="52"/>
  <c r="O25" i="52"/>
  <c r="P25" i="52"/>
  <c r="B25" i="52"/>
  <c r="N25" i="52"/>
  <c r="Q23" i="52"/>
  <c r="R23" i="52"/>
  <c r="O23" i="52"/>
  <c r="P23" i="52"/>
  <c r="B23" i="52"/>
  <c r="N23" i="52"/>
  <c r="Q21" i="52"/>
  <c r="R21" i="52"/>
  <c r="O21" i="52"/>
  <c r="P21" i="52"/>
  <c r="B21" i="52"/>
  <c r="N21" i="52"/>
  <c r="Q19" i="52"/>
  <c r="R19" i="52"/>
  <c r="O19" i="52"/>
  <c r="P19" i="52"/>
  <c r="B19" i="52"/>
  <c r="N19" i="52"/>
  <c r="Q31" i="52"/>
  <c r="R31" i="52"/>
  <c r="O31" i="52"/>
  <c r="P31" i="52"/>
  <c r="B31" i="52"/>
  <c r="N31" i="52"/>
  <c r="Q29" i="52"/>
  <c r="R29" i="52"/>
  <c r="O29" i="52"/>
  <c r="P29" i="52"/>
  <c r="B29" i="52"/>
  <c r="N29" i="52"/>
  <c r="Q45" i="52"/>
  <c r="R45" i="52"/>
  <c r="O45" i="52"/>
  <c r="P45" i="52"/>
  <c r="B45" i="52"/>
  <c r="N45" i="52"/>
  <c r="Q43" i="52"/>
  <c r="R43" i="52"/>
  <c r="O43" i="52"/>
  <c r="P43" i="52"/>
  <c r="B43" i="52"/>
  <c r="N43" i="52"/>
  <c r="Q125" i="52"/>
  <c r="R125" i="52"/>
  <c r="O125" i="52"/>
  <c r="P125" i="52"/>
  <c r="B125" i="52"/>
  <c r="N125" i="52"/>
  <c r="B123" i="52"/>
  <c r="Q121" i="52"/>
  <c r="R121" i="52"/>
  <c r="O121" i="52"/>
  <c r="P121" i="52"/>
  <c r="B121" i="52"/>
  <c r="N121" i="52"/>
  <c r="B119" i="52"/>
  <c r="Q117" i="52"/>
  <c r="R117" i="52"/>
  <c r="O117" i="52"/>
  <c r="P117" i="52"/>
  <c r="B117" i="52"/>
  <c r="N117" i="52"/>
  <c r="B115" i="52"/>
  <c r="B107" i="52"/>
  <c r="Q59" i="52"/>
  <c r="R59" i="52"/>
  <c r="O59" i="52"/>
  <c r="P59" i="52"/>
  <c r="B59" i="52"/>
  <c r="N59" i="52"/>
  <c r="Q57" i="52"/>
  <c r="R57" i="52"/>
  <c r="O57" i="52"/>
  <c r="P57" i="52"/>
  <c r="B57" i="52"/>
  <c r="N57" i="52"/>
  <c r="Q17" i="52"/>
  <c r="R17" i="52"/>
  <c r="O17" i="52"/>
  <c r="P17" i="52"/>
  <c r="B17" i="52"/>
  <c r="N17" i="52"/>
  <c r="B11" i="52"/>
  <c r="B53" i="52"/>
  <c r="Q113" i="52"/>
  <c r="R113" i="52"/>
  <c r="O113" i="52"/>
  <c r="P113" i="52"/>
  <c r="B113" i="52"/>
  <c r="N113" i="52"/>
  <c r="Q111" i="52"/>
  <c r="R111" i="52"/>
  <c r="O111" i="52"/>
  <c r="P111" i="52"/>
  <c r="B111" i="52"/>
  <c r="N111" i="52"/>
  <c r="Q109" i="52"/>
  <c r="R109" i="52"/>
  <c r="O109" i="52"/>
  <c r="P109" i="52"/>
  <c r="B109" i="52"/>
  <c r="N109" i="52"/>
  <c r="Q41" i="52"/>
  <c r="R41" i="52"/>
  <c r="O41" i="52"/>
  <c r="P41" i="52"/>
  <c r="B41" i="52"/>
  <c r="N41" i="52"/>
  <c r="Q39" i="52"/>
  <c r="R39" i="52"/>
  <c r="O39" i="52"/>
  <c r="P39" i="52"/>
  <c r="B39" i="52"/>
  <c r="N39" i="52"/>
  <c r="Q37" i="52"/>
  <c r="R37" i="52"/>
  <c r="O37" i="52"/>
  <c r="P37" i="52"/>
  <c r="B37" i="52"/>
  <c r="N37" i="52"/>
  <c r="AH2" i="52"/>
  <c r="T10" i="52"/>
  <c r="U10" i="52"/>
  <c r="V10" i="52"/>
  <c r="W10" i="52"/>
  <c r="X10" i="52"/>
  <c r="Y10" i="52"/>
  <c r="Z10" i="52"/>
  <c r="AA10" i="52"/>
  <c r="AB10" i="52"/>
  <c r="AC10" i="52"/>
  <c r="AD10" i="52"/>
  <c r="AE10" i="52"/>
  <c r="AF10" i="52"/>
  <c r="AG10" i="52"/>
  <c r="AG8" i="52"/>
  <c r="AF8" i="52"/>
  <c r="AE8" i="52"/>
  <c r="Z8" i="52"/>
  <c r="O15" i="52"/>
  <c r="Q35" i="52"/>
  <c r="R35" i="52"/>
  <c r="O35" i="52"/>
  <c r="P35" i="52"/>
  <c r="B35" i="52"/>
  <c r="N35" i="52"/>
  <c r="Q33" i="52"/>
  <c r="R33" i="52"/>
  <c r="O33" i="52"/>
  <c r="P33" i="52"/>
  <c r="B33" i="52"/>
  <c r="N33" i="52"/>
  <c r="AA8" i="52"/>
  <c r="K8" i="52"/>
  <c r="J8" i="52"/>
  <c r="I8" i="52"/>
  <c r="Q13" i="52"/>
  <c r="R13" i="52"/>
  <c r="O13" i="52"/>
  <c r="P13" i="52"/>
  <c r="B13" i="52"/>
  <c r="N13" i="52"/>
  <c r="Q11" i="52"/>
  <c r="R11" i="52"/>
  <c r="O11" i="52"/>
  <c r="P11" i="52"/>
  <c r="N11" i="52"/>
  <c r="B127" i="52"/>
  <c r="Q15" i="52"/>
  <c r="R15" i="52"/>
  <c r="P15" i="52"/>
  <c r="B15" i="52"/>
  <c r="N15" i="52"/>
  <c r="S10" i="52"/>
  <c r="N8" i="52"/>
  <c r="L8" i="52"/>
  <c r="AB8" i="52"/>
  <c r="O8" i="52"/>
  <c r="J3" i="52"/>
  <c r="I3" i="52"/>
  <c r="U8" i="52"/>
  <c r="T8" i="52"/>
  <c r="Q8" i="52"/>
  <c r="M3" i="52"/>
  <c r="H3" i="52"/>
  <c r="L3" i="52"/>
  <c r="K3" i="52"/>
  <c r="AC8" i="52"/>
  <c r="V8" i="52"/>
  <c r="AD8" i="52"/>
  <c r="W8" i="52"/>
  <c r="X8" i="52"/>
</calcChain>
</file>

<file path=xl/comments1.xml><?xml version="1.0" encoding="utf-8"?>
<comments xmlns="http://schemas.openxmlformats.org/spreadsheetml/2006/main">
  <authors>
    <author>HOANG TUAN VINH</author>
  </authors>
  <commentList>
    <comment ref="S9" authorId="0">
      <text>
        <r>
          <rPr>
            <b/>
            <sz val="9"/>
            <color indexed="81"/>
            <rFont val="ＭＳ Ｐゴシック"/>
            <family val="3"/>
            <charset val="128"/>
          </rPr>
          <t>Input Start date of schedule</t>
        </r>
      </text>
    </comment>
  </commentList>
</comments>
</file>

<file path=xl/sharedStrings.xml><?xml version="1.0" encoding="utf-8"?>
<sst xmlns="http://schemas.openxmlformats.org/spreadsheetml/2006/main" count="196" uniqueCount="104">
  <si>
    <t>○</t>
    <phoneticPr fontId="3"/>
  </si>
  <si>
    <t>100%</t>
    <phoneticPr fontId="3"/>
  </si>
  <si>
    <t>△</t>
    <phoneticPr fontId="3"/>
  </si>
  <si>
    <t>Hours</t>
    <phoneticPr fontId="3"/>
  </si>
  <si>
    <t>Days</t>
    <phoneticPr fontId="3"/>
  </si>
  <si>
    <t>Plan</t>
    <phoneticPr fontId="3"/>
  </si>
  <si>
    <t>Current Date</t>
    <phoneticPr fontId="3"/>
  </si>
  <si>
    <t>Done</t>
    <phoneticPr fontId="3"/>
  </si>
  <si>
    <t>Day</t>
    <phoneticPr fontId="3"/>
  </si>
  <si>
    <t>Note</t>
    <phoneticPr fontId="3"/>
  </si>
  <si>
    <t>Open</t>
    <phoneticPr fontId="3"/>
  </si>
  <si>
    <t>Actual</t>
    <phoneticPr fontId="3"/>
  </si>
  <si>
    <t>0-99%</t>
    <phoneticPr fontId="3"/>
  </si>
  <si>
    <t>cong viec da hoan thanh 100%</t>
    <phoneticPr fontId="3"/>
  </si>
  <si>
    <t>cong viec da bi over deadline</t>
    <phoneticPr fontId="3"/>
  </si>
  <si>
    <t>Cong viec dang thuc hien (dung nhu plan)</t>
    <phoneticPr fontId="3"/>
  </si>
  <si>
    <t>★</t>
    <phoneticPr fontId="3"/>
  </si>
  <si>
    <t>◇</t>
    <phoneticPr fontId="3"/>
  </si>
  <si>
    <t>Start</t>
    <phoneticPr fontId="3"/>
  </si>
  <si>
    <t>Finish</t>
    <phoneticPr fontId="3"/>
  </si>
  <si>
    <t>△</t>
    <phoneticPr fontId="3"/>
  </si>
  <si>
    <t>Saturday</t>
    <phoneticPr fontId="3"/>
  </si>
  <si>
    <t>Sunday, Holiday</t>
    <phoneticPr fontId="3"/>
  </si>
  <si>
    <t>◇</t>
    <phoneticPr fontId="3"/>
  </si>
  <si>
    <t>Not yet</t>
    <phoneticPr fontId="3"/>
  </si>
  <si>
    <t>▲</t>
    <phoneticPr fontId="3"/>
  </si>
  <si>
    <t>start over</t>
    <phoneticPr fontId="3"/>
  </si>
  <si>
    <t>finish over</t>
    <phoneticPr fontId="3"/>
  </si>
  <si>
    <t>No.</t>
    <phoneticPr fontId="3"/>
  </si>
  <si>
    <t>Holidays</t>
    <phoneticPr fontId="3"/>
  </si>
  <si>
    <t>1</t>
  </si>
  <si>
    <t>Lv</t>
  </si>
  <si>
    <t>Actual</t>
  </si>
  <si>
    <t>Update:</t>
    <phoneticPr fontId="3"/>
  </si>
  <si>
    <t>Total</t>
    <phoneticPr fontId="3"/>
  </si>
  <si>
    <t>In progress
△,▲,★</t>
    <phoneticPr fontId="3"/>
  </si>
  <si>
    <t>Not start
◇</t>
    <phoneticPr fontId="3"/>
  </si>
  <si>
    <t>Start Over
▲</t>
    <phoneticPr fontId="3"/>
  </si>
  <si>
    <t>Summary Information</t>
    <phoneticPr fontId="3"/>
  </si>
  <si>
    <t>Note</t>
    <phoneticPr fontId="3"/>
  </si>
  <si>
    <t>No</t>
    <phoneticPr fontId="3"/>
  </si>
  <si>
    <t>Category</t>
    <phoneticPr fontId="3"/>
  </si>
  <si>
    <t>Plan</t>
    <phoneticPr fontId="3"/>
  </si>
  <si>
    <t>Progress</t>
    <phoneticPr fontId="3"/>
  </si>
  <si>
    <t>Cost Plan</t>
    <phoneticPr fontId="3"/>
  </si>
  <si>
    <t>Cost Actual</t>
    <phoneticPr fontId="3"/>
  </si>
  <si>
    <t>Nghỉ tết</t>
  </si>
  <si>
    <t>Creator:</t>
  </si>
  <si>
    <t>Done
○</t>
  </si>
  <si>
    <t>cong viec chua start</t>
  </si>
  <si>
    <t>JAPTOOL Project Schedule</t>
  </si>
  <si>
    <t>17/6/2015</t>
  </si>
  <si>
    <t>Screen</t>
  </si>
  <si>
    <t>Work</t>
  </si>
  <si>
    <t>Note</t>
  </si>
  <si>
    <t>XuanDT2</t>
  </si>
  <si>
    <t>Review</t>
  </si>
  <si>
    <t>PG</t>
  </si>
  <si>
    <t>Finish Over
★</t>
  </si>
  <si>
    <t>Layout</t>
  </si>
  <si>
    <t>Login</t>
  </si>
  <si>
    <t>FPT SOFTWARE (FSU17-BU6-GIB)</t>
  </si>
  <si>
    <t>TuyenTV1</t>
  </si>
  <si>
    <t>DuongTD1</t>
  </si>
  <si>
    <t>TuanNT22</t>
  </si>
  <si>
    <t>DongDL1</t>
  </si>
  <si>
    <t>QuyetND2</t>
  </si>
  <si>
    <t>NamMH</t>
  </si>
  <si>
    <t>Forgot password</t>
  </si>
  <si>
    <t>Register</t>
  </si>
  <si>
    <t>Profile</t>
  </si>
  <si>
    <t>Layout User</t>
  </si>
  <si>
    <t>Home [Chua dang ky]</t>
  </si>
  <si>
    <t>Code</t>
  </si>
  <si>
    <t>Book master</t>
  </si>
  <si>
    <t>Book detail</t>
  </si>
  <si>
    <t>Upload file</t>
  </si>
  <si>
    <t>Design</t>
  </si>
  <si>
    <t>Google Analytics</t>
  </si>
  <si>
    <t>Guide using GA</t>
  </si>
  <si>
    <t>Document</t>
  </si>
  <si>
    <t>Review + Comment</t>
  </si>
  <si>
    <t>Activate account</t>
  </si>
  <si>
    <t>Chang password</t>
  </si>
  <si>
    <t>Home [Da dang ky]</t>
  </si>
  <si>
    <t>Recommend resource</t>
  </si>
  <si>
    <t>Library master</t>
  </si>
  <si>
    <t>Preview Library</t>
  </si>
  <si>
    <t>Thông tin tham khảo chi tiết</t>
  </si>
  <si>
    <t>Group master</t>
  </si>
  <si>
    <t>Layout Library</t>
  </si>
  <si>
    <t>Layout Group</t>
  </si>
  <si>
    <t>Create group</t>
  </si>
  <si>
    <t>Edit group</t>
  </si>
  <si>
    <t>Demo code</t>
  </si>
  <si>
    <t>Library category</t>
  </si>
  <si>
    <t>Preview detail group</t>
  </si>
  <si>
    <t>Layout group detail</t>
  </si>
  <si>
    <t>Group master detail</t>
  </si>
  <si>
    <t>Vocabulary content</t>
  </si>
  <si>
    <t>Kanji content</t>
  </si>
  <si>
    <t>Article content (testing)</t>
  </si>
  <si>
    <t>group (CRUD)</t>
  </si>
  <si>
    <t>Result group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</si>
</sst>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;\-#,##0;\-"/>
    <numFmt numFmtId="165" formatCode="d"/>
    <numFmt numFmtId="166" formatCode="aaa"/>
    <numFmt numFmtId="167" formatCode="0\%"/>
    <numFmt numFmtId="168" formatCode="yyyy&quot;年&quot;"/>
    <numFmt numFmtId="169" formatCode="0_);[Red]\(0\)"/>
    <numFmt numFmtId="170" formatCode="0_ "/>
  </numFmts>
  <fonts count="14"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6"/>
      <name val="ＭＳ Ｐゴシック"/>
      <family val="3"/>
      <charset val="128"/>
    </font>
    <font>
      <sz val="8.5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8.5"/>
      <color theme="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Tahoma"/>
      <family val="2"/>
    </font>
    <font>
      <b/>
      <sz val="9"/>
      <color indexed="30"/>
      <name val="Tahoma"/>
      <family val="2"/>
    </font>
    <font>
      <b/>
      <sz val="9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4"/>
        <bgColor indexed="41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27"/>
      </patternFill>
    </fill>
  </fills>
  <borders count="57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8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8"/>
      </right>
      <top style="hair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8"/>
      </right>
      <top style="thin">
        <color indexed="64"/>
      </top>
      <bottom/>
      <diagonal/>
    </border>
    <border>
      <left style="hair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64"/>
      </right>
      <top style="thin">
        <color indexed="64"/>
      </top>
      <bottom/>
      <diagonal/>
    </border>
    <border>
      <left style="thin">
        <color indexed="8"/>
      </left>
      <right style="hair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5">
    <xf numFmtId="0" fontId="0" fillId="0" borderId="0">
      <alignment vertical="center"/>
    </xf>
    <xf numFmtId="164" fontId="1" fillId="0" borderId="0" applyFill="0" applyBorder="0">
      <alignment vertical="center"/>
    </xf>
    <xf numFmtId="0" fontId="2" fillId="0" borderId="1" applyNumberFormat="0" applyProtection="0">
      <alignment vertical="center"/>
    </xf>
    <xf numFmtId="0" fontId="2" fillId="0" borderId="2">
      <alignment horizontal="left" vertical="center"/>
    </xf>
    <xf numFmtId="0" fontId="5" fillId="0" borderId="0"/>
  </cellStyleXfs>
  <cellXfs count="172">
    <xf numFmtId="0" fontId="0" fillId="0" borderId="0" xfId="0">
      <alignment vertical="center"/>
    </xf>
    <xf numFmtId="0" fontId="4" fillId="0" borderId="0" xfId="0" applyFont="1" applyBorder="1">
      <alignment vertical="center"/>
    </xf>
    <xf numFmtId="0" fontId="4" fillId="2" borderId="5" xfId="0" applyFont="1" applyFill="1" applyBorder="1">
      <alignment vertical="center"/>
    </xf>
    <xf numFmtId="0" fontId="4" fillId="3" borderId="5" xfId="0" applyFont="1" applyFill="1" applyBorder="1">
      <alignment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7" fillId="0" borderId="0" xfId="0" applyFont="1" applyFill="1">
      <alignment vertical="center"/>
    </xf>
    <xf numFmtId="0" fontId="8" fillId="0" borderId="0" xfId="0" applyFont="1">
      <alignment vertical="center"/>
    </xf>
    <xf numFmtId="0" fontId="4" fillId="14" borderId="5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9" fillId="15" borderId="5" xfId="0" applyFont="1" applyFill="1" applyBorder="1" applyAlignment="1">
      <alignment horizontal="center" vertical="center"/>
    </xf>
    <xf numFmtId="0" fontId="4" fillId="17" borderId="5" xfId="0" applyFont="1" applyFill="1" applyBorder="1">
      <alignment vertical="center"/>
    </xf>
    <xf numFmtId="0" fontId="4" fillId="18" borderId="5" xfId="0" applyFont="1" applyFill="1" applyBorder="1">
      <alignment vertical="center"/>
    </xf>
    <xf numFmtId="0" fontId="7" fillId="0" borderId="53" xfId="0" applyFont="1" applyBorder="1">
      <alignment vertical="center"/>
    </xf>
    <xf numFmtId="0" fontId="7" fillId="0" borderId="54" xfId="0" applyFont="1" applyBorder="1">
      <alignment vertical="center"/>
    </xf>
    <xf numFmtId="0" fontId="7" fillId="0" borderId="23" xfId="0" applyFont="1" applyBorder="1">
      <alignment vertical="center"/>
    </xf>
    <xf numFmtId="0" fontId="7" fillId="0" borderId="42" xfId="0" applyFont="1" applyBorder="1">
      <alignment vertical="center"/>
    </xf>
    <xf numFmtId="0" fontId="7" fillId="0" borderId="0" xfId="0" applyFont="1" applyBorder="1">
      <alignment vertical="center"/>
    </xf>
    <xf numFmtId="14" fontId="4" fillId="0" borderId="0" xfId="0" quotePrefix="1" applyNumberFormat="1" applyFont="1" applyBorder="1">
      <alignment vertical="center"/>
    </xf>
    <xf numFmtId="0" fontId="7" fillId="0" borderId="0" xfId="0" applyFont="1" applyFill="1" applyBorder="1">
      <alignment vertical="center"/>
    </xf>
    <xf numFmtId="0" fontId="7" fillId="0" borderId="43" xfId="0" applyFont="1" applyBorder="1">
      <alignment vertical="center"/>
    </xf>
    <xf numFmtId="0" fontId="7" fillId="0" borderId="42" xfId="0" applyFont="1" applyFill="1" applyBorder="1">
      <alignment vertical="center"/>
    </xf>
    <xf numFmtId="14" fontId="4" fillId="0" borderId="0" xfId="0" quotePrefix="1" applyNumberFormat="1" applyFont="1" applyFill="1" applyBorder="1">
      <alignment vertical="center"/>
    </xf>
    <xf numFmtId="0" fontId="4" fillId="0" borderId="43" xfId="0" applyFont="1" applyFill="1" applyBorder="1">
      <alignment vertical="center"/>
    </xf>
    <xf numFmtId="9" fontId="4" fillId="0" borderId="0" xfId="0" quotePrefix="1" applyNumberFormat="1" applyFont="1" applyBorder="1">
      <alignment vertical="center"/>
    </xf>
    <xf numFmtId="0" fontId="4" fillId="0" borderId="44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7" fillId="0" borderId="11" xfId="0" applyFont="1" applyBorder="1">
      <alignment vertical="center"/>
    </xf>
    <xf numFmtId="0" fontId="4" fillId="0" borderId="45" xfId="0" applyFont="1" applyFill="1" applyBorder="1">
      <alignment vertical="center"/>
    </xf>
    <xf numFmtId="0" fontId="10" fillId="11" borderId="5" xfId="0" applyFont="1" applyFill="1" applyBorder="1" applyAlignment="1">
      <alignment horizontal="center" vertical="center"/>
    </xf>
    <xf numFmtId="14" fontId="10" fillId="11" borderId="5" xfId="0" applyNumberFormat="1" applyFont="1" applyFill="1" applyBorder="1" applyAlignment="1">
      <alignment horizontal="center" vertical="center"/>
    </xf>
    <xf numFmtId="0" fontId="7" fillId="19" borderId="0" xfId="0" applyFont="1" applyFill="1">
      <alignment vertical="center"/>
    </xf>
    <xf numFmtId="0" fontId="7" fillId="0" borderId="5" xfId="0" applyFont="1" applyFill="1" applyBorder="1">
      <alignment vertical="center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Protection="1">
      <alignment vertical="center"/>
      <protection locked="0"/>
    </xf>
    <xf numFmtId="0" fontId="7" fillId="0" borderId="5" xfId="0" applyFont="1" applyFill="1" applyBorder="1" applyAlignment="1" applyProtection="1">
      <alignment horizontal="center" vertical="center"/>
      <protection locked="0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>
      <alignment vertical="center"/>
    </xf>
    <xf numFmtId="0" fontId="12" fillId="0" borderId="0" xfId="0" applyFont="1" applyAlignment="1"/>
    <xf numFmtId="0" fontId="11" fillId="0" borderId="0" xfId="0" applyFont="1" applyProtection="1">
      <alignment vertical="center"/>
      <protection locked="0"/>
    </xf>
    <xf numFmtId="0" fontId="13" fillId="0" borderId="0" xfId="0" applyFont="1" applyAlignment="1" applyProtection="1">
      <alignment horizontal="right" vertical="center"/>
      <protection locked="0"/>
    </xf>
    <xf numFmtId="14" fontId="13" fillId="0" borderId="0" xfId="0" quotePrefix="1" applyNumberFormat="1" applyFont="1" applyAlignment="1" applyProtection="1">
      <alignment vertical="center"/>
      <protection locked="0"/>
    </xf>
    <xf numFmtId="14" fontId="13" fillId="0" borderId="0" xfId="0" quotePrefix="1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0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protection locked="0"/>
    </xf>
    <xf numFmtId="0" fontId="13" fillId="0" borderId="0" xfId="0" applyFont="1">
      <alignment vertical="center"/>
    </xf>
    <xf numFmtId="0" fontId="13" fillId="0" borderId="0" xfId="0" applyFont="1" applyProtection="1">
      <alignment vertical="center"/>
      <protection locked="0"/>
    </xf>
    <xf numFmtId="0" fontId="13" fillId="11" borderId="5" xfId="0" applyFont="1" applyFill="1" applyBorder="1" applyAlignment="1" applyProtection="1">
      <alignment horizontal="center" vertical="center"/>
    </xf>
    <xf numFmtId="0" fontId="13" fillId="11" borderId="5" xfId="0" applyFont="1" applyFill="1" applyBorder="1" applyAlignment="1" applyProtection="1">
      <alignment horizontal="center" vertical="center" wrapText="1"/>
    </xf>
    <xf numFmtId="14" fontId="13" fillId="11" borderId="5" xfId="0" quotePrefix="1" applyNumberFormat="1" applyFont="1" applyFill="1" applyBorder="1" applyAlignment="1" applyProtection="1">
      <alignment horizontal="center" vertical="center" wrapText="1"/>
    </xf>
    <xf numFmtId="0" fontId="13" fillId="13" borderId="5" xfId="0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right" vertical="center"/>
    </xf>
    <xf numFmtId="0" fontId="11" fillId="0" borderId="0" xfId="0" applyFont="1" applyBorder="1">
      <alignment vertical="center"/>
    </xf>
    <xf numFmtId="0" fontId="11" fillId="0" borderId="0" xfId="0" applyFont="1" applyBorder="1" applyProtection="1">
      <alignment vertical="center"/>
      <protection locked="0"/>
    </xf>
    <xf numFmtId="170" fontId="13" fillId="0" borderId="5" xfId="0" applyNumberFormat="1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alignment horizontal="right" vertical="center"/>
      <protection locked="0"/>
    </xf>
    <xf numFmtId="0" fontId="13" fillId="0" borderId="3" xfId="0" applyFont="1" applyBorder="1">
      <alignment vertical="center"/>
    </xf>
    <xf numFmtId="0" fontId="11" fillId="0" borderId="3" xfId="0" applyFont="1" applyBorder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NumberFormat="1" applyFont="1" applyBorder="1" applyAlignment="1">
      <alignment horizontal="right" vertical="center"/>
    </xf>
    <xf numFmtId="0" fontId="11" fillId="0" borderId="4" xfId="0" applyFont="1" applyBorder="1">
      <alignment vertical="center"/>
    </xf>
    <xf numFmtId="0" fontId="11" fillId="0" borderId="0" xfId="0" applyFont="1" applyAlignment="1">
      <alignment horizontal="center" vertical="center"/>
    </xf>
    <xf numFmtId="0" fontId="11" fillId="0" borderId="4" xfId="0" applyNumberFormat="1" applyFont="1" applyBorder="1" applyAlignment="1">
      <alignment horizontal="right" vertical="center"/>
    </xf>
    <xf numFmtId="14" fontId="11" fillId="0" borderId="0" xfId="0" quotePrefix="1" applyNumberFormat="1" applyFont="1">
      <alignment vertical="center"/>
    </xf>
    <xf numFmtId="0" fontId="11" fillId="0" borderId="0" xfId="0" applyFont="1" applyBorder="1" applyAlignment="1">
      <alignment horizontal="center" vertical="center"/>
    </xf>
    <xf numFmtId="14" fontId="13" fillId="11" borderId="5" xfId="0" applyNumberFormat="1" applyFont="1" applyFill="1" applyBorder="1" applyAlignment="1">
      <alignment horizontal="center" vertical="center"/>
    </xf>
    <xf numFmtId="168" fontId="11" fillId="12" borderId="17" xfId="0" applyNumberFormat="1" applyFont="1" applyFill="1" applyBorder="1">
      <alignment vertical="center"/>
    </xf>
    <xf numFmtId="168" fontId="13" fillId="12" borderId="18" xfId="0" applyNumberFormat="1" applyFont="1" applyFill="1" applyBorder="1" applyAlignment="1">
      <alignment horizontal="right" vertical="center"/>
    </xf>
    <xf numFmtId="0" fontId="11" fillId="5" borderId="12" xfId="0" applyNumberFormat="1" applyFont="1" applyFill="1" applyBorder="1" applyAlignment="1">
      <alignment horizontal="left" vertical="center"/>
    </xf>
    <xf numFmtId="0" fontId="11" fillId="5" borderId="10" xfId="0" applyNumberFormat="1" applyFont="1" applyFill="1" applyBorder="1" applyAlignment="1">
      <alignment horizontal="left" vertical="center"/>
    </xf>
    <xf numFmtId="165" fontId="11" fillId="4" borderId="8" xfId="0" applyNumberFormat="1" applyFont="1" applyFill="1" applyBorder="1" applyAlignment="1" applyProtection="1">
      <alignment horizontal="center" vertical="center"/>
      <protection locked="0"/>
    </xf>
    <xf numFmtId="0" fontId="11" fillId="20" borderId="13" xfId="0" applyFont="1" applyFill="1" applyBorder="1" applyAlignment="1">
      <alignment horizontal="center" vertical="center"/>
    </xf>
    <xf numFmtId="0" fontId="11" fillId="20" borderId="14" xfId="0" applyFont="1" applyFill="1" applyBorder="1" applyAlignment="1">
      <alignment horizontal="center" vertical="center"/>
    </xf>
    <xf numFmtId="0" fontId="11" fillId="20" borderId="15" xfId="0" applyFont="1" applyFill="1" applyBorder="1" applyAlignment="1">
      <alignment horizontal="center" vertical="center"/>
    </xf>
    <xf numFmtId="0" fontId="11" fillId="20" borderId="16" xfId="0" applyFon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11" fillId="20" borderId="7" xfId="0" applyNumberFormat="1" applyFont="1" applyFill="1" applyBorder="1" applyAlignment="1">
      <alignment horizontal="center" vertical="center"/>
    </xf>
    <xf numFmtId="166" fontId="11" fillId="4" borderId="9" xfId="0" applyNumberFormat="1" applyFont="1" applyFill="1" applyBorder="1" applyAlignment="1">
      <alignment horizontal="center" vertical="center"/>
    </xf>
    <xf numFmtId="169" fontId="11" fillId="6" borderId="12" xfId="0" applyNumberFormat="1" applyFont="1" applyFill="1" applyBorder="1" applyAlignment="1" applyProtection="1">
      <alignment horizontal="center" vertical="center"/>
      <protection locked="0"/>
    </xf>
    <xf numFmtId="169" fontId="11" fillId="6" borderId="9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NumberFormat="1" applyFont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1" fillId="0" borderId="48" xfId="0" applyFont="1" applyBorder="1" applyAlignment="1" applyProtection="1">
      <alignment horizontal="left" vertical="center"/>
      <protection locked="0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49" fontId="11" fillId="0" borderId="25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26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34" xfId="0" applyNumberFormat="1" applyFont="1" applyFill="1" applyBorder="1" applyAlignment="1" applyProtection="1">
      <alignment horizontal="left" vertical="center" wrapText="1"/>
      <protection locked="0"/>
    </xf>
    <xf numFmtId="0" fontId="11" fillId="0" borderId="35" xfId="0" applyFont="1" applyFill="1" applyBorder="1" applyAlignment="1" applyProtection="1">
      <alignment horizontal="left" vertical="center" wrapText="1"/>
      <protection locked="0"/>
    </xf>
    <xf numFmtId="0" fontId="11" fillId="0" borderId="36" xfId="0" applyFont="1" applyFill="1" applyBorder="1" applyAlignment="1" applyProtection="1">
      <alignment horizontal="left" vertical="center" wrapText="1"/>
      <protection locked="0"/>
    </xf>
    <xf numFmtId="0" fontId="11" fillId="0" borderId="25" xfId="0" applyFont="1" applyBorder="1" applyAlignment="1" applyProtection="1">
      <alignment horizontal="center" vertical="center" wrapText="1"/>
      <protection locked="0"/>
    </xf>
    <xf numFmtId="0" fontId="11" fillId="0" borderId="26" xfId="0" applyFont="1" applyBorder="1" applyAlignment="1" applyProtection="1">
      <alignment horizontal="center" vertical="center" wrapText="1"/>
      <protection locked="0"/>
    </xf>
    <xf numFmtId="14" fontId="11" fillId="0" borderId="39" xfId="0" applyNumberFormat="1" applyFont="1" applyFill="1" applyBorder="1" applyAlignment="1" applyProtection="1">
      <alignment horizontal="center" vertical="center"/>
      <protection locked="0"/>
    </xf>
    <xf numFmtId="14" fontId="11" fillId="0" borderId="26" xfId="0" applyNumberFormat="1" applyFont="1" applyFill="1" applyBorder="1" applyAlignment="1" applyProtection="1">
      <alignment horizontal="center" vertical="center"/>
      <protection locked="0"/>
    </xf>
    <xf numFmtId="167" fontId="11" fillId="0" borderId="31" xfId="0" applyNumberFormat="1" applyFont="1" applyFill="1" applyBorder="1" applyAlignment="1" applyProtection="1">
      <alignment horizontal="right" vertical="center"/>
      <protection locked="0"/>
    </xf>
    <xf numFmtId="167" fontId="11" fillId="0" borderId="32" xfId="0" applyNumberFormat="1" applyFont="1" applyFill="1" applyBorder="1" applyAlignment="1" applyProtection="1">
      <alignment horizontal="right" vertical="center"/>
      <protection locked="0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7" xfId="0" applyNumberFormat="1" applyFont="1" applyBorder="1" applyAlignment="1">
      <alignment horizontal="right" vertical="center"/>
    </xf>
    <xf numFmtId="0" fontId="11" fillId="0" borderId="28" xfId="0" applyNumberFormat="1" applyFont="1" applyBorder="1" applyAlignment="1">
      <alignment horizontal="right" vertical="center"/>
    </xf>
    <xf numFmtId="0" fontId="11" fillId="0" borderId="29" xfId="0" applyNumberFormat="1" applyFont="1" applyBorder="1" applyAlignment="1">
      <alignment horizontal="right" vertical="center"/>
    </xf>
    <xf numFmtId="0" fontId="11" fillId="0" borderId="30" xfId="0" applyNumberFormat="1" applyFont="1" applyBorder="1" applyAlignment="1">
      <alignment horizontal="right" vertical="center"/>
    </xf>
    <xf numFmtId="0" fontId="11" fillId="0" borderId="47" xfId="0" applyFont="1" applyFill="1" applyBorder="1" applyAlignment="1">
      <alignment horizontal="center" vertical="center"/>
    </xf>
    <xf numFmtId="0" fontId="11" fillId="0" borderId="26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1" fillId="0" borderId="27" xfId="0" applyNumberFormat="1" applyFont="1" applyFill="1" applyBorder="1" applyAlignment="1">
      <alignment horizontal="right" vertical="center"/>
    </xf>
    <xf numFmtId="0" fontId="11" fillId="0" borderId="28" xfId="0" applyNumberFormat="1" applyFont="1" applyFill="1" applyBorder="1" applyAlignment="1">
      <alignment horizontal="right" vertical="center"/>
    </xf>
    <xf numFmtId="0" fontId="11" fillId="0" borderId="29" xfId="0" applyNumberFormat="1" applyFont="1" applyFill="1" applyBorder="1" applyAlignment="1">
      <alignment horizontal="right" vertical="center"/>
    </xf>
    <xf numFmtId="0" fontId="11" fillId="0" borderId="30" xfId="0" applyNumberFormat="1" applyFont="1" applyFill="1" applyBorder="1" applyAlignment="1">
      <alignment horizontal="right" vertical="center"/>
    </xf>
    <xf numFmtId="0" fontId="11" fillId="0" borderId="25" xfId="0" applyFont="1" applyFill="1" applyBorder="1" applyAlignment="1" applyProtection="1">
      <alignment horizontal="center" vertical="center" wrapText="1"/>
      <protection locked="0"/>
    </xf>
    <xf numFmtId="0" fontId="11" fillId="0" borderId="26" xfId="0" applyFont="1" applyFill="1" applyBorder="1" applyAlignment="1" applyProtection="1">
      <alignment horizontal="center" vertical="center" wrapText="1"/>
      <protection locked="0"/>
    </xf>
    <xf numFmtId="0" fontId="13" fillId="11" borderId="5" xfId="0" applyNumberFormat="1" applyFont="1" applyFill="1" applyBorder="1" applyAlignment="1">
      <alignment horizontal="right" vertical="center"/>
    </xf>
    <xf numFmtId="0" fontId="13" fillId="11" borderId="17" xfId="0" applyNumberFormat="1" applyFont="1" applyFill="1" applyBorder="1" applyAlignment="1">
      <alignment horizontal="right" vertical="center"/>
    </xf>
    <xf numFmtId="0" fontId="11" fillId="20" borderId="40" xfId="0" applyNumberFormat="1" applyFont="1" applyFill="1" applyBorder="1" applyAlignment="1">
      <alignment horizontal="center" vertical="center"/>
    </xf>
    <xf numFmtId="0" fontId="11" fillId="20" borderId="41" xfId="0" applyNumberFormat="1" applyFont="1" applyFill="1" applyBorder="1" applyAlignment="1">
      <alignment horizontal="center" vertical="center"/>
    </xf>
    <xf numFmtId="0" fontId="11" fillId="20" borderId="46" xfId="0" applyNumberFormat="1" applyFont="1" applyFill="1" applyBorder="1" applyAlignment="1">
      <alignment horizontal="center" vertical="center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53" xfId="0" applyFont="1" applyBorder="1" applyAlignment="1" applyProtection="1">
      <alignment horizontal="left" vertical="center"/>
      <protection locked="0"/>
    </xf>
    <xf numFmtId="0" fontId="11" fillId="0" borderId="54" xfId="0" applyFont="1" applyBorder="1" applyAlignment="1" applyProtection="1">
      <alignment horizontal="left" vertical="center"/>
      <protection locked="0"/>
    </xf>
    <xf numFmtId="0" fontId="11" fillId="0" borderId="23" xfId="0" applyFont="1" applyBorder="1" applyAlignment="1" applyProtection="1">
      <alignment horizontal="left" vertical="center"/>
      <protection locked="0"/>
    </xf>
    <xf numFmtId="0" fontId="11" fillId="0" borderId="44" xfId="0" applyFont="1" applyBorder="1" applyAlignment="1" applyProtection="1">
      <alignment horizontal="left" vertical="center"/>
      <protection locked="0"/>
    </xf>
    <xf numFmtId="0" fontId="11" fillId="0" borderId="11" xfId="0" applyFont="1" applyBorder="1" applyAlignment="1" applyProtection="1">
      <alignment horizontal="left" vertical="center"/>
      <protection locked="0"/>
    </xf>
    <xf numFmtId="0" fontId="11" fillId="0" borderId="45" xfId="0" applyFont="1" applyBorder="1" applyAlignment="1" applyProtection="1">
      <alignment horizontal="left" vertical="center"/>
      <protection locked="0"/>
    </xf>
    <xf numFmtId="0" fontId="13" fillId="11" borderId="17" xfId="0" applyFont="1" applyFill="1" applyBorder="1" applyAlignment="1" applyProtection="1">
      <alignment horizontal="center" vertical="center"/>
      <protection locked="0"/>
    </xf>
    <xf numFmtId="0" fontId="13" fillId="11" borderId="24" xfId="0" applyFont="1" applyFill="1" applyBorder="1" applyAlignment="1" applyProtection="1">
      <alignment horizontal="center" vertical="center"/>
      <protection locked="0"/>
    </xf>
    <xf numFmtId="0" fontId="13" fillId="11" borderId="18" xfId="0" applyFont="1" applyFill="1" applyBorder="1" applyAlignment="1" applyProtection="1">
      <alignment horizontal="center" vertical="center"/>
      <protection locked="0"/>
    </xf>
    <xf numFmtId="14" fontId="13" fillId="0" borderId="11" xfId="0" quotePrefix="1" applyNumberFormat="1" applyFont="1" applyBorder="1" applyAlignment="1" applyProtection="1">
      <alignment horizontal="left" vertical="center"/>
      <protection locked="0"/>
    </xf>
    <xf numFmtId="0" fontId="11" fillId="20" borderId="37" xfId="0" applyFont="1" applyFill="1" applyBorder="1" applyAlignment="1" applyProtection="1">
      <alignment horizontal="center" vertical="center"/>
      <protection locked="0"/>
    </xf>
    <xf numFmtId="0" fontId="11" fillId="20" borderId="38" xfId="0" applyFont="1" applyFill="1" applyBorder="1" applyAlignment="1" applyProtection="1">
      <alignment horizontal="center" vertical="center"/>
      <protection locked="0"/>
    </xf>
    <xf numFmtId="0" fontId="11" fillId="20" borderId="37" xfId="0" applyFont="1" applyFill="1" applyBorder="1" applyAlignment="1" applyProtection="1">
      <alignment horizontal="center" vertical="center" wrapText="1"/>
      <protection locked="0"/>
    </xf>
    <xf numFmtId="0" fontId="11" fillId="20" borderId="55" xfId="0" applyFont="1" applyFill="1" applyBorder="1" applyAlignment="1" applyProtection="1">
      <alignment horizontal="center" vertical="center" wrapText="1"/>
      <protection locked="0"/>
    </xf>
    <xf numFmtId="0" fontId="11" fillId="20" borderId="38" xfId="0" applyFont="1" applyFill="1" applyBorder="1" applyAlignment="1" applyProtection="1">
      <alignment horizontal="center" vertical="center" wrapText="1"/>
      <protection locked="0"/>
    </xf>
    <xf numFmtId="0" fontId="11" fillId="20" borderId="0" xfId="0" applyFont="1" applyFill="1" applyBorder="1" applyAlignment="1" applyProtection="1">
      <alignment horizontal="center" vertical="center"/>
      <protection locked="0"/>
    </xf>
    <xf numFmtId="0" fontId="11" fillId="20" borderId="11" xfId="0" applyFont="1" applyFill="1" applyBorder="1" applyAlignment="1" applyProtection="1">
      <alignment horizontal="center" vertical="center"/>
      <protection locked="0"/>
    </xf>
    <xf numFmtId="0" fontId="11" fillId="20" borderId="22" xfId="0" applyFont="1" applyFill="1" applyBorder="1" applyAlignment="1" applyProtection="1">
      <alignment horizontal="center" vertical="center"/>
      <protection locked="0"/>
    </xf>
    <xf numFmtId="0" fontId="11" fillId="20" borderId="56" xfId="0" applyFont="1" applyFill="1" applyBorder="1" applyAlignment="1" applyProtection="1">
      <alignment horizontal="center" vertical="center"/>
      <protection locked="0"/>
    </xf>
    <xf numFmtId="0" fontId="11" fillId="7" borderId="5" xfId="0" applyFont="1" applyFill="1" applyBorder="1" applyAlignment="1" applyProtection="1">
      <alignment horizontal="center" vertical="center"/>
      <protection locked="0"/>
    </xf>
    <xf numFmtId="0" fontId="11" fillId="20" borderId="21" xfId="0" applyFont="1" applyFill="1" applyBorder="1" applyAlignment="1">
      <alignment horizontal="center" vertical="center"/>
    </xf>
    <xf numFmtId="0" fontId="11" fillId="20" borderId="22" xfId="0" applyFont="1" applyFill="1" applyBorder="1" applyAlignment="1">
      <alignment horizontal="center" vertical="center"/>
    </xf>
    <xf numFmtId="0" fontId="11" fillId="20" borderId="23" xfId="0" applyFont="1" applyFill="1" applyBorder="1" applyAlignment="1">
      <alignment horizontal="center" vertical="center"/>
    </xf>
    <xf numFmtId="0" fontId="11" fillId="20" borderId="42" xfId="0" applyFont="1" applyFill="1" applyBorder="1" applyAlignment="1">
      <alignment horizontal="center" vertical="center"/>
    </xf>
    <xf numFmtId="0" fontId="11" fillId="20" borderId="43" xfId="0" applyFont="1" applyFill="1" applyBorder="1" applyAlignment="1">
      <alignment horizontal="center" vertical="center"/>
    </xf>
    <xf numFmtId="0" fontId="11" fillId="20" borderId="44" xfId="0" applyFont="1" applyFill="1" applyBorder="1" applyAlignment="1">
      <alignment horizontal="center" vertical="center"/>
    </xf>
    <xf numFmtId="0" fontId="11" fillId="20" borderId="45" xfId="0" applyFont="1" applyFill="1" applyBorder="1" applyAlignment="1">
      <alignment horizontal="center" vertical="center"/>
    </xf>
    <xf numFmtId="0" fontId="10" fillId="11" borderId="17" xfId="0" applyFont="1" applyFill="1" applyBorder="1" applyAlignment="1">
      <alignment horizontal="center" vertical="center"/>
    </xf>
    <xf numFmtId="0" fontId="10" fillId="11" borderId="24" xfId="0" applyFont="1" applyFill="1" applyBorder="1" applyAlignment="1">
      <alignment horizontal="center" vertical="center"/>
    </xf>
    <xf numFmtId="0" fontId="10" fillId="11" borderId="18" xfId="0" applyFont="1" applyFill="1" applyBorder="1" applyAlignment="1">
      <alignment horizontal="center" vertical="center"/>
    </xf>
    <xf numFmtId="0" fontId="0" fillId="8" borderId="49" xfId="0" applyFill="1" applyBorder="1" applyAlignment="1">
      <alignment horizontal="right" vertical="center"/>
    </xf>
    <xf numFmtId="0" fontId="0" fillId="8" borderId="50" xfId="0" applyFill="1" applyBorder="1" applyAlignment="1">
      <alignment horizontal="right" vertical="center"/>
    </xf>
    <xf numFmtId="0" fontId="0" fillId="8" borderId="51" xfId="0" applyFill="1" applyBorder="1" applyAlignment="1">
      <alignment horizontal="right" vertical="center"/>
    </xf>
    <xf numFmtId="0" fontId="0" fillId="8" borderId="52" xfId="0" applyFill="1" applyBorder="1" applyAlignment="1">
      <alignment horizontal="right" vertical="center"/>
    </xf>
    <xf numFmtId="0" fontId="0" fillId="9" borderId="49" xfId="0" applyFill="1" applyBorder="1" applyAlignment="1">
      <alignment horizontal="right" vertical="center"/>
    </xf>
    <xf numFmtId="0" fontId="0" fillId="9" borderId="50" xfId="0" applyFill="1" applyBorder="1" applyAlignment="1">
      <alignment horizontal="right" vertical="center"/>
    </xf>
    <xf numFmtId="0" fontId="0" fillId="9" borderId="51" xfId="0" applyFill="1" applyBorder="1" applyAlignment="1">
      <alignment horizontal="right" vertical="center"/>
    </xf>
    <xf numFmtId="0" fontId="0" fillId="9" borderId="52" xfId="0" applyFill="1" applyBorder="1" applyAlignment="1">
      <alignment horizontal="right" vertical="center"/>
    </xf>
    <xf numFmtId="0" fontId="0" fillId="10" borderId="49" xfId="0" applyFill="1" applyBorder="1" applyAlignment="1">
      <alignment horizontal="right" vertical="center"/>
    </xf>
    <xf numFmtId="0" fontId="0" fillId="10" borderId="50" xfId="0" applyFill="1" applyBorder="1" applyAlignment="1">
      <alignment horizontal="right" vertical="center"/>
    </xf>
    <xf numFmtId="0" fontId="0" fillId="10" borderId="51" xfId="0" applyFill="1" applyBorder="1" applyAlignment="1">
      <alignment horizontal="right" vertical="center"/>
    </xf>
    <xf numFmtId="0" fontId="0" fillId="10" borderId="52" xfId="0" applyFill="1" applyBorder="1" applyAlignment="1">
      <alignment horizontal="right" vertical="center"/>
    </xf>
    <xf numFmtId="0" fontId="0" fillId="6" borderId="49" xfId="0" applyFill="1" applyBorder="1" applyAlignment="1">
      <alignment horizontal="right" vertical="center"/>
    </xf>
    <xf numFmtId="0" fontId="0" fillId="6" borderId="50" xfId="0" applyFill="1" applyBorder="1" applyAlignment="1">
      <alignment horizontal="right" vertical="center"/>
    </xf>
    <xf numFmtId="0" fontId="0" fillId="6" borderId="51" xfId="0" applyFill="1" applyBorder="1" applyAlignment="1">
      <alignment horizontal="right" vertical="center"/>
    </xf>
    <xf numFmtId="0" fontId="0" fillId="6" borderId="52" xfId="0" applyFill="1" applyBorder="1" applyAlignment="1">
      <alignment horizontal="right" vertical="center"/>
    </xf>
  </cellXfs>
  <cellStyles count="5">
    <cellStyle name="Calc Currency (0)" xfId="1"/>
    <cellStyle name="Header1" xfId="2"/>
    <cellStyle name="Header2" xfId="3"/>
    <cellStyle name="Normal" xfId="0" builtinId="0"/>
    <cellStyle name="Normal 2" xfId="4"/>
  </cellStyles>
  <dxfs count="963"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99"/>
      <color rgb="FFFF8585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123825</xdr:colOff>
      <xdr:row>37</xdr:row>
      <xdr:rowOff>57150</xdr:rowOff>
    </xdr:from>
    <xdr:to>
      <xdr:col>13</xdr:col>
      <xdr:colOff>352425</xdr:colOff>
      <xdr:row>52</xdr:row>
      <xdr:rowOff>95250</xdr:rowOff>
    </xdr:to>
    <xdr:pic>
      <xdr:nvPicPr>
        <xdr:cNvPr id="7039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62825" y="6400800"/>
          <a:ext cx="2971800" cy="2686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33618</xdr:rowOff>
    </xdr:from>
    <xdr:to>
      <xdr:col>18</xdr:col>
      <xdr:colOff>169976</xdr:colOff>
      <xdr:row>35</xdr:row>
      <xdr:rowOff>114780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8118" y="874059"/>
          <a:ext cx="11790476" cy="51238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RS\00%20&#31649;&#29702;\06%20&#25080;&#26696;\a&#21066;&#28187;&#26696;&#19968;&#35239;&#65288;APL&#20840;&#20307;&#65289;_200206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L-共通"/>
      <sheetName val="リスト"/>
    </sheetNames>
    <sheetDataSet>
      <sheetData sheetId="0"/>
      <sheetData sheetId="1">
        <row r="2">
          <cell r="H2">
            <v>37412</v>
          </cell>
        </row>
        <row r="3">
          <cell r="H3" t="str">
            <v>ASAP</v>
          </cell>
        </row>
        <row r="4">
          <cell r="H4" t="str">
            <v>－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128"/>
  <sheetViews>
    <sheetView showGridLines="0" tabSelected="1" view="pageBreakPreview" zoomScale="80" zoomScaleNormal="80" zoomScaleSheetLayoutView="80" workbookViewId="0">
      <pane xSplit="14" ySplit="10" topLeftCell="O11" activePane="bottomRight" state="frozen"/>
      <selection pane="topRight" activeCell="O1" sqref="O1"/>
      <selection pane="bottomLeft" activeCell="A11" sqref="A11"/>
      <selection pane="bottomRight" activeCell="F113" sqref="F113:F114"/>
    </sheetView>
  </sheetViews>
  <sheetFormatPr defaultColWidth="4.625" defaultRowHeight="15" customHeight="1"/>
  <cols>
    <col min="1" max="1" width="1.375" style="42" customWidth="1"/>
    <col min="2" max="2" width="4.125" style="42" customWidth="1"/>
    <col min="3" max="3" width="3.25" style="42" customWidth="1"/>
    <col min="4" max="4" width="9.625" style="42" bestFit="1" customWidth="1"/>
    <col min="5" max="5" width="16.75" style="42" bestFit="1" customWidth="1"/>
    <col min="6" max="6" width="17" style="42" customWidth="1"/>
    <col min="7" max="7" width="12.375" style="42" customWidth="1"/>
    <col min="8" max="8" width="8.75" style="42" bestFit="1" customWidth="1"/>
    <col min="9" max="9" width="9.625" style="42" customWidth="1"/>
    <col min="10" max="10" width="10.875" style="42" bestFit="1" customWidth="1"/>
    <col min="11" max="11" width="9.5" style="42" bestFit="1" customWidth="1"/>
    <col min="12" max="12" width="10.25" style="42" bestFit="1" customWidth="1"/>
    <col min="13" max="13" width="11.125" style="42" bestFit="1" customWidth="1"/>
    <col min="14" max="14" width="11.625" style="42" customWidth="1"/>
    <col min="15" max="15" width="4.375" style="42" customWidth="1"/>
    <col min="16" max="16" width="4.375" style="68" customWidth="1"/>
    <col min="17" max="18" width="4.375" style="87" customWidth="1"/>
    <col min="19" max="20" width="6.75" style="87" customWidth="1"/>
    <col min="21" max="24" width="6.75" style="42" customWidth="1"/>
    <col min="25" max="26" width="6.75" style="87" customWidth="1"/>
    <col min="27" max="33" width="6.75" style="42" customWidth="1"/>
    <col min="34" max="34" width="7.875" style="42" bestFit="1" customWidth="1"/>
    <col min="35" max="35" width="6.875" style="42" bestFit="1" customWidth="1"/>
    <col min="36" max="36" width="6.875" style="42" customWidth="1"/>
    <col min="37" max="37" width="1.125" style="42" customWidth="1"/>
    <col min="38" max="48" width="2.875" style="42" customWidth="1"/>
    <col min="49" max="16384" width="4.625" style="42"/>
  </cols>
  <sheetData>
    <row r="1" spans="1:36" ht="23.25" customHeight="1">
      <c r="B1" s="43" t="s">
        <v>61</v>
      </c>
      <c r="D1" s="44"/>
      <c r="E1" s="44"/>
      <c r="F1" s="44"/>
      <c r="G1" s="44"/>
      <c r="H1" s="45" t="s">
        <v>33</v>
      </c>
      <c r="I1" s="135" t="s">
        <v>51</v>
      </c>
      <c r="J1" s="135"/>
      <c r="K1" s="46"/>
      <c r="L1" s="47" t="s">
        <v>47</v>
      </c>
      <c r="M1" s="48" t="s">
        <v>55</v>
      </c>
      <c r="N1" s="125"/>
      <c r="O1" s="125"/>
      <c r="P1" s="49"/>
      <c r="Q1" s="50"/>
      <c r="R1" s="50"/>
      <c r="S1" s="50"/>
      <c r="T1" s="50"/>
      <c r="U1" s="44"/>
      <c r="V1" s="44"/>
      <c r="W1" s="44"/>
      <c r="X1" s="44"/>
      <c r="Y1" s="50"/>
      <c r="Z1" s="50"/>
      <c r="AA1" s="44"/>
      <c r="AB1" s="44"/>
      <c r="AC1" s="44"/>
      <c r="AD1" s="44"/>
      <c r="AE1" s="44"/>
      <c r="AF1" s="44"/>
      <c r="AG1" s="44"/>
      <c r="AH1" s="44"/>
      <c r="AI1" s="44"/>
    </row>
    <row r="2" spans="1:36" ht="24" customHeight="1">
      <c r="B2" s="51" t="s">
        <v>50</v>
      </c>
      <c r="C2" s="52"/>
      <c r="D2" s="53"/>
      <c r="E2" s="53"/>
      <c r="F2" s="44"/>
      <c r="G2" s="44"/>
      <c r="H2" s="54" t="s">
        <v>34</v>
      </c>
      <c r="I2" s="55" t="s">
        <v>48</v>
      </c>
      <c r="J2" s="55" t="s">
        <v>35</v>
      </c>
      <c r="K2" s="56" t="s">
        <v>36</v>
      </c>
      <c r="L2" s="57" t="s">
        <v>37</v>
      </c>
      <c r="M2" s="57" t="s">
        <v>58</v>
      </c>
      <c r="N2" s="50"/>
      <c r="O2" s="50"/>
      <c r="P2" s="50"/>
      <c r="Q2" s="50"/>
      <c r="R2" s="50"/>
      <c r="S2" s="44"/>
      <c r="T2" s="45"/>
      <c r="U2" s="44"/>
      <c r="V2" s="44"/>
      <c r="W2" s="44"/>
      <c r="X2" s="44"/>
      <c r="Y2" s="44"/>
      <c r="Z2" s="45"/>
      <c r="AA2" s="44"/>
      <c r="AB2" s="44"/>
      <c r="AC2" s="44"/>
      <c r="AD2" s="44"/>
      <c r="AE2" s="44"/>
      <c r="AF2" s="44"/>
      <c r="AG2" s="44"/>
      <c r="AH2" s="58" t="str">
        <f ca="1">"Date："&amp;TEXT(TODAY()," mm/dd/yyyy")</f>
        <v>Date： 06/19/2015</v>
      </c>
      <c r="AI2" s="44"/>
    </row>
    <row r="3" spans="1:36" ht="24" customHeight="1">
      <c r="C3" s="59"/>
      <c r="D3" s="60"/>
      <c r="E3" s="60"/>
      <c r="F3" s="44"/>
      <c r="G3" s="44"/>
      <c r="H3" s="61">
        <f ca="1">COUNTIF(N15:N128,"=△") + COUNTIF(N15:N128,"=○") +COUNTIF(N15:N128,"=★") + COUNTIF(N15:N128,"=◇")+ COUNTIF(N15:N128,"=▲")</f>
        <v>43</v>
      </c>
      <c r="I3" s="61">
        <f ca="1">COUNTIF(N15:N128,"=○")</f>
        <v>13</v>
      </c>
      <c r="J3" s="61">
        <f ca="1">COUNTIF(N15:N128,"=△") + COUNTIF(N15:N128,"=▲")  +  COUNTIF(N15:N128,"=★")</f>
        <v>11</v>
      </c>
      <c r="K3" s="61">
        <f ca="1">COUNTIF(N15:N128,"=◇")</f>
        <v>19</v>
      </c>
      <c r="L3" s="61">
        <f ca="1">COUNTIF(N15:N128,"=▲")</f>
        <v>0</v>
      </c>
      <c r="M3" s="61">
        <f ca="1">COUNTIF(N15:N128,"=★")</f>
        <v>2</v>
      </c>
      <c r="N3" s="50"/>
      <c r="O3" s="50"/>
      <c r="P3" s="50"/>
      <c r="Q3" s="50"/>
      <c r="R3" s="50"/>
      <c r="S3" s="44"/>
      <c r="T3" s="62"/>
      <c r="U3" s="44"/>
      <c r="V3" s="44"/>
      <c r="W3" s="44"/>
      <c r="X3" s="44"/>
      <c r="Y3" s="44"/>
      <c r="Z3" s="62"/>
      <c r="AA3" s="44"/>
      <c r="AB3" s="44"/>
      <c r="AC3" s="44"/>
      <c r="AD3" s="44"/>
      <c r="AE3" s="44"/>
      <c r="AF3" s="44"/>
      <c r="AG3" s="44"/>
      <c r="AH3" s="44"/>
      <c r="AI3" s="60"/>
      <c r="AJ3" s="88"/>
    </row>
    <row r="4" spans="1:36" ht="5.25" customHeight="1" thickBot="1">
      <c r="B4" s="63"/>
      <c r="C4" s="63"/>
      <c r="D4" s="63"/>
      <c r="E4" s="63"/>
      <c r="F4" s="64"/>
      <c r="G4" s="64"/>
      <c r="H4" s="64"/>
      <c r="I4" s="64"/>
      <c r="J4" s="64"/>
      <c r="K4" s="64"/>
      <c r="L4" s="64"/>
      <c r="M4" s="64"/>
      <c r="N4" s="64"/>
      <c r="O4" s="64"/>
      <c r="P4" s="65"/>
      <c r="Q4" s="66"/>
      <c r="R4" s="66"/>
      <c r="S4" s="66"/>
      <c r="T4" s="66"/>
      <c r="U4" s="64"/>
      <c r="V4" s="64"/>
      <c r="W4" s="64"/>
      <c r="X4" s="64"/>
      <c r="Y4" s="66"/>
      <c r="Z4" s="66"/>
      <c r="AA4" s="64"/>
      <c r="AB4" s="64"/>
      <c r="AC4" s="64"/>
      <c r="AD4" s="64"/>
      <c r="AE4" s="64"/>
      <c r="AF4" s="64"/>
      <c r="AG4" s="64"/>
      <c r="AH4" s="64"/>
      <c r="AI4" s="59"/>
      <c r="AJ4" s="88"/>
    </row>
    <row r="5" spans="1:36" ht="3.75" customHeight="1" thickTop="1">
      <c r="B5" s="52"/>
      <c r="C5" s="52"/>
      <c r="D5" s="52"/>
      <c r="E5" s="52"/>
      <c r="H5" s="67"/>
      <c r="I5" s="67"/>
      <c r="J5" s="67"/>
      <c r="K5" s="67"/>
      <c r="L5" s="67"/>
      <c r="M5" s="67"/>
      <c r="N5" s="67"/>
      <c r="O5" s="67"/>
      <c r="Q5" s="69"/>
      <c r="R5" s="69"/>
      <c r="S5" s="69"/>
      <c r="T5" s="69"/>
      <c r="Y5" s="69"/>
      <c r="Z5" s="69"/>
      <c r="AH5" s="70"/>
      <c r="AI5" s="59"/>
      <c r="AJ5" s="59"/>
    </row>
    <row r="6" spans="1:36" ht="3.75" customHeight="1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Q6" s="68"/>
      <c r="R6" s="68"/>
      <c r="S6" s="68"/>
      <c r="T6" s="68"/>
      <c r="Y6" s="68"/>
      <c r="Z6" s="68"/>
      <c r="AH6" s="70"/>
      <c r="AI6" s="59"/>
      <c r="AJ6" s="59"/>
    </row>
    <row r="7" spans="1:36" ht="18.75" customHeight="1">
      <c r="A7" s="71"/>
      <c r="B7" s="126"/>
      <c r="C7" s="127"/>
      <c r="D7" s="127"/>
      <c r="E7" s="127"/>
      <c r="F7" s="127"/>
      <c r="G7" s="127"/>
      <c r="H7" s="128"/>
      <c r="I7" s="132" t="s">
        <v>38</v>
      </c>
      <c r="J7" s="133"/>
      <c r="K7" s="133"/>
      <c r="L7" s="134"/>
      <c r="M7" s="71"/>
      <c r="N7" s="71"/>
      <c r="O7" s="71"/>
      <c r="P7" s="71"/>
      <c r="Q7" s="71"/>
      <c r="R7" s="71"/>
      <c r="S7" s="42"/>
      <c r="T7" s="42"/>
      <c r="W7" s="70"/>
      <c r="Y7" s="42"/>
      <c r="Z7" s="42"/>
      <c r="AC7" s="70"/>
      <c r="AF7" s="70"/>
    </row>
    <row r="8" spans="1:36" ht="18.75" customHeight="1">
      <c r="A8" s="71"/>
      <c r="B8" s="129"/>
      <c r="C8" s="130"/>
      <c r="D8" s="130"/>
      <c r="E8" s="130"/>
      <c r="F8" s="130"/>
      <c r="G8" s="130"/>
      <c r="H8" s="131"/>
      <c r="I8" s="72">
        <f>MIN(I15:I128)</f>
        <v>42172</v>
      </c>
      <c r="J8" s="72">
        <f>MAX(J15:J128)</f>
        <v>42181</v>
      </c>
      <c r="K8" s="72">
        <f>IF(MIN(K15:K128)=DATE(1900,1,0),"",MIN(K15:K128))</f>
        <v>42172</v>
      </c>
      <c r="L8" s="72">
        <f>IF(MAX(L15:L128)=DATE(1900,1,0),"",MAX(L15:L128))</f>
        <v>42174</v>
      </c>
      <c r="M8" s="73"/>
      <c r="N8" s="74" t="str">
        <f>TEXT(T9,"yyyy")</f>
        <v>2015</v>
      </c>
      <c r="O8" s="120">
        <f>SUM(P15:P128)</f>
        <v>37</v>
      </c>
      <c r="P8" s="121"/>
      <c r="Q8" s="120">
        <f>SUM(R15:R128)</f>
        <v>1</v>
      </c>
      <c r="R8" s="121"/>
      <c r="S8" s="75">
        <v>6</v>
      </c>
      <c r="T8" s="76" t="str">
        <f>IF(TEXT(T9,"d")="1",TEXT(T9,"m"),"")</f>
        <v/>
      </c>
      <c r="U8" s="76" t="str">
        <f t="shared" ref="U8:X8" si="0">IF(TEXT(U9,"d")="1",TEXT(U9,"m"),"")</f>
        <v/>
      </c>
      <c r="V8" s="76" t="str">
        <f t="shared" si="0"/>
        <v/>
      </c>
      <c r="W8" s="76" t="str">
        <f t="shared" si="0"/>
        <v/>
      </c>
      <c r="X8" s="76" t="str">
        <f t="shared" si="0"/>
        <v/>
      </c>
      <c r="Y8" s="75"/>
      <c r="Z8" s="76" t="str">
        <f>IF(TEXT(Z9,"d")="1",TEXT(Z9,"m"),"")</f>
        <v/>
      </c>
      <c r="AA8" s="76" t="str">
        <f t="shared" ref="AA8:AG8" si="1">IF(TEXT(AA9,"d")="1",TEXT(AA9,"m"),"")</f>
        <v/>
      </c>
      <c r="AB8" s="76" t="str">
        <f t="shared" si="1"/>
        <v/>
      </c>
      <c r="AC8" s="76" t="str">
        <f t="shared" si="1"/>
        <v/>
      </c>
      <c r="AD8" s="76" t="str">
        <f t="shared" si="1"/>
        <v/>
      </c>
      <c r="AE8" s="76" t="str">
        <f t="shared" si="1"/>
        <v/>
      </c>
      <c r="AF8" s="76" t="str">
        <f t="shared" si="1"/>
        <v/>
      </c>
      <c r="AG8" s="76" t="str">
        <f t="shared" si="1"/>
        <v/>
      </c>
      <c r="AH8" s="145" t="s">
        <v>39</v>
      </c>
    </row>
    <row r="9" spans="1:36" ht="18.75" customHeight="1">
      <c r="B9" s="136" t="s">
        <v>40</v>
      </c>
      <c r="C9" s="138" t="s">
        <v>31</v>
      </c>
      <c r="D9" s="138" t="s">
        <v>41</v>
      </c>
      <c r="E9" s="138" t="s">
        <v>52</v>
      </c>
      <c r="F9" s="141" t="s">
        <v>53</v>
      </c>
      <c r="G9" s="136" t="s">
        <v>54</v>
      </c>
      <c r="H9" s="143" t="s">
        <v>57</v>
      </c>
      <c r="I9" s="146" t="s">
        <v>42</v>
      </c>
      <c r="J9" s="147"/>
      <c r="K9" s="146" t="s">
        <v>32</v>
      </c>
      <c r="L9" s="148"/>
      <c r="M9" s="149" t="s">
        <v>43</v>
      </c>
      <c r="N9" s="150"/>
      <c r="O9" s="122" t="s">
        <v>44</v>
      </c>
      <c r="P9" s="123"/>
      <c r="Q9" s="124" t="s">
        <v>45</v>
      </c>
      <c r="R9" s="123"/>
      <c r="S9" s="77">
        <v>42171</v>
      </c>
      <c r="T9" s="77">
        <v>42172</v>
      </c>
      <c r="U9" s="77">
        <v>42173</v>
      </c>
      <c r="V9" s="77">
        <v>42174</v>
      </c>
      <c r="W9" s="77">
        <v>42175</v>
      </c>
      <c r="X9" s="77">
        <v>42176</v>
      </c>
      <c r="Y9" s="77">
        <v>42177</v>
      </c>
      <c r="Z9" s="77">
        <v>42178</v>
      </c>
      <c r="AA9" s="77">
        <v>42179</v>
      </c>
      <c r="AB9" s="77">
        <v>42180</v>
      </c>
      <c r="AC9" s="77">
        <v>42181</v>
      </c>
      <c r="AD9" s="77">
        <v>42182</v>
      </c>
      <c r="AE9" s="77">
        <v>42183</v>
      </c>
      <c r="AF9" s="77">
        <v>42184</v>
      </c>
      <c r="AG9" s="77">
        <v>42185</v>
      </c>
      <c r="AH9" s="145"/>
    </row>
    <row r="10" spans="1:36" ht="18.75" customHeight="1">
      <c r="B10" s="137"/>
      <c r="C10" s="139"/>
      <c r="D10" s="140"/>
      <c r="E10" s="140"/>
      <c r="F10" s="142"/>
      <c r="G10" s="137"/>
      <c r="H10" s="144"/>
      <c r="I10" s="78" t="s">
        <v>18</v>
      </c>
      <c r="J10" s="79" t="s">
        <v>19</v>
      </c>
      <c r="K10" s="80" t="s">
        <v>18</v>
      </c>
      <c r="L10" s="81" t="s">
        <v>19</v>
      </c>
      <c r="M10" s="151"/>
      <c r="N10" s="152"/>
      <c r="O10" s="82" t="s">
        <v>3</v>
      </c>
      <c r="P10" s="83" t="s">
        <v>4</v>
      </c>
      <c r="Q10" s="82" t="s">
        <v>3</v>
      </c>
      <c r="R10" s="83" t="s">
        <v>4</v>
      </c>
      <c r="S10" s="84">
        <f t="shared" ref="S10:AG10" si="2">S9</f>
        <v>42171</v>
      </c>
      <c r="T10" s="84">
        <f t="shared" si="2"/>
        <v>42172</v>
      </c>
      <c r="U10" s="84">
        <f t="shared" si="2"/>
        <v>42173</v>
      </c>
      <c r="V10" s="84">
        <f t="shared" si="2"/>
        <v>42174</v>
      </c>
      <c r="W10" s="84">
        <f t="shared" si="2"/>
        <v>42175</v>
      </c>
      <c r="X10" s="84">
        <f t="shared" si="2"/>
        <v>42176</v>
      </c>
      <c r="Y10" s="84">
        <f t="shared" si="2"/>
        <v>42177</v>
      </c>
      <c r="Z10" s="84">
        <f t="shared" si="2"/>
        <v>42178</v>
      </c>
      <c r="AA10" s="84">
        <f t="shared" si="2"/>
        <v>42179</v>
      </c>
      <c r="AB10" s="84">
        <f t="shared" si="2"/>
        <v>42180</v>
      </c>
      <c r="AC10" s="84">
        <f t="shared" si="2"/>
        <v>42181</v>
      </c>
      <c r="AD10" s="84">
        <f t="shared" si="2"/>
        <v>42182</v>
      </c>
      <c r="AE10" s="84">
        <f t="shared" si="2"/>
        <v>42183</v>
      </c>
      <c r="AF10" s="84">
        <f t="shared" si="2"/>
        <v>42184</v>
      </c>
      <c r="AG10" s="84">
        <f t="shared" si="2"/>
        <v>42185</v>
      </c>
      <c r="AH10" s="145"/>
    </row>
    <row r="11" spans="1:36" ht="13.5" customHeight="1">
      <c r="B11" s="90">
        <f>(ROW()-10)/2+0.5</f>
        <v>1</v>
      </c>
      <c r="C11" s="92"/>
      <c r="D11" s="94"/>
      <c r="E11" s="94"/>
      <c r="F11" s="96"/>
      <c r="G11" s="96"/>
      <c r="H11" s="118"/>
      <c r="I11" s="100"/>
      <c r="J11" s="100"/>
      <c r="K11" s="100"/>
      <c r="L11" s="100"/>
      <c r="M11" s="102"/>
      <c r="N11" s="104" t="str">
        <f ca="1">IF(B11="","",IF(AND(I11="",J11="",K11="",L11=""),"",IF(OR(I11="",J11=""),"?",IF(AND(I11&lt;&gt;"",J11&lt;&gt;"",K11&lt;&gt;"",L11&lt;&gt;"",M11=100),"○",IF(AND(I11&lt;=TODAY(),J11&gt;=TODAY(),K11=""),"▲",  IF(J11&lt;TODAY(),"★",IF(K11&lt;&gt;"","△",IF(AND(I11&lt;&gt;""),"◇",""))))))))</f>
        <v/>
      </c>
      <c r="O11" s="106" t="str">
        <f>IF(COUNTA(S11:X11)=0,"",SUMPRODUCT(--(ISNUMBER(S11:X11)),S11:X11)+ (COUNTA(S11:X11)-COUNT(S11:X11))*8)</f>
        <v/>
      </c>
      <c r="P11" s="108" t="str">
        <f t="shared" ref="P11" si="3">IF(O11="","",ROUND(O11/8,2))</f>
        <v/>
      </c>
      <c r="Q11" s="106" t="str">
        <f>IF(COUNTA(S12:X12)=0,"",SUMPRODUCT(--(ISNUMBER(S12:X12)),S12:X12)+ (COUNTA(S12:X12)-COUNT(S12:X12))*8)</f>
        <v/>
      </c>
      <c r="R11" s="108" t="str">
        <f t="shared" ref="R11" si="4">IF(Q11="","",ROUND(Q11/8,2))</f>
        <v/>
      </c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9"/>
    </row>
    <row r="12" spans="1:36" ht="13.5" customHeight="1">
      <c r="B12" s="91"/>
      <c r="C12" s="93"/>
      <c r="D12" s="95"/>
      <c r="E12" s="95"/>
      <c r="F12" s="97"/>
      <c r="G12" s="97"/>
      <c r="H12" s="119"/>
      <c r="I12" s="101"/>
      <c r="J12" s="101"/>
      <c r="K12" s="101"/>
      <c r="L12" s="101"/>
      <c r="M12" s="103"/>
      <c r="N12" s="105"/>
      <c r="O12" s="107"/>
      <c r="P12" s="109"/>
      <c r="Q12" s="107"/>
      <c r="R12" s="109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9"/>
    </row>
    <row r="13" spans="1:36" ht="13.5" customHeight="1">
      <c r="B13" s="90">
        <f t="shared" ref="B13" si="5">(ROW()-10)/2+0.5</f>
        <v>2</v>
      </c>
      <c r="C13" s="92"/>
      <c r="D13" s="94"/>
      <c r="E13" s="94"/>
      <c r="F13" s="96"/>
      <c r="G13" s="96"/>
      <c r="H13" s="118"/>
      <c r="I13" s="100"/>
      <c r="J13" s="100"/>
      <c r="K13" s="100"/>
      <c r="L13" s="100"/>
      <c r="M13" s="102"/>
      <c r="N13" s="104" t="str">
        <f ca="1">IF(B13="","",IF(AND(I13="",J13="",K13="",L13=""),"",IF(OR(I13="",J13=""),"?",IF(AND(I13&lt;&gt;"",J13&lt;&gt;"",K13&lt;&gt;"",L13&lt;&gt;"",M13=100),"○",IF(AND(I13&lt;=TODAY(),J13&gt;=TODAY(),K13=""),"▲",  IF(J13&lt;TODAY(),"★",IF(K13&lt;&gt;"","△",IF(AND(I13&lt;&gt;""),"◇",""))))))))</f>
        <v/>
      </c>
      <c r="O13" s="106" t="str">
        <f>IF(COUNTA(S13:X13)=0,"",SUMPRODUCT(--(ISNUMBER(S13:X13)),S13:X13)+ (COUNTA(S13:X13)-COUNT(S13:X13))*8)</f>
        <v/>
      </c>
      <c r="P13" s="108" t="str">
        <f t="shared" ref="P13" si="6">IF(O13="","",ROUND(O13/8,2))</f>
        <v/>
      </c>
      <c r="Q13" s="106" t="str">
        <f>IF(COUNTA(S14:X14)=0,"",SUMPRODUCT(--(ISNUMBER(S14:X14)),S14:X14)+ (COUNTA(S14:X14)-COUNT(S14:X14))*8)</f>
        <v/>
      </c>
      <c r="R13" s="108" t="str">
        <f t="shared" ref="R13" si="7">IF(Q13="","",ROUND(Q13/8,2))</f>
        <v/>
      </c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9"/>
    </row>
    <row r="14" spans="1:36" ht="13.5" customHeight="1">
      <c r="B14" s="91"/>
      <c r="C14" s="93"/>
      <c r="D14" s="95"/>
      <c r="E14" s="95"/>
      <c r="F14" s="97"/>
      <c r="G14" s="97"/>
      <c r="H14" s="119"/>
      <c r="I14" s="101"/>
      <c r="J14" s="101"/>
      <c r="K14" s="101"/>
      <c r="L14" s="101"/>
      <c r="M14" s="103"/>
      <c r="N14" s="105"/>
      <c r="O14" s="107"/>
      <c r="P14" s="109"/>
      <c r="Q14" s="107"/>
      <c r="R14" s="109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9"/>
    </row>
    <row r="15" spans="1:36" ht="13.5" customHeight="1">
      <c r="B15" s="110">
        <f>(ROW()-10)/2+0.5</f>
        <v>3</v>
      </c>
      <c r="C15" s="92" t="s">
        <v>30</v>
      </c>
      <c r="D15" s="94" t="s">
        <v>59</v>
      </c>
      <c r="E15" s="94" t="s">
        <v>72</v>
      </c>
      <c r="F15" s="96" t="s">
        <v>77</v>
      </c>
      <c r="G15" s="96"/>
      <c r="H15" s="98" t="s">
        <v>62</v>
      </c>
      <c r="I15" s="100">
        <v>42172</v>
      </c>
      <c r="J15" s="100">
        <v>42174</v>
      </c>
      <c r="K15" s="100">
        <v>42172</v>
      </c>
      <c r="L15" s="100">
        <v>42174</v>
      </c>
      <c r="M15" s="102">
        <v>100</v>
      </c>
      <c r="N15" s="112" t="str">
        <f ca="1">IF(B15="","",IF(AND(I15="",J15="",K15="",L15=""),"",IF(OR(I15="",J15=""),"?",IF(AND(I15&lt;&gt;"",J15&lt;&gt;"",K15&lt;&gt;"",L15&lt;&gt;"",M15=100),"○",IF(AND(I15&lt;=TODAY(),J15&gt;=TODAY(),K15=""),"▲",  IF(J15&lt;TODAY(),"★",IF(K15&lt;&gt;"","△",IF(AND(I15&lt;&gt;""),"◇",""))))))))</f>
        <v>○</v>
      </c>
      <c r="O15" s="114">
        <f>IF(COUNTA(S15:X15)=0,"",SUMPRODUCT(--(ISNUMBER(S15:X15)),S15:X15)+ (COUNTA(S15:X15)-COUNT(S15:X15))*8)</f>
        <v>8</v>
      </c>
      <c r="P15" s="116">
        <f>IF(O15="","",ROUND(O15/8,2))</f>
        <v>1</v>
      </c>
      <c r="Q15" s="114" t="str">
        <f>IF(COUNTA(S16:X16)=0,"",SUMPRODUCT(--(ISNUMBER(S16:X16)),S16:X16)+ (COUNTA(S16:X16)-COUNT(S16:X16))*8)</f>
        <v/>
      </c>
      <c r="R15" s="116" t="str">
        <f t="shared" ref="R15" si="8">IF(Q15="","",ROUND(Q15/8,2))</f>
        <v/>
      </c>
      <c r="S15" s="85"/>
      <c r="T15" s="85">
        <v>8</v>
      </c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9"/>
    </row>
    <row r="16" spans="1:36" ht="13.5" customHeight="1">
      <c r="B16" s="111"/>
      <c r="C16" s="93"/>
      <c r="D16" s="95"/>
      <c r="E16" s="95"/>
      <c r="F16" s="97"/>
      <c r="G16" s="97"/>
      <c r="H16" s="99"/>
      <c r="I16" s="101"/>
      <c r="J16" s="101"/>
      <c r="K16" s="101"/>
      <c r="L16" s="101"/>
      <c r="M16" s="103"/>
      <c r="N16" s="113"/>
      <c r="O16" s="115"/>
      <c r="P16" s="117"/>
      <c r="Q16" s="115"/>
      <c r="R16" s="117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9"/>
    </row>
    <row r="17" spans="2:34" ht="13.5" customHeight="1">
      <c r="B17" s="90">
        <f t="shared" ref="B17" si="9">(ROW()-10)/2+0.5</f>
        <v>4</v>
      </c>
      <c r="C17" s="92"/>
      <c r="D17" s="94"/>
      <c r="E17" s="94" t="s">
        <v>84</v>
      </c>
      <c r="F17" s="96" t="s">
        <v>77</v>
      </c>
      <c r="G17" s="96"/>
      <c r="H17" s="98" t="s">
        <v>62</v>
      </c>
      <c r="I17" s="100">
        <v>42172</v>
      </c>
      <c r="J17" s="100">
        <v>42174</v>
      </c>
      <c r="K17" s="100">
        <v>42172</v>
      </c>
      <c r="L17" s="100">
        <v>42174</v>
      </c>
      <c r="M17" s="102">
        <v>100</v>
      </c>
      <c r="N17" s="104" t="str">
        <f ca="1">IF(B17="","",IF(AND(I17="",J17="",K17="",L17=""),"",IF(OR(I17="",J17=""),"?",IF(AND(I17&lt;&gt;"",J17&lt;&gt;"",K17&lt;&gt;"",L17&lt;&gt;"",M17=100),"○",IF(AND(I17&lt;=TODAY(),J17&gt;=TODAY(),K17=""),"▲",  IF(J17&lt;TODAY(),"★",IF(K17&lt;&gt;"","△",IF(AND(I17&lt;&gt;""),"◇",""))))))))</f>
        <v>○</v>
      </c>
      <c r="O17" s="106">
        <f>IF(COUNTA(S17:X17)=0,"",SUMPRODUCT(--(ISNUMBER(S17:X17)),S17:X17)+ (COUNTA(S17:X17)-COUNT(S17:X17))*8)</f>
        <v>8</v>
      </c>
      <c r="P17" s="108">
        <f t="shared" ref="P17" si="10">IF(O17="","",ROUND(O17/8,2))</f>
        <v>1</v>
      </c>
      <c r="Q17" s="106" t="str">
        <f>IF(COUNTA(S18:X18)=0,"",SUMPRODUCT(--(ISNUMBER(S18:X18)),S18:X18)+ (COUNTA(S18:X18)-COUNT(S18:X18))*8)</f>
        <v/>
      </c>
      <c r="R17" s="108" t="str">
        <f t="shared" ref="R17" si="11">IF(Q17="","",ROUND(Q17/8,2))</f>
        <v/>
      </c>
      <c r="S17" s="85"/>
      <c r="T17" s="85">
        <v>8</v>
      </c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9"/>
    </row>
    <row r="18" spans="2:34" ht="13.5" customHeight="1">
      <c r="B18" s="91"/>
      <c r="C18" s="93"/>
      <c r="D18" s="95"/>
      <c r="E18" s="95"/>
      <c r="F18" s="97"/>
      <c r="G18" s="97"/>
      <c r="H18" s="99"/>
      <c r="I18" s="101"/>
      <c r="J18" s="101"/>
      <c r="K18" s="101"/>
      <c r="L18" s="101"/>
      <c r="M18" s="103"/>
      <c r="N18" s="105"/>
      <c r="O18" s="107"/>
      <c r="P18" s="109"/>
      <c r="Q18" s="107"/>
      <c r="R18" s="109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9"/>
    </row>
    <row r="19" spans="2:34" ht="13.5" customHeight="1">
      <c r="B19" s="90">
        <f t="shared" ref="B19" si="12">(ROW()-10)/2+0.5</f>
        <v>5</v>
      </c>
      <c r="C19" s="92"/>
      <c r="D19" s="94"/>
      <c r="E19" s="94"/>
      <c r="F19" s="96"/>
      <c r="G19" s="96"/>
      <c r="H19" s="98"/>
      <c r="I19" s="100"/>
      <c r="J19" s="100"/>
      <c r="K19" s="100"/>
      <c r="L19" s="100"/>
      <c r="M19" s="102"/>
      <c r="N19" s="104" t="str">
        <f ca="1">IF(B19="","",IF(AND(I19="",J19="",K19="",L19=""),"",IF(OR(I19="",J19=""),"?",IF(AND(I19&lt;&gt;"",J19&lt;&gt;"",K19&lt;&gt;"",L19&lt;&gt;"",M19=100),"○",IF(AND(I19&lt;=TODAY(),J19&gt;=TODAY(),K19=""),"▲",  IF(J19&lt;TODAY(),"★",IF(K19&lt;&gt;"","△",IF(AND(I19&lt;&gt;""),"◇",""))))))))</f>
        <v/>
      </c>
      <c r="O19" s="106" t="str">
        <f>IF(COUNTA(S19:X19)=0,"",SUMPRODUCT(--(ISNUMBER(S19:X19)),S19:X19)+ (COUNTA(S19:X19)-COUNT(S19:X19))*8)</f>
        <v/>
      </c>
      <c r="P19" s="108" t="str">
        <f t="shared" ref="P19" si="13">IF(O19="","",ROUND(O19/8,2))</f>
        <v/>
      </c>
      <c r="Q19" s="106" t="str">
        <f>IF(COUNTA(S20:X20)=0,"",SUMPRODUCT(--(ISNUMBER(S20:X20)),S20:X20)+ (COUNTA(S20:X20)-COUNT(S20:X20))*8)</f>
        <v/>
      </c>
      <c r="R19" s="108" t="str">
        <f t="shared" ref="R19" si="14">IF(Q19="","",ROUND(Q19/8,2))</f>
        <v/>
      </c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9"/>
    </row>
    <row r="20" spans="2:34" ht="13.5" customHeight="1">
      <c r="B20" s="91"/>
      <c r="C20" s="93"/>
      <c r="D20" s="95"/>
      <c r="E20" s="95"/>
      <c r="F20" s="97"/>
      <c r="G20" s="97"/>
      <c r="H20" s="99"/>
      <c r="I20" s="101"/>
      <c r="J20" s="101"/>
      <c r="K20" s="101"/>
      <c r="L20" s="101"/>
      <c r="M20" s="103"/>
      <c r="N20" s="105"/>
      <c r="O20" s="107"/>
      <c r="P20" s="109"/>
      <c r="Q20" s="107"/>
      <c r="R20" s="109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9"/>
    </row>
    <row r="21" spans="2:34" ht="13.5" customHeight="1">
      <c r="B21" s="110">
        <f>(ROW()-10)/2+0.5</f>
        <v>6</v>
      </c>
      <c r="C21" s="92"/>
      <c r="D21" s="94" t="s">
        <v>71</v>
      </c>
      <c r="E21" s="94" t="s">
        <v>60</v>
      </c>
      <c r="F21" s="96" t="s">
        <v>77</v>
      </c>
      <c r="G21" s="96"/>
      <c r="H21" s="98" t="s">
        <v>63</v>
      </c>
      <c r="I21" s="100">
        <v>42172</v>
      </c>
      <c r="J21" s="100">
        <v>42174</v>
      </c>
      <c r="K21" s="100">
        <v>42172</v>
      </c>
      <c r="L21" s="100">
        <v>42174</v>
      </c>
      <c r="M21" s="102">
        <v>100</v>
      </c>
      <c r="N21" s="112" t="str">
        <f ca="1">IF(B21="","",IF(AND(I21="",J21="",K21="",L21=""),"",IF(OR(I21="",J21=""),"?",IF(AND(I21&lt;&gt;"",J21&lt;&gt;"",K21&lt;&gt;"",L21&lt;&gt;"",M21=100),"○",IF(AND(I21&lt;=TODAY(),J21&gt;=TODAY(),K21=""),"▲",  IF(J21&lt;TODAY(),"★",IF(K21&lt;&gt;"","△",IF(AND(I21&lt;&gt;""),"◇",""))))))))</f>
        <v>○</v>
      </c>
      <c r="O21" s="114">
        <f>IF(COUNTA(S21:X21)=0,"",SUMPRODUCT(--(ISNUMBER(S21:X21)),S21:X21)+ (COUNTA(S21:X21)-COUNT(S21:X21))*8)</f>
        <v>8</v>
      </c>
      <c r="P21" s="116">
        <f>IF(O21="","",ROUND(O21/8,2))</f>
        <v>1</v>
      </c>
      <c r="Q21" s="114" t="str">
        <f>IF(COUNTA(S22:X22)=0,"",SUMPRODUCT(--(ISNUMBER(S22:X22)),S22:X22)+ (COUNTA(S22:X22)-COUNT(S22:X22))*8)</f>
        <v/>
      </c>
      <c r="R21" s="116" t="str">
        <f t="shared" ref="R21" si="15">IF(Q21="","",ROUND(Q21/8,2))</f>
        <v/>
      </c>
      <c r="S21" s="85"/>
      <c r="T21" s="85">
        <v>8</v>
      </c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9"/>
    </row>
    <row r="22" spans="2:34" ht="13.5" customHeight="1">
      <c r="B22" s="111"/>
      <c r="C22" s="93"/>
      <c r="D22" s="95"/>
      <c r="E22" s="95"/>
      <c r="F22" s="97"/>
      <c r="G22" s="97"/>
      <c r="H22" s="99"/>
      <c r="I22" s="101"/>
      <c r="J22" s="101"/>
      <c r="K22" s="101"/>
      <c r="L22" s="101"/>
      <c r="M22" s="103"/>
      <c r="N22" s="113"/>
      <c r="O22" s="115"/>
      <c r="P22" s="117"/>
      <c r="Q22" s="115"/>
      <c r="R22" s="117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9"/>
    </row>
    <row r="23" spans="2:34" ht="13.5" customHeight="1">
      <c r="B23" s="90">
        <f t="shared" ref="B23" si="16">(ROW()-10)/2+0.5</f>
        <v>7</v>
      </c>
      <c r="C23" s="92"/>
      <c r="D23" s="94"/>
      <c r="E23" s="94" t="s">
        <v>69</v>
      </c>
      <c r="F23" s="96" t="s">
        <v>77</v>
      </c>
      <c r="G23" s="96"/>
      <c r="H23" s="98" t="s">
        <v>63</v>
      </c>
      <c r="I23" s="100">
        <v>42172</v>
      </c>
      <c r="J23" s="100">
        <v>42174</v>
      </c>
      <c r="K23" s="100">
        <v>42172</v>
      </c>
      <c r="L23" s="100">
        <v>42174</v>
      </c>
      <c r="M23" s="102">
        <v>100</v>
      </c>
      <c r="N23" s="104" t="str">
        <f ca="1">IF(B23="","",IF(AND(I23="",J23="",K23="",L23=""),"",IF(OR(I23="",J23=""),"?",IF(AND(I23&lt;&gt;"",J23&lt;&gt;"",K23&lt;&gt;"",L23&lt;&gt;"",M23=100),"○",IF(AND(I23&lt;=TODAY(),J23&gt;=TODAY(),K23=""),"▲",  IF(J23&lt;TODAY(),"★",IF(K23&lt;&gt;"","△",IF(AND(I23&lt;&gt;""),"◇",""))))))))</f>
        <v>○</v>
      </c>
      <c r="O23" s="106">
        <f>IF(COUNTA(S23:X23)=0,"",SUMPRODUCT(--(ISNUMBER(S23:X23)),S23:X23)+ (COUNTA(S23:X23)-COUNT(S23:X23))*8)</f>
        <v>8</v>
      </c>
      <c r="P23" s="108">
        <f t="shared" ref="P23" si="17">IF(O23="","",ROUND(O23/8,2))</f>
        <v>1</v>
      </c>
      <c r="Q23" s="106" t="str">
        <f>IF(COUNTA(S24:X24)=0,"",SUMPRODUCT(--(ISNUMBER(S24:X24)),S24:X24)+ (COUNTA(S24:X24)-COUNT(S24:X24))*8)</f>
        <v/>
      </c>
      <c r="R23" s="108" t="str">
        <f t="shared" ref="R23" si="18">IF(Q23="","",ROUND(Q23/8,2))</f>
        <v/>
      </c>
      <c r="S23" s="85"/>
      <c r="T23" s="85">
        <v>8</v>
      </c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9"/>
    </row>
    <row r="24" spans="2:34" ht="13.5" customHeight="1">
      <c r="B24" s="91"/>
      <c r="C24" s="93"/>
      <c r="D24" s="95"/>
      <c r="E24" s="95"/>
      <c r="F24" s="97"/>
      <c r="G24" s="97"/>
      <c r="H24" s="99"/>
      <c r="I24" s="101"/>
      <c r="J24" s="101"/>
      <c r="K24" s="101"/>
      <c r="L24" s="101"/>
      <c r="M24" s="103"/>
      <c r="N24" s="105"/>
      <c r="O24" s="107"/>
      <c r="P24" s="109"/>
      <c r="Q24" s="107"/>
      <c r="R24" s="109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9"/>
    </row>
    <row r="25" spans="2:34" ht="13.5" customHeight="1">
      <c r="B25" s="110">
        <f>(ROW()-10)/2+0.5</f>
        <v>8</v>
      </c>
      <c r="C25" s="92"/>
      <c r="D25" s="94"/>
      <c r="E25" s="94" t="s">
        <v>68</v>
      </c>
      <c r="F25" s="96" t="s">
        <v>77</v>
      </c>
      <c r="G25" s="96"/>
      <c r="H25" s="98" t="s">
        <v>63</v>
      </c>
      <c r="I25" s="100">
        <v>42172</v>
      </c>
      <c r="J25" s="100">
        <v>42174</v>
      </c>
      <c r="K25" s="100">
        <v>42172</v>
      </c>
      <c r="L25" s="100">
        <v>42174</v>
      </c>
      <c r="M25" s="102">
        <v>100</v>
      </c>
      <c r="N25" s="112" t="str">
        <f ca="1">IF(B25="","",IF(AND(I25="",J25="",K25="",L25=""),"",IF(OR(I25="",J25=""),"?",IF(AND(I25&lt;&gt;"",J25&lt;&gt;"",K25&lt;&gt;"",L25&lt;&gt;"",M25=100),"○",IF(AND(I25&lt;=TODAY(),J25&gt;=TODAY(),K25=""),"▲",  IF(J25&lt;TODAY(),"★",IF(K25&lt;&gt;"","△",IF(AND(I25&lt;&gt;""),"◇",""))))))))</f>
        <v>○</v>
      </c>
      <c r="O25" s="114">
        <f>IF(COUNTA(S25:X25)=0,"",SUMPRODUCT(--(ISNUMBER(S25:X25)),S25:X25)+ (COUNTA(S25:X25)-COUNT(S25:X25))*8)</f>
        <v>8</v>
      </c>
      <c r="P25" s="116">
        <f>IF(O25="","",ROUND(O25/8,2))</f>
        <v>1</v>
      </c>
      <c r="Q25" s="114" t="str">
        <f>IF(COUNTA(S26:X26)=0,"",SUMPRODUCT(--(ISNUMBER(S26:X26)),S26:X26)+ (COUNTA(S26:X26)-COUNT(S26:X26))*8)</f>
        <v/>
      </c>
      <c r="R25" s="116" t="str">
        <f t="shared" ref="R25" si="19">IF(Q25="","",ROUND(Q25/8,2))</f>
        <v/>
      </c>
      <c r="S25" s="85"/>
      <c r="T25" s="85">
        <v>8</v>
      </c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9"/>
    </row>
    <row r="26" spans="2:34" ht="13.5" customHeight="1">
      <c r="B26" s="111"/>
      <c r="C26" s="93"/>
      <c r="D26" s="95"/>
      <c r="E26" s="95"/>
      <c r="F26" s="97"/>
      <c r="G26" s="97"/>
      <c r="H26" s="99"/>
      <c r="I26" s="101"/>
      <c r="J26" s="101"/>
      <c r="K26" s="101"/>
      <c r="L26" s="101"/>
      <c r="M26" s="103"/>
      <c r="N26" s="113"/>
      <c r="O26" s="115"/>
      <c r="P26" s="117"/>
      <c r="Q26" s="115"/>
      <c r="R26" s="117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9"/>
    </row>
    <row r="27" spans="2:34" ht="13.5" customHeight="1">
      <c r="B27" s="90">
        <f t="shared" ref="B27" si="20">(ROW()-10)/2+0.5</f>
        <v>9</v>
      </c>
      <c r="C27" s="92"/>
      <c r="D27" s="94"/>
      <c r="E27" s="94" t="s">
        <v>70</v>
      </c>
      <c r="F27" s="96" t="s">
        <v>77</v>
      </c>
      <c r="G27" s="96"/>
      <c r="H27" s="98" t="s">
        <v>63</v>
      </c>
      <c r="I27" s="100">
        <v>42172</v>
      </c>
      <c r="J27" s="100">
        <v>42174</v>
      </c>
      <c r="K27" s="100">
        <v>42172</v>
      </c>
      <c r="L27" s="100"/>
      <c r="M27" s="102">
        <v>50</v>
      </c>
      <c r="N27" s="104" t="str">
        <f ca="1">IF(B27="","",IF(AND(I27="",J27="",K27="",L27=""),"",IF(OR(I27="",J27=""),"?",IF(AND(I27&lt;&gt;"",J27&lt;&gt;"",K27&lt;&gt;"",L27&lt;&gt;"",M27=100),"○",IF(AND(I27&lt;=TODAY(),J27&gt;=TODAY(),K27=""),"▲",  IF(J27&lt;TODAY(),"★",IF(K27&lt;&gt;"","△",IF(AND(I27&lt;&gt;""),"◇",""))))))))</f>
        <v>△</v>
      </c>
      <c r="O27" s="106">
        <f>IF(COUNTA(S27:X27)=0,"",SUMPRODUCT(--(ISNUMBER(S27:X27)),S27:X27)+ (COUNTA(S27:X27)-COUNT(S27:X27))*8)</f>
        <v>8</v>
      </c>
      <c r="P27" s="108">
        <f t="shared" ref="P27" si="21">IF(O27="","",ROUND(O27/8,2))</f>
        <v>1</v>
      </c>
      <c r="Q27" s="106" t="str">
        <f>IF(COUNTA(S28:X28)=0,"",SUMPRODUCT(--(ISNUMBER(S28:X28)),S28:X28)+ (COUNTA(S28:X28)-COUNT(S28:X28))*8)</f>
        <v/>
      </c>
      <c r="R27" s="108" t="str">
        <f t="shared" ref="R27" si="22">IF(Q27="","",ROUND(Q27/8,2))</f>
        <v/>
      </c>
      <c r="S27" s="85"/>
      <c r="T27" s="85">
        <v>8</v>
      </c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9"/>
    </row>
    <row r="28" spans="2:34" ht="13.5" customHeight="1">
      <c r="B28" s="91"/>
      <c r="C28" s="93"/>
      <c r="D28" s="95"/>
      <c r="E28" s="95"/>
      <c r="F28" s="97"/>
      <c r="G28" s="97"/>
      <c r="H28" s="99"/>
      <c r="I28" s="101"/>
      <c r="J28" s="101"/>
      <c r="K28" s="101"/>
      <c r="L28" s="101"/>
      <c r="M28" s="103"/>
      <c r="N28" s="105"/>
      <c r="O28" s="107"/>
      <c r="P28" s="109"/>
      <c r="Q28" s="107"/>
      <c r="R28" s="109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9"/>
    </row>
    <row r="29" spans="2:34" ht="13.5" customHeight="1">
      <c r="B29" s="110">
        <f>(ROW()-10)/2+0.5</f>
        <v>10</v>
      </c>
      <c r="C29" s="92"/>
      <c r="D29" s="94"/>
      <c r="E29" s="94" t="s">
        <v>82</v>
      </c>
      <c r="F29" s="96" t="s">
        <v>77</v>
      </c>
      <c r="G29" s="96"/>
      <c r="H29" s="98" t="s">
        <v>67</v>
      </c>
      <c r="I29" s="100">
        <v>42177</v>
      </c>
      <c r="J29" s="100">
        <v>42177</v>
      </c>
      <c r="K29" s="100"/>
      <c r="L29" s="100"/>
      <c r="M29" s="102"/>
      <c r="N29" s="112" t="str">
        <f ca="1">IF(B29="","",IF(AND(I29="",J29="",K29="",L29=""),"",IF(OR(I29="",J29=""),"?",IF(AND(I29&lt;&gt;"",J29&lt;&gt;"",K29&lt;&gt;"",L29&lt;&gt;"",M29=100),"○",IF(AND(I29&lt;=TODAY(),J29&gt;=TODAY(),K29=""),"▲",  IF(J29&lt;TODAY(),"★",IF(K29&lt;&gt;"","△",IF(AND(I29&lt;&gt;""),"◇",""))))))))</f>
        <v>◇</v>
      </c>
      <c r="O29" s="114" t="str">
        <f>IF(COUNTA(S29:X29)=0,"",SUMPRODUCT(--(ISNUMBER(S29:X29)),S29:X29)+ (COUNTA(S29:X29)-COUNT(S29:X29))*8)</f>
        <v/>
      </c>
      <c r="P29" s="116" t="str">
        <f>IF(O29="","",ROUND(O29/8,2))</f>
        <v/>
      </c>
      <c r="Q29" s="114" t="str">
        <f>IF(COUNTA(S30:X30)=0,"",SUMPRODUCT(--(ISNUMBER(S30:X30)),S30:X30)+ (COUNTA(S30:X30)-COUNT(S30:X30))*8)</f>
        <v/>
      </c>
      <c r="R29" s="116" t="str">
        <f t="shared" ref="R29" si="23">IF(Q29="","",ROUND(Q29/8,2))</f>
        <v/>
      </c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9"/>
    </row>
    <row r="30" spans="2:34" ht="13.5" customHeight="1">
      <c r="B30" s="111"/>
      <c r="C30" s="93"/>
      <c r="D30" s="95"/>
      <c r="E30" s="95"/>
      <c r="F30" s="97"/>
      <c r="G30" s="97"/>
      <c r="H30" s="99"/>
      <c r="I30" s="101"/>
      <c r="J30" s="101"/>
      <c r="K30" s="101"/>
      <c r="L30" s="101"/>
      <c r="M30" s="103"/>
      <c r="N30" s="113"/>
      <c r="O30" s="115"/>
      <c r="P30" s="117"/>
      <c r="Q30" s="115"/>
      <c r="R30" s="117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9"/>
    </row>
    <row r="31" spans="2:34" ht="13.5" customHeight="1">
      <c r="B31" s="90">
        <f t="shared" ref="B31" si="24">(ROW()-10)/2+0.5</f>
        <v>11</v>
      </c>
      <c r="C31" s="92"/>
      <c r="D31" s="94"/>
      <c r="E31" s="94" t="s">
        <v>83</v>
      </c>
      <c r="F31" s="96" t="s">
        <v>77</v>
      </c>
      <c r="G31" s="96"/>
      <c r="H31" s="98" t="s">
        <v>67</v>
      </c>
      <c r="I31" s="100">
        <v>42177</v>
      </c>
      <c r="J31" s="100">
        <v>42177</v>
      </c>
      <c r="K31" s="100"/>
      <c r="L31" s="100"/>
      <c r="M31" s="102"/>
      <c r="N31" s="104" t="str">
        <f ca="1">IF(B31="","",IF(AND(I31="",J31="",K31="",L31=""),"",IF(OR(I31="",J31=""),"?",IF(AND(I31&lt;&gt;"",J31&lt;&gt;"",K31&lt;&gt;"",L31&lt;&gt;"",M31=100),"○",IF(AND(I31&lt;=TODAY(),J31&gt;=TODAY(),K31=""),"▲",  IF(J31&lt;TODAY(),"★",IF(K31&lt;&gt;"","△",IF(AND(I31&lt;&gt;""),"◇",""))))))))</f>
        <v>◇</v>
      </c>
      <c r="O31" s="106">
        <f>IF(COUNTA(S31:X31)=0,"",SUMPRODUCT(--(ISNUMBER(S31:X31)),S31:X31)+ (COUNTA(S31:X31)-COUNT(S31:X31))*8)</f>
        <v>8</v>
      </c>
      <c r="P31" s="108">
        <f t="shared" ref="P31" si="25">IF(O31="","",ROUND(O31/8,2))</f>
        <v>1</v>
      </c>
      <c r="Q31" s="106" t="str">
        <f>IF(COUNTA(S32:X32)=0,"",SUMPRODUCT(--(ISNUMBER(S32:X32)),S32:X32)+ (COUNTA(S32:X32)-COUNT(S32:X32))*8)</f>
        <v/>
      </c>
      <c r="R31" s="108" t="str">
        <f t="shared" ref="R31" si="26">IF(Q31="","",ROUND(Q31/8,2))</f>
        <v/>
      </c>
      <c r="S31" s="85"/>
      <c r="T31" s="85">
        <v>8</v>
      </c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9"/>
    </row>
    <row r="32" spans="2:34" ht="13.5" customHeight="1">
      <c r="B32" s="91"/>
      <c r="C32" s="93"/>
      <c r="D32" s="95"/>
      <c r="E32" s="95"/>
      <c r="F32" s="97"/>
      <c r="G32" s="97"/>
      <c r="H32" s="99"/>
      <c r="I32" s="101"/>
      <c r="J32" s="101"/>
      <c r="K32" s="101"/>
      <c r="L32" s="101"/>
      <c r="M32" s="103"/>
      <c r="N32" s="105"/>
      <c r="O32" s="107"/>
      <c r="P32" s="109"/>
      <c r="Q32" s="107"/>
      <c r="R32" s="109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9"/>
    </row>
    <row r="33" spans="2:34" ht="13.5" customHeight="1">
      <c r="B33" s="90">
        <f t="shared" ref="B33" si="27">(ROW()-10)/2+0.5</f>
        <v>12</v>
      </c>
      <c r="C33" s="92"/>
      <c r="D33" s="94"/>
      <c r="E33" s="94"/>
      <c r="F33" s="96"/>
      <c r="G33" s="96"/>
      <c r="H33" s="98"/>
      <c r="I33" s="100"/>
      <c r="J33" s="100"/>
      <c r="K33" s="100"/>
      <c r="L33" s="100"/>
      <c r="M33" s="102"/>
      <c r="N33" s="104" t="str">
        <f ca="1">IF(B33="","",IF(AND(I33="",J33="",K33="",L33=""),"",IF(OR(I33="",J33=""),"?",IF(AND(I33&lt;&gt;"",J33&lt;&gt;"",K33&lt;&gt;"",L33&lt;&gt;"",M33=100),"○",IF(AND(I33&lt;=TODAY(),J33&gt;=TODAY(),K33=""),"▲",  IF(J33&lt;TODAY(),"★",IF(K33&lt;&gt;"","△",IF(AND(I33&lt;&gt;""),"◇",""))))))))</f>
        <v/>
      </c>
      <c r="O33" s="106" t="str">
        <f>IF(COUNTA(S33:X33)=0,"",SUMPRODUCT(--(ISNUMBER(S33:X33)),S33:X33)+ (COUNTA(S33:X33)-COUNT(S33:X33))*8)</f>
        <v/>
      </c>
      <c r="P33" s="108" t="str">
        <f t="shared" ref="P33" si="28">IF(O33="","",ROUND(O33/8,2))</f>
        <v/>
      </c>
      <c r="Q33" s="106" t="str">
        <f>IF(COUNTA(S34:X34)=0,"",SUMPRODUCT(--(ISNUMBER(S34:X34)),S34:X34)+ (COUNTA(S34:X34)-COUNT(S34:X34))*8)</f>
        <v/>
      </c>
      <c r="R33" s="108" t="str">
        <f t="shared" ref="R33" si="29">IF(Q33="","",ROUND(Q33/8,2))</f>
        <v/>
      </c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9"/>
    </row>
    <row r="34" spans="2:34" ht="13.5" customHeight="1">
      <c r="B34" s="91"/>
      <c r="C34" s="93"/>
      <c r="D34" s="95"/>
      <c r="E34" s="95"/>
      <c r="F34" s="97"/>
      <c r="G34" s="97"/>
      <c r="H34" s="99"/>
      <c r="I34" s="101"/>
      <c r="J34" s="101"/>
      <c r="K34" s="101"/>
      <c r="L34" s="101"/>
      <c r="M34" s="103"/>
      <c r="N34" s="105"/>
      <c r="O34" s="107"/>
      <c r="P34" s="109"/>
      <c r="Q34" s="107"/>
      <c r="R34" s="109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9"/>
    </row>
    <row r="35" spans="2:34" ht="13.5" customHeight="1">
      <c r="B35" s="110">
        <f>(ROW()-10)/2+0.5</f>
        <v>13</v>
      </c>
      <c r="C35" s="92"/>
      <c r="D35" s="94"/>
      <c r="E35" s="94" t="s">
        <v>60</v>
      </c>
      <c r="F35" s="96" t="s">
        <v>56</v>
      </c>
      <c r="G35" s="96"/>
      <c r="H35" s="98" t="s">
        <v>65</v>
      </c>
      <c r="I35" s="100">
        <v>42172</v>
      </c>
      <c r="J35" s="100">
        <v>42174</v>
      </c>
      <c r="K35" s="100">
        <v>42172</v>
      </c>
      <c r="L35" s="100">
        <v>42174</v>
      </c>
      <c r="M35" s="102">
        <v>100</v>
      </c>
      <c r="N35" s="112" t="str">
        <f ca="1">IF(B35="","",IF(AND(I35="",J35="",K35="",L35=""),"",IF(OR(I35="",J35=""),"?",IF(AND(I35&lt;&gt;"",J35&lt;&gt;"",K35&lt;&gt;"",L35&lt;&gt;"",M35=100),"○",IF(AND(I35&lt;=TODAY(),J35&gt;=TODAY(),K35=""),"▲",  IF(J35&lt;TODAY(),"★",IF(K35&lt;&gt;"","△",IF(AND(I35&lt;&gt;""),"◇",""))))))))</f>
        <v>○</v>
      </c>
      <c r="O35" s="114">
        <f>IF(COUNTA(S35:X35)=0,"",SUMPRODUCT(--(ISNUMBER(S35:X35)),S35:X35)+ (COUNTA(S35:X35)-COUNT(S35:X35))*8)</f>
        <v>8</v>
      </c>
      <c r="P35" s="116">
        <f>IF(O35="","",ROUND(O35/8,2))</f>
        <v>1</v>
      </c>
      <c r="Q35" s="114" t="str">
        <f>IF(COUNTA(S36:X36)=0,"",SUMPRODUCT(--(ISNUMBER(S36:X36)),S36:X36)+ (COUNTA(S36:X36)-COUNT(S36:X36))*8)</f>
        <v/>
      </c>
      <c r="R35" s="116" t="str">
        <f t="shared" ref="R35" si="30">IF(Q35="","",ROUND(Q35/8,2))</f>
        <v/>
      </c>
      <c r="S35" s="85"/>
      <c r="T35" s="85">
        <v>8</v>
      </c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9"/>
    </row>
    <row r="36" spans="2:34" ht="13.5" customHeight="1">
      <c r="B36" s="111"/>
      <c r="C36" s="93"/>
      <c r="D36" s="95"/>
      <c r="E36" s="95"/>
      <c r="F36" s="97"/>
      <c r="G36" s="97"/>
      <c r="H36" s="99"/>
      <c r="I36" s="101"/>
      <c r="J36" s="101"/>
      <c r="K36" s="101"/>
      <c r="L36" s="101"/>
      <c r="M36" s="103"/>
      <c r="N36" s="113"/>
      <c r="O36" s="115"/>
      <c r="P36" s="117"/>
      <c r="Q36" s="115"/>
      <c r="R36" s="117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9"/>
    </row>
    <row r="37" spans="2:34" ht="13.5" customHeight="1">
      <c r="B37" s="90">
        <f t="shared" ref="B37" si="31">(ROW()-10)/2+0.5</f>
        <v>14</v>
      </c>
      <c r="C37" s="92"/>
      <c r="D37" s="94"/>
      <c r="E37" s="94" t="s">
        <v>69</v>
      </c>
      <c r="F37" s="96" t="s">
        <v>56</v>
      </c>
      <c r="G37" s="96"/>
      <c r="H37" s="98" t="s">
        <v>65</v>
      </c>
      <c r="I37" s="100">
        <v>42172</v>
      </c>
      <c r="J37" s="100">
        <v>42174</v>
      </c>
      <c r="K37" s="100">
        <v>42172</v>
      </c>
      <c r="L37" s="100">
        <v>42174</v>
      </c>
      <c r="M37" s="102">
        <v>100</v>
      </c>
      <c r="N37" s="104" t="str">
        <f ca="1">IF(B37="","",IF(AND(I37="",J37="",K37="",L37=""),"",IF(OR(I37="",J37=""),"?",IF(AND(I37&lt;&gt;"",J37&lt;&gt;"",K37&lt;&gt;"",L37&lt;&gt;"",M37=100),"○",IF(AND(I37&lt;=TODAY(),J37&gt;=TODAY(),K37=""),"▲",  IF(J37&lt;TODAY(),"★",IF(K37&lt;&gt;"","△",IF(AND(I37&lt;&gt;""),"◇",""))))))))</f>
        <v>○</v>
      </c>
      <c r="O37" s="106">
        <f>IF(COUNTA(S37:X37)=0,"",SUMPRODUCT(--(ISNUMBER(S37:X37)),S37:X37)+ (COUNTA(S37:X37)-COUNT(S37:X37))*8)</f>
        <v>8</v>
      </c>
      <c r="P37" s="108">
        <f t="shared" ref="P37" si="32">IF(O37="","",ROUND(O37/8,2))</f>
        <v>1</v>
      </c>
      <c r="Q37" s="106" t="str">
        <f>IF(COUNTA(S38:X38)=0,"",SUMPRODUCT(--(ISNUMBER(S38:X38)),S38:X38)+ (COUNTA(S38:X38)-COUNT(S38:X38))*8)</f>
        <v/>
      </c>
      <c r="R37" s="108" t="str">
        <f t="shared" ref="R37" si="33">IF(Q37="","",ROUND(Q37/8,2))</f>
        <v/>
      </c>
      <c r="S37" s="85"/>
      <c r="T37" s="85">
        <v>8</v>
      </c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9"/>
    </row>
    <row r="38" spans="2:34" ht="13.5" customHeight="1">
      <c r="B38" s="91"/>
      <c r="C38" s="93"/>
      <c r="D38" s="95"/>
      <c r="E38" s="95"/>
      <c r="F38" s="97"/>
      <c r="G38" s="97"/>
      <c r="H38" s="99"/>
      <c r="I38" s="101"/>
      <c r="J38" s="101"/>
      <c r="K38" s="101"/>
      <c r="L38" s="101"/>
      <c r="M38" s="103"/>
      <c r="N38" s="105"/>
      <c r="O38" s="107"/>
      <c r="P38" s="109"/>
      <c r="Q38" s="107"/>
      <c r="R38" s="109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9"/>
    </row>
    <row r="39" spans="2:34" ht="13.5" customHeight="1">
      <c r="B39" s="110">
        <f>(ROW()-10)/2+0.5</f>
        <v>15</v>
      </c>
      <c r="C39" s="92"/>
      <c r="D39" s="94"/>
      <c r="E39" s="94" t="s">
        <v>68</v>
      </c>
      <c r="F39" s="96" t="s">
        <v>56</v>
      </c>
      <c r="G39" s="96"/>
      <c r="H39" s="98" t="s">
        <v>65</v>
      </c>
      <c r="I39" s="100">
        <v>42172</v>
      </c>
      <c r="J39" s="100">
        <v>42174</v>
      </c>
      <c r="K39" s="100">
        <v>42172</v>
      </c>
      <c r="L39" s="100">
        <v>42174</v>
      </c>
      <c r="M39" s="102">
        <v>100</v>
      </c>
      <c r="N39" s="112" t="str">
        <f ca="1">IF(B39="","",IF(AND(I39="",J39="",K39="",L39=""),"",IF(OR(I39="",J39=""),"?",IF(AND(I39&lt;&gt;"",J39&lt;&gt;"",K39&lt;&gt;"",L39&lt;&gt;"",M39=100),"○",IF(AND(I39&lt;=TODAY(),J39&gt;=TODAY(),K39=""),"▲",  IF(J39&lt;TODAY(),"★",IF(K39&lt;&gt;"","△",IF(AND(I39&lt;&gt;""),"◇",""))))))))</f>
        <v>○</v>
      </c>
      <c r="O39" s="114">
        <f>IF(COUNTA(S39:X39)=0,"",SUMPRODUCT(--(ISNUMBER(S39:X39)),S39:X39)+ (COUNTA(S39:X39)-COUNT(S39:X39))*8)</f>
        <v>8</v>
      </c>
      <c r="P39" s="116">
        <f>IF(O39="","",ROUND(O39/8,2))</f>
        <v>1</v>
      </c>
      <c r="Q39" s="114" t="str">
        <f>IF(COUNTA(S40:X40)=0,"",SUMPRODUCT(--(ISNUMBER(S40:X40)),S40:X40)+ (COUNTA(S40:X40)-COUNT(S40:X40))*8)</f>
        <v/>
      </c>
      <c r="R39" s="116" t="str">
        <f t="shared" ref="R39" si="34">IF(Q39="","",ROUND(Q39/8,2))</f>
        <v/>
      </c>
      <c r="S39" s="85"/>
      <c r="T39" s="85">
        <v>8</v>
      </c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9"/>
    </row>
    <row r="40" spans="2:34" ht="13.5" customHeight="1">
      <c r="B40" s="111"/>
      <c r="C40" s="93"/>
      <c r="D40" s="95"/>
      <c r="E40" s="95"/>
      <c r="F40" s="97"/>
      <c r="G40" s="97"/>
      <c r="H40" s="99"/>
      <c r="I40" s="101"/>
      <c r="J40" s="101"/>
      <c r="K40" s="101"/>
      <c r="L40" s="101"/>
      <c r="M40" s="103"/>
      <c r="N40" s="113"/>
      <c r="O40" s="115"/>
      <c r="P40" s="117"/>
      <c r="Q40" s="115"/>
      <c r="R40" s="117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9"/>
    </row>
    <row r="41" spans="2:34" ht="13.5" customHeight="1">
      <c r="B41" s="90">
        <f t="shared" ref="B41" si="35">(ROW()-10)/2+0.5</f>
        <v>16</v>
      </c>
      <c r="C41" s="92"/>
      <c r="D41" s="94"/>
      <c r="E41" s="94" t="s">
        <v>70</v>
      </c>
      <c r="F41" s="96" t="s">
        <v>56</v>
      </c>
      <c r="G41" s="96"/>
      <c r="H41" s="98" t="s">
        <v>65</v>
      </c>
      <c r="I41" s="100">
        <v>42172</v>
      </c>
      <c r="J41" s="100">
        <v>42174</v>
      </c>
      <c r="K41" s="100">
        <v>42172</v>
      </c>
      <c r="L41" s="100"/>
      <c r="M41" s="102"/>
      <c r="N41" s="104" t="str">
        <f ca="1">IF(B41="","",IF(AND(I41="",J41="",K41="",L41=""),"",IF(OR(I41="",J41=""),"?",IF(AND(I41&lt;&gt;"",J41&lt;&gt;"",K41&lt;&gt;"",L41&lt;&gt;"",M41=100),"○",IF(AND(I41&lt;=TODAY(),J41&gt;=TODAY(),K41=""),"▲",  IF(J41&lt;TODAY(),"★",IF(K41&lt;&gt;"","△",IF(AND(I41&lt;&gt;""),"◇",""))))))))</f>
        <v>△</v>
      </c>
      <c r="O41" s="106">
        <f>IF(COUNTA(S41:X41)=0,"",SUMPRODUCT(--(ISNUMBER(S41:X41)),S41:X41)+ (COUNTA(S41:X41)-COUNT(S41:X41))*8)</f>
        <v>8</v>
      </c>
      <c r="P41" s="108">
        <f t="shared" ref="P41" si="36">IF(O41="","",ROUND(O41/8,2))</f>
        <v>1</v>
      </c>
      <c r="Q41" s="106" t="str">
        <f>IF(COUNTA(S42:X42)=0,"",SUMPRODUCT(--(ISNUMBER(S42:X42)),S42:X42)+ (COUNTA(S42:X42)-COUNT(S42:X42))*8)</f>
        <v/>
      </c>
      <c r="R41" s="108" t="str">
        <f t="shared" ref="R41" si="37">IF(Q41="","",ROUND(Q41/8,2))</f>
        <v/>
      </c>
      <c r="S41" s="85"/>
      <c r="T41" s="85">
        <v>8</v>
      </c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9"/>
    </row>
    <row r="42" spans="2:34" ht="13.5" customHeight="1">
      <c r="B42" s="91"/>
      <c r="C42" s="93"/>
      <c r="D42" s="95"/>
      <c r="E42" s="95"/>
      <c r="F42" s="97"/>
      <c r="G42" s="97"/>
      <c r="H42" s="99"/>
      <c r="I42" s="101"/>
      <c r="J42" s="101"/>
      <c r="K42" s="101"/>
      <c r="L42" s="101"/>
      <c r="M42" s="103"/>
      <c r="N42" s="105"/>
      <c r="O42" s="107"/>
      <c r="P42" s="109"/>
      <c r="Q42" s="107"/>
      <c r="R42" s="109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9"/>
    </row>
    <row r="43" spans="2:34" ht="13.5" customHeight="1">
      <c r="B43" s="110">
        <f>(ROW()-10)/2+0.5</f>
        <v>17</v>
      </c>
      <c r="C43" s="92"/>
      <c r="D43" s="94"/>
      <c r="E43" s="94" t="s">
        <v>82</v>
      </c>
      <c r="F43" s="96" t="s">
        <v>56</v>
      </c>
      <c r="G43" s="96"/>
      <c r="H43" s="98"/>
      <c r="I43" s="100">
        <v>42178</v>
      </c>
      <c r="J43" s="100">
        <v>42178</v>
      </c>
      <c r="K43" s="100"/>
      <c r="L43" s="100"/>
      <c r="M43" s="102"/>
      <c r="N43" s="112" t="str">
        <f ca="1">IF(B43="","",IF(AND(I43="",J43="",K43="",L43=""),"",IF(OR(I43="",J43=""),"?",IF(AND(I43&lt;&gt;"",J43&lt;&gt;"",K43&lt;&gt;"",L43&lt;&gt;"",M43=100),"○",IF(AND(I43&lt;=TODAY(),J43&gt;=TODAY(),K43=""),"▲",  IF(J43&lt;TODAY(),"★",IF(K43&lt;&gt;"","△",IF(AND(I43&lt;&gt;""),"◇",""))))))))</f>
        <v>◇</v>
      </c>
      <c r="O43" s="114" t="str">
        <f>IF(COUNTA(S43:X43)=0,"",SUMPRODUCT(--(ISNUMBER(S43:X43)),S43:X43)+ (COUNTA(S43:X43)-COUNT(S43:X43))*8)</f>
        <v/>
      </c>
      <c r="P43" s="116" t="str">
        <f>IF(O43="","",ROUND(O43/8,2))</f>
        <v/>
      </c>
      <c r="Q43" s="114" t="str">
        <f>IF(COUNTA(S44:X44)=0,"",SUMPRODUCT(--(ISNUMBER(S44:X44)),S44:X44)+ (COUNTA(S44:X44)-COUNT(S44:X44))*8)</f>
        <v/>
      </c>
      <c r="R43" s="116" t="str">
        <f t="shared" ref="R43" si="38">IF(Q43="","",ROUND(Q43/8,2))</f>
        <v/>
      </c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9"/>
    </row>
    <row r="44" spans="2:34" ht="13.5" customHeight="1">
      <c r="B44" s="111"/>
      <c r="C44" s="93"/>
      <c r="D44" s="95"/>
      <c r="E44" s="95"/>
      <c r="F44" s="97"/>
      <c r="G44" s="97"/>
      <c r="H44" s="99"/>
      <c r="I44" s="101"/>
      <c r="J44" s="101"/>
      <c r="K44" s="101"/>
      <c r="L44" s="101"/>
      <c r="M44" s="103"/>
      <c r="N44" s="113"/>
      <c r="O44" s="115"/>
      <c r="P44" s="117"/>
      <c r="Q44" s="115"/>
      <c r="R44" s="117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9"/>
    </row>
    <row r="45" spans="2:34" ht="13.5" customHeight="1">
      <c r="B45" s="90">
        <f t="shared" ref="B45" si="39">(ROW()-10)/2+0.5</f>
        <v>18</v>
      </c>
      <c r="C45" s="92"/>
      <c r="D45" s="94"/>
      <c r="E45" s="94" t="s">
        <v>83</v>
      </c>
      <c r="F45" s="96" t="s">
        <v>56</v>
      </c>
      <c r="G45" s="96"/>
      <c r="H45" s="98"/>
      <c r="I45" s="100">
        <v>42178</v>
      </c>
      <c r="J45" s="100">
        <v>42178</v>
      </c>
      <c r="K45" s="100"/>
      <c r="L45" s="100"/>
      <c r="M45" s="102"/>
      <c r="N45" s="104" t="str">
        <f ca="1">IF(B45="","",IF(AND(I45="",J45="",K45="",L45=""),"",IF(OR(I45="",J45=""),"?",IF(AND(I45&lt;&gt;"",J45&lt;&gt;"",K45&lt;&gt;"",L45&lt;&gt;"",M45=100),"○",IF(AND(I45&lt;=TODAY(),J45&gt;=TODAY(),K45=""),"▲",  IF(J45&lt;TODAY(),"★",IF(K45&lt;&gt;"","△",IF(AND(I45&lt;&gt;""),"◇",""))))))))</f>
        <v>◇</v>
      </c>
      <c r="O45" s="106">
        <f>IF(COUNTA(S45:X45)=0,"",SUMPRODUCT(--(ISNUMBER(S45:X45)),S45:X45)+ (COUNTA(S45:X45)-COUNT(S45:X45))*8)</f>
        <v>8</v>
      </c>
      <c r="P45" s="108">
        <f t="shared" ref="P45" si="40">IF(O45="","",ROUND(O45/8,2))</f>
        <v>1</v>
      </c>
      <c r="Q45" s="106" t="str">
        <f>IF(COUNTA(S46:X46)=0,"",SUMPRODUCT(--(ISNUMBER(S46:X46)),S46:X46)+ (COUNTA(S46:X46)-COUNT(S46:X46))*8)</f>
        <v/>
      </c>
      <c r="R45" s="108" t="str">
        <f t="shared" ref="R45" si="41">IF(Q45="","",ROUND(Q45/8,2))</f>
        <v/>
      </c>
      <c r="S45" s="85"/>
      <c r="T45" s="85">
        <v>8</v>
      </c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9"/>
    </row>
    <row r="46" spans="2:34" ht="13.5" customHeight="1">
      <c r="B46" s="91"/>
      <c r="C46" s="93"/>
      <c r="D46" s="95"/>
      <c r="E46" s="95"/>
      <c r="F46" s="97"/>
      <c r="G46" s="97"/>
      <c r="H46" s="99"/>
      <c r="I46" s="101"/>
      <c r="J46" s="101"/>
      <c r="K46" s="101"/>
      <c r="L46" s="101"/>
      <c r="M46" s="103"/>
      <c r="N46" s="105"/>
      <c r="O46" s="107"/>
      <c r="P46" s="109"/>
      <c r="Q46" s="107"/>
      <c r="R46" s="109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9"/>
    </row>
    <row r="47" spans="2:34" ht="13.5" customHeight="1">
      <c r="B47" s="90">
        <f>(ROW()-10)/2+0.5</f>
        <v>19</v>
      </c>
      <c r="C47" s="92"/>
      <c r="D47" s="94"/>
      <c r="E47" s="94"/>
      <c r="F47" s="96"/>
      <c r="G47" s="96"/>
      <c r="H47" s="98"/>
      <c r="I47" s="100"/>
      <c r="J47" s="100"/>
      <c r="K47" s="100"/>
      <c r="L47" s="100"/>
      <c r="M47" s="102"/>
      <c r="N47" s="104"/>
      <c r="O47" s="106"/>
      <c r="P47" s="108"/>
      <c r="Q47" s="106"/>
      <c r="R47" s="108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9"/>
    </row>
    <row r="48" spans="2:34" ht="13.5" customHeight="1">
      <c r="B48" s="91"/>
      <c r="C48" s="93"/>
      <c r="D48" s="95"/>
      <c r="E48" s="95"/>
      <c r="F48" s="97"/>
      <c r="G48" s="97"/>
      <c r="H48" s="99"/>
      <c r="I48" s="101"/>
      <c r="J48" s="101"/>
      <c r="K48" s="101"/>
      <c r="L48" s="101"/>
      <c r="M48" s="103"/>
      <c r="N48" s="105"/>
      <c r="O48" s="107"/>
      <c r="P48" s="109"/>
      <c r="Q48" s="107"/>
      <c r="R48" s="109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9"/>
    </row>
    <row r="49" spans="2:34" ht="13.5" customHeight="1">
      <c r="B49" s="110">
        <f>(ROW()-10)/2+0.5</f>
        <v>20</v>
      </c>
      <c r="C49" s="92"/>
      <c r="D49" s="94"/>
      <c r="E49" s="94" t="s">
        <v>85</v>
      </c>
      <c r="F49" s="96" t="s">
        <v>77</v>
      </c>
      <c r="G49" s="96"/>
      <c r="H49" s="98"/>
      <c r="I49" s="100">
        <v>42177</v>
      </c>
      <c r="J49" s="100">
        <v>42180</v>
      </c>
      <c r="K49" s="100"/>
      <c r="L49" s="100"/>
      <c r="M49" s="102"/>
      <c r="N49" s="112" t="str">
        <f ca="1">IF(B49="","",IF(AND(I49="",J49="",K49="",L49=""),"",IF(OR(I49="",J49=""),"?",IF(AND(I49&lt;&gt;"",J49&lt;&gt;"",K49&lt;&gt;"",L49&lt;&gt;"",M49=100),"○",IF(AND(I49&lt;=TODAY(),J49&gt;=TODAY(),K49=""),"▲",  IF(J49&lt;TODAY(),"★",IF(K49&lt;&gt;"","△",IF(AND(I49&lt;&gt;""),"◇",""))))))))</f>
        <v>◇</v>
      </c>
      <c r="O49" s="114">
        <f>IF(COUNTA(S49:X49)=0,"",SUMPRODUCT(--(ISNUMBER(S49:X49)),S49:X49)+ (COUNTA(S49:X49)-COUNT(S49:X49))*8)</f>
        <v>8</v>
      </c>
      <c r="P49" s="116">
        <f>IF(O49="","",ROUND(O49/8,2))</f>
        <v>1</v>
      </c>
      <c r="Q49" s="114" t="str">
        <f>IF(COUNTA(S50:X50)=0,"",SUMPRODUCT(--(ISNUMBER(S50:X50)),S50:X50)+ (COUNTA(S50:X50)-COUNT(S50:X50))*8)</f>
        <v/>
      </c>
      <c r="R49" s="116" t="str">
        <f t="shared" ref="R49" si="42">IF(Q49="","",ROUND(Q49/8,2))</f>
        <v/>
      </c>
      <c r="S49" s="85"/>
      <c r="T49" s="85">
        <v>8</v>
      </c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9"/>
    </row>
    <row r="50" spans="2:34" ht="13.5" customHeight="1">
      <c r="B50" s="111"/>
      <c r="C50" s="93"/>
      <c r="D50" s="95"/>
      <c r="E50" s="95"/>
      <c r="F50" s="97"/>
      <c r="G50" s="97"/>
      <c r="H50" s="99"/>
      <c r="I50" s="101"/>
      <c r="J50" s="101"/>
      <c r="K50" s="101"/>
      <c r="L50" s="101"/>
      <c r="M50" s="103"/>
      <c r="N50" s="113"/>
      <c r="O50" s="115"/>
      <c r="P50" s="117"/>
      <c r="Q50" s="115"/>
      <c r="R50" s="117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9"/>
    </row>
    <row r="51" spans="2:34" ht="13.5" customHeight="1">
      <c r="B51" s="110">
        <f>(ROW()-10)/2+0.5</f>
        <v>21</v>
      </c>
      <c r="C51" s="92"/>
      <c r="D51" s="94"/>
      <c r="E51" s="94"/>
      <c r="F51" s="96" t="s">
        <v>56</v>
      </c>
      <c r="G51" s="96"/>
      <c r="H51" s="98"/>
      <c r="I51" s="100">
        <v>42181</v>
      </c>
      <c r="J51" s="100">
        <v>42181</v>
      </c>
      <c r="K51" s="100"/>
      <c r="L51" s="100"/>
      <c r="M51" s="102"/>
      <c r="N51" s="112" t="str">
        <f ca="1">IF(B51="","",IF(AND(I51="",J51="",K51="",L51=""),"",IF(OR(I51="",J51=""),"?",IF(AND(I51&lt;&gt;"",J51&lt;&gt;"",K51&lt;&gt;"",L51&lt;&gt;"",M51=100),"○",IF(AND(I51&lt;=TODAY(),J51&gt;=TODAY(),K51=""),"▲",  IF(J51&lt;TODAY(),"★",IF(K51&lt;&gt;"","△",IF(AND(I51&lt;&gt;""),"◇",""))))))))</f>
        <v>◇</v>
      </c>
      <c r="O51" s="114">
        <f>IF(COUNTA(S51:X51)=0,"",SUMPRODUCT(--(ISNUMBER(S51:X51)),S51:X51)+ (COUNTA(S51:X51)-COUNT(S51:X51))*8)</f>
        <v>8</v>
      </c>
      <c r="P51" s="116">
        <f>IF(O51="","",ROUND(O51/8,2))</f>
        <v>1</v>
      </c>
      <c r="Q51" s="114" t="str">
        <f>IF(COUNTA(S52:X52)=0,"",SUMPRODUCT(--(ISNUMBER(S52:X52)),S52:X52)+ (COUNTA(S52:X52)-COUNT(S52:X52))*8)</f>
        <v/>
      </c>
      <c r="R51" s="116" t="str">
        <f t="shared" ref="R51" si="43">IF(Q51="","",ROUND(Q51/8,2))</f>
        <v/>
      </c>
      <c r="S51" s="85"/>
      <c r="T51" s="85">
        <v>8</v>
      </c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9"/>
    </row>
    <row r="52" spans="2:34" ht="13.5" customHeight="1">
      <c r="B52" s="111"/>
      <c r="C52" s="93"/>
      <c r="D52" s="95"/>
      <c r="E52" s="95"/>
      <c r="F52" s="97"/>
      <c r="G52" s="97"/>
      <c r="H52" s="99"/>
      <c r="I52" s="101"/>
      <c r="J52" s="101"/>
      <c r="K52" s="101"/>
      <c r="L52" s="101"/>
      <c r="M52" s="103"/>
      <c r="N52" s="113"/>
      <c r="O52" s="115"/>
      <c r="P52" s="117"/>
      <c r="Q52" s="115"/>
      <c r="R52" s="117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9"/>
    </row>
    <row r="53" spans="2:34" ht="13.5" customHeight="1">
      <c r="B53" s="90">
        <f>(ROW()-10)/2+0.5</f>
        <v>22</v>
      </c>
      <c r="C53" s="92"/>
      <c r="D53" s="94"/>
      <c r="E53" s="94"/>
      <c r="F53" s="96"/>
      <c r="G53" s="96"/>
      <c r="H53" s="98"/>
      <c r="I53" s="100"/>
      <c r="J53" s="100"/>
      <c r="K53" s="100"/>
      <c r="L53" s="100"/>
      <c r="M53" s="102"/>
      <c r="N53" s="104"/>
      <c r="O53" s="106"/>
      <c r="P53" s="108"/>
      <c r="Q53" s="106"/>
      <c r="R53" s="108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9"/>
    </row>
    <row r="54" spans="2:34" ht="13.5" customHeight="1">
      <c r="B54" s="91"/>
      <c r="C54" s="93"/>
      <c r="D54" s="95"/>
      <c r="E54" s="95"/>
      <c r="F54" s="97"/>
      <c r="G54" s="97"/>
      <c r="H54" s="99"/>
      <c r="I54" s="101"/>
      <c r="J54" s="101"/>
      <c r="K54" s="101"/>
      <c r="L54" s="101"/>
      <c r="M54" s="103"/>
      <c r="N54" s="105"/>
      <c r="O54" s="107"/>
      <c r="P54" s="109"/>
      <c r="Q54" s="107"/>
      <c r="R54" s="109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9"/>
    </row>
    <row r="55" spans="2:34" ht="13.5" customHeight="1">
      <c r="B55" s="110">
        <f>(ROW()-10)/2+0.5</f>
        <v>23</v>
      </c>
      <c r="C55" s="92"/>
      <c r="D55" s="94" t="s">
        <v>90</v>
      </c>
      <c r="E55" s="94" t="s">
        <v>86</v>
      </c>
      <c r="F55" s="96" t="s">
        <v>77</v>
      </c>
      <c r="G55" s="96"/>
      <c r="H55" s="98" t="s">
        <v>64</v>
      </c>
      <c r="I55" s="100">
        <v>42172</v>
      </c>
      <c r="J55" s="100">
        <v>42173</v>
      </c>
      <c r="K55" s="100">
        <v>42172</v>
      </c>
      <c r="L55" s="100">
        <v>42173</v>
      </c>
      <c r="M55" s="102">
        <v>100</v>
      </c>
      <c r="N55" s="112" t="str">
        <f ca="1">IF(B55="","",IF(AND(I55="",J55="",K55="",L55=""),"",IF(OR(I55="",J55=""),"?",IF(AND(I55&lt;&gt;"",J55&lt;&gt;"",K55&lt;&gt;"",L55&lt;&gt;"",M55=100),"○",IF(AND(I55&lt;=TODAY(),J55&gt;=TODAY(),K55=""),"▲",  IF(J55&lt;TODAY(),"★",IF(K55&lt;&gt;"","△",IF(AND(I55&lt;&gt;""),"◇",""))))))))</f>
        <v>○</v>
      </c>
      <c r="O55" s="114">
        <f>IF(COUNTA(S55:X55)=0,"",SUMPRODUCT(--(ISNUMBER(S55:X55)),S55:X55)+ (COUNTA(S55:X55)-COUNT(S55:X55))*8)</f>
        <v>8</v>
      </c>
      <c r="P55" s="116">
        <f>IF(O55="","",ROUND(O55/8,2))</f>
        <v>1</v>
      </c>
      <c r="Q55" s="114" t="str">
        <f>IF(COUNTA(S56:X56)=0,"",SUMPRODUCT(--(ISNUMBER(S56:X56)),S56:X56)+ (COUNTA(S56:X56)-COUNT(S56:X56))*8)</f>
        <v/>
      </c>
      <c r="R55" s="116" t="str">
        <f t="shared" ref="R55" si="44">IF(Q55="","",ROUND(Q55/8,2))</f>
        <v/>
      </c>
      <c r="S55" s="85"/>
      <c r="T55" s="85">
        <v>8</v>
      </c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9"/>
    </row>
    <row r="56" spans="2:34" ht="13.5" customHeight="1">
      <c r="B56" s="111"/>
      <c r="C56" s="93"/>
      <c r="D56" s="95"/>
      <c r="E56" s="95"/>
      <c r="F56" s="97"/>
      <c r="G56" s="97"/>
      <c r="H56" s="99"/>
      <c r="I56" s="101"/>
      <c r="J56" s="101"/>
      <c r="K56" s="101"/>
      <c r="L56" s="101"/>
      <c r="M56" s="103"/>
      <c r="N56" s="113"/>
      <c r="O56" s="115"/>
      <c r="P56" s="117"/>
      <c r="Q56" s="115"/>
      <c r="R56" s="117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9"/>
    </row>
    <row r="57" spans="2:34" ht="13.5" customHeight="1">
      <c r="B57" s="110">
        <f>(ROW()-10)/2+0.5</f>
        <v>24</v>
      </c>
      <c r="C57" s="92"/>
      <c r="D57" s="94"/>
      <c r="E57" s="94" t="s">
        <v>95</v>
      </c>
      <c r="F57" s="96" t="s">
        <v>77</v>
      </c>
      <c r="G57" s="96"/>
      <c r="H57" s="98" t="s">
        <v>64</v>
      </c>
      <c r="I57" s="100">
        <v>42174</v>
      </c>
      <c r="J57" s="100">
        <v>42174</v>
      </c>
      <c r="K57" s="100">
        <v>42174</v>
      </c>
      <c r="L57" s="100">
        <v>42174</v>
      </c>
      <c r="M57" s="102">
        <v>100</v>
      </c>
      <c r="N57" s="112" t="str">
        <f ca="1">IF(B57="","",IF(AND(I57="",J57="",K57="",L57=""),"",IF(OR(I57="",J57=""),"?",IF(AND(I57&lt;&gt;"",J57&lt;&gt;"",K57&lt;&gt;"",L57&lt;&gt;"",M57=100),"○",IF(AND(I57&lt;=TODAY(),J57&gt;=TODAY(),K57=""),"▲",  IF(J57&lt;TODAY(),"★",IF(K57&lt;&gt;"","△",IF(AND(I57&lt;&gt;""),"◇",""))))))))</f>
        <v>○</v>
      </c>
      <c r="O57" s="114">
        <f>IF(COUNTA(S57:X57)=0,"",SUMPRODUCT(--(ISNUMBER(S57:X57)),S57:X57)+ (COUNTA(S57:X57)-COUNT(S57:X57))*8)</f>
        <v>8</v>
      </c>
      <c r="P57" s="116">
        <f>IF(O57="","",ROUND(O57/8,2))</f>
        <v>1</v>
      </c>
      <c r="Q57" s="114" t="str">
        <f>IF(COUNTA(S58:X58)=0,"",SUMPRODUCT(--(ISNUMBER(S58:X58)),S58:X58)+ (COUNTA(S58:X58)-COUNT(S58:X58))*8)</f>
        <v/>
      </c>
      <c r="R57" s="116" t="str">
        <f t="shared" ref="R57" si="45">IF(Q57="","",ROUND(Q57/8,2))</f>
        <v/>
      </c>
      <c r="S57" s="85"/>
      <c r="T57" s="85">
        <v>8</v>
      </c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9"/>
    </row>
    <row r="58" spans="2:34" ht="13.5" customHeight="1">
      <c r="B58" s="111"/>
      <c r="C58" s="93"/>
      <c r="D58" s="95"/>
      <c r="E58" s="95"/>
      <c r="F58" s="97"/>
      <c r="G58" s="97"/>
      <c r="H58" s="99"/>
      <c r="I58" s="101"/>
      <c r="J58" s="101"/>
      <c r="K58" s="101"/>
      <c r="L58" s="101"/>
      <c r="M58" s="103"/>
      <c r="N58" s="113"/>
      <c r="O58" s="115"/>
      <c r="P58" s="117"/>
      <c r="Q58" s="115"/>
      <c r="R58" s="117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9"/>
    </row>
    <row r="59" spans="2:34" ht="13.5" customHeight="1">
      <c r="B59" s="90">
        <f t="shared" ref="B59" si="46">(ROW()-10)/2+0.5</f>
        <v>25</v>
      </c>
      <c r="C59" s="92"/>
      <c r="D59" s="94"/>
      <c r="E59" s="94" t="s">
        <v>87</v>
      </c>
      <c r="F59" s="96" t="s">
        <v>77</v>
      </c>
      <c r="G59" s="96"/>
      <c r="H59" s="98" t="s">
        <v>64</v>
      </c>
      <c r="I59" s="100">
        <v>42174</v>
      </c>
      <c r="J59" s="100">
        <v>42174</v>
      </c>
      <c r="K59" s="100">
        <v>42174</v>
      </c>
      <c r="L59" s="100"/>
      <c r="M59" s="102"/>
      <c r="N59" s="104" t="str">
        <f ca="1">IF(B59="","",IF(AND(I59="",J59="",K59="",L59=""),"",IF(OR(I59="",J59=""),"?",IF(AND(I59&lt;&gt;"",J59&lt;&gt;"",K59&lt;&gt;"",L59&lt;&gt;"",M59=100),"○",IF(AND(I59&lt;=TODAY(),J59&gt;=TODAY(),K59=""),"▲",  IF(J59&lt;TODAY(),"★",IF(K59&lt;&gt;"","△",IF(AND(I59&lt;&gt;""),"◇",""))))))))</f>
        <v>△</v>
      </c>
      <c r="O59" s="106">
        <f>IF(COUNTA(S59:X59)=0,"",SUMPRODUCT(--(ISNUMBER(S59:X59)),S59:X59)+ (COUNTA(S59:X59)-COUNT(S59:X59))*8)</f>
        <v>4</v>
      </c>
      <c r="P59" s="108">
        <f t="shared" ref="P59" si="47">IF(O59="","",ROUND(O59/8,2))</f>
        <v>0.5</v>
      </c>
      <c r="Q59" s="106" t="str">
        <f>IF(COUNTA(S60:X60)=0,"",SUMPRODUCT(--(ISNUMBER(S60:X60)),S60:X60)+ (COUNTA(S60:X60)-COUNT(S60:X60))*8)</f>
        <v/>
      </c>
      <c r="R59" s="108" t="str">
        <f t="shared" ref="R59" si="48">IF(Q59="","",ROUND(Q59/8,2))</f>
        <v/>
      </c>
      <c r="S59" s="85"/>
      <c r="T59" s="85">
        <v>4</v>
      </c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9"/>
    </row>
    <row r="60" spans="2:34" ht="13.5" customHeight="1">
      <c r="B60" s="91"/>
      <c r="C60" s="93"/>
      <c r="D60" s="95"/>
      <c r="E60" s="95"/>
      <c r="F60" s="97"/>
      <c r="G60" s="97"/>
      <c r="H60" s="99"/>
      <c r="I60" s="101"/>
      <c r="J60" s="101"/>
      <c r="K60" s="101"/>
      <c r="L60" s="101"/>
      <c r="M60" s="103"/>
      <c r="N60" s="105"/>
      <c r="O60" s="107"/>
      <c r="P60" s="109"/>
      <c r="Q60" s="107"/>
      <c r="R60" s="109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9"/>
    </row>
    <row r="61" spans="2:34" ht="13.5" customHeight="1">
      <c r="B61" s="110">
        <f>(ROW()-10)/2+0.5</f>
        <v>26</v>
      </c>
      <c r="C61" s="92"/>
      <c r="D61" s="94"/>
      <c r="E61" s="94" t="s">
        <v>88</v>
      </c>
      <c r="F61" s="96" t="s">
        <v>77</v>
      </c>
      <c r="G61" s="96"/>
      <c r="H61" s="98" t="s">
        <v>64</v>
      </c>
      <c r="I61" s="100">
        <v>42177</v>
      </c>
      <c r="J61" s="100">
        <v>42177</v>
      </c>
      <c r="K61" s="100"/>
      <c r="L61" s="100"/>
      <c r="M61" s="102"/>
      <c r="N61" s="112" t="str">
        <f ca="1">IF(B61="","",IF(AND(I61="",J61="",K61="",L61=""),"",IF(OR(I61="",J61=""),"?",IF(AND(I61&lt;&gt;"",J61&lt;&gt;"",K61&lt;&gt;"",L61&lt;&gt;"",M61=100),"○",IF(AND(I61&lt;=TODAY(),J61&gt;=TODAY(),K61=""),"▲",  IF(J61&lt;TODAY(),"★",IF(K61&lt;&gt;"","△",IF(AND(I61&lt;&gt;""),"◇",""))))))))</f>
        <v>◇</v>
      </c>
      <c r="O61" s="114">
        <f>IF(COUNTA(S61:X61)=0,"",SUMPRODUCT(--(ISNUMBER(S61:X61)),S61:X61)+ (COUNTA(S61:X61)-COUNT(S61:X61))*8)</f>
        <v>4</v>
      </c>
      <c r="P61" s="116">
        <f>IF(O61="","",ROUND(O61/8,2))</f>
        <v>0.5</v>
      </c>
      <c r="Q61" s="114" t="str">
        <f>IF(COUNTA(S62:X62)=0,"",SUMPRODUCT(--(ISNUMBER(S62:X62)),S62:X62)+ (COUNTA(S62:X62)-COUNT(S62:X62))*8)</f>
        <v/>
      </c>
      <c r="R61" s="116" t="str">
        <f t="shared" ref="R61" si="49">IF(Q61="","",ROUND(Q61/8,2))</f>
        <v/>
      </c>
      <c r="S61" s="85"/>
      <c r="T61" s="85">
        <v>4</v>
      </c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89"/>
    </row>
    <row r="62" spans="2:34" ht="13.5" customHeight="1">
      <c r="B62" s="111"/>
      <c r="C62" s="93"/>
      <c r="D62" s="95"/>
      <c r="E62" s="95"/>
      <c r="F62" s="97"/>
      <c r="G62" s="97"/>
      <c r="H62" s="99"/>
      <c r="I62" s="101"/>
      <c r="J62" s="101"/>
      <c r="K62" s="101"/>
      <c r="L62" s="101"/>
      <c r="M62" s="103"/>
      <c r="N62" s="113"/>
      <c r="O62" s="115"/>
      <c r="P62" s="117"/>
      <c r="Q62" s="115"/>
      <c r="R62" s="117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9"/>
    </row>
    <row r="63" spans="2:34" ht="13.5" customHeight="1">
      <c r="B63" s="90">
        <f>(ROW()-10)/2+0.5</f>
        <v>27</v>
      </c>
      <c r="C63" s="92"/>
      <c r="D63" s="94"/>
      <c r="E63" s="94"/>
      <c r="F63" s="96"/>
      <c r="G63" s="96"/>
      <c r="H63" s="98"/>
      <c r="I63" s="100"/>
      <c r="J63" s="100"/>
      <c r="K63" s="100"/>
      <c r="L63" s="100"/>
      <c r="M63" s="102"/>
      <c r="N63" s="104"/>
      <c r="O63" s="106"/>
      <c r="P63" s="108"/>
      <c r="Q63" s="106"/>
      <c r="R63" s="108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89"/>
    </row>
    <row r="64" spans="2:34" ht="13.5" customHeight="1">
      <c r="B64" s="91"/>
      <c r="C64" s="93"/>
      <c r="D64" s="95"/>
      <c r="E64" s="95"/>
      <c r="F64" s="97"/>
      <c r="G64" s="97"/>
      <c r="H64" s="99"/>
      <c r="I64" s="101"/>
      <c r="J64" s="101"/>
      <c r="K64" s="101"/>
      <c r="L64" s="101"/>
      <c r="M64" s="103"/>
      <c r="N64" s="105"/>
      <c r="O64" s="107"/>
      <c r="P64" s="109"/>
      <c r="Q64" s="107"/>
      <c r="R64" s="109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9"/>
    </row>
    <row r="65" spans="2:34" ht="13.5" customHeight="1">
      <c r="B65" s="110">
        <f>(ROW()-10)/2+0.5</f>
        <v>28</v>
      </c>
      <c r="C65" s="92"/>
      <c r="D65" s="94"/>
      <c r="E65" s="94" t="s">
        <v>86</v>
      </c>
      <c r="F65" s="96" t="s">
        <v>56</v>
      </c>
      <c r="G65" s="96"/>
      <c r="H65" s="98" t="s">
        <v>65</v>
      </c>
      <c r="I65" s="100">
        <v>42174</v>
      </c>
      <c r="J65" s="100">
        <v>42174</v>
      </c>
      <c r="K65" s="100">
        <v>42174</v>
      </c>
      <c r="L65" s="100"/>
      <c r="M65" s="102"/>
      <c r="N65" s="112" t="str">
        <f ca="1">IF(B65="","",IF(AND(I65="",J65="",K65="",L65=""),"",IF(OR(I65="",J65=""),"?",IF(AND(I65&lt;&gt;"",J65&lt;&gt;"",K65&lt;&gt;"",L65&lt;&gt;"",M65=100),"○",IF(AND(I65&lt;=TODAY(),J65&gt;=TODAY(),K65=""),"▲",  IF(J65&lt;TODAY(),"★",IF(K65&lt;&gt;"","△",IF(AND(I65&lt;&gt;""),"◇",""))))))))</f>
        <v>△</v>
      </c>
      <c r="O65" s="114">
        <f>IF(COUNTA(S65:X65)=0,"",SUMPRODUCT(--(ISNUMBER(S65:X65)),S65:X65)+ (COUNTA(S65:X65)-COUNT(S65:X65))*8)</f>
        <v>8</v>
      </c>
      <c r="P65" s="116">
        <f>IF(O65="","",ROUND(O65/8,2))</f>
        <v>1</v>
      </c>
      <c r="Q65" s="114" t="str">
        <f>IF(COUNTA(S66:X66)=0,"",SUMPRODUCT(--(ISNUMBER(S66:X66)),S66:X66)+ (COUNTA(S66:X66)-COUNT(S66:X66))*8)</f>
        <v/>
      </c>
      <c r="R65" s="116" t="str">
        <f t="shared" ref="R65" si="50">IF(Q65="","",ROUND(Q65/8,2))</f>
        <v/>
      </c>
      <c r="S65" s="85"/>
      <c r="T65" s="85">
        <v>8</v>
      </c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9"/>
    </row>
    <row r="66" spans="2:34" ht="13.5" customHeight="1">
      <c r="B66" s="111"/>
      <c r="C66" s="93"/>
      <c r="D66" s="95"/>
      <c r="E66" s="95"/>
      <c r="F66" s="97"/>
      <c r="G66" s="97"/>
      <c r="H66" s="99"/>
      <c r="I66" s="101"/>
      <c r="J66" s="101"/>
      <c r="K66" s="101"/>
      <c r="L66" s="101"/>
      <c r="M66" s="103"/>
      <c r="N66" s="113"/>
      <c r="O66" s="115"/>
      <c r="P66" s="117"/>
      <c r="Q66" s="115"/>
      <c r="R66" s="117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89"/>
    </row>
    <row r="67" spans="2:34" ht="13.5" customHeight="1">
      <c r="B67" s="110">
        <f>(ROW()-10)/2+0.5</f>
        <v>29</v>
      </c>
      <c r="C67" s="92"/>
      <c r="D67" s="94"/>
      <c r="E67" s="94" t="s">
        <v>95</v>
      </c>
      <c r="F67" s="96" t="s">
        <v>56</v>
      </c>
      <c r="G67" s="96"/>
      <c r="H67" s="98" t="s">
        <v>65</v>
      </c>
      <c r="I67" s="100">
        <v>42174</v>
      </c>
      <c r="J67" s="100">
        <v>42174</v>
      </c>
      <c r="K67" s="100">
        <v>42174</v>
      </c>
      <c r="L67" s="100"/>
      <c r="M67" s="102"/>
      <c r="N67" s="112" t="str">
        <f ca="1">IF(B67="","",IF(AND(I67="",J67="",K67="",L67=""),"",IF(OR(I67="",J67=""),"?",IF(AND(I67&lt;&gt;"",J67&lt;&gt;"",K67&lt;&gt;"",L67&lt;&gt;"",M67=100),"○",IF(AND(I67&lt;=TODAY(),J67&gt;=TODAY(),K67=""),"▲",  IF(J67&lt;TODAY(),"★",IF(K67&lt;&gt;"","△",IF(AND(I67&lt;&gt;""),"◇",""))))))))</f>
        <v>△</v>
      </c>
      <c r="O67" s="114">
        <f>IF(COUNTA(S67:X67)=0,"",SUMPRODUCT(--(ISNUMBER(S67:X67)),S67:X67)+ (COUNTA(S67:X67)-COUNT(S67:X67))*8)</f>
        <v>8</v>
      </c>
      <c r="P67" s="116">
        <f>IF(O67="","",ROUND(O67/8,2))</f>
        <v>1</v>
      </c>
      <c r="Q67" s="114" t="str">
        <f>IF(COUNTA(S68:X68)=0,"",SUMPRODUCT(--(ISNUMBER(S68:X68)),S68:X68)+ (COUNTA(S68:X68)-COUNT(S68:X68))*8)</f>
        <v/>
      </c>
      <c r="R67" s="116" t="str">
        <f t="shared" ref="R67" si="51">IF(Q67="","",ROUND(Q67/8,2))</f>
        <v/>
      </c>
      <c r="S67" s="85"/>
      <c r="T67" s="85">
        <v>8</v>
      </c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89"/>
    </row>
    <row r="68" spans="2:34" ht="13.5" customHeight="1">
      <c r="B68" s="111"/>
      <c r="C68" s="93"/>
      <c r="D68" s="95"/>
      <c r="E68" s="95"/>
      <c r="F68" s="97"/>
      <c r="G68" s="97"/>
      <c r="H68" s="99"/>
      <c r="I68" s="101"/>
      <c r="J68" s="101"/>
      <c r="K68" s="101"/>
      <c r="L68" s="101"/>
      <c r="M68" s="103"/>
      <c r="N68" s="113"/>
      <c r="O68" s="115"/>
      <c r="P68" s="117"/>
      <c r="Q68" s="115"/>
      <c r="R68" s="117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89"/>
    </row>
    <row r="69" spans="2:34" ht="13.5" customHeight="1">
      <c r="B69" s="90">
        <f t="shared" ref="B69" si="52">(ROW()-10)/2+0.5</f>
        <v>30</v>
      </c>
      <c r="C69" s="92"/>
      <c r="D69" s="94"/>
      <c r="E69" s="94" t="s">
        <v>87</v>
      </c>
      <c r="F69" s="96" t="s">
        <v>56</v>
      </c>
      <c r="G69" s="96"/>
      <c r="H69" s="98"/>
      <c r="I69" s="100">
        <v>42177</v>
      </c>
      <c r="J69" s="100">
        <v>42177</v>
      </c>
      <c r="K69" s="100"/>
      <c r="L69" s="100"/>
      <c r="M69" s="102"/>
      <c r="N69" s="104" t="str">
        <f ca="1">IF(B69="","",IF(AND(I69="",J69="",K69="",L69=""),"",IF(OR(I69="",J69=""),"?",IF(AND(I69&lt;&gt;"",J69&lt;&gt;"",K69&lt;&gt;"",L69&lt;&gt;"",M69=100),"○",IF(AND(I69&lt;=TODAY(),J69&gt;=TODAY(),K69=""),"▲",  IF(J69&lt;TODAY(),"★",IF(K69&lt;&gt;"","△",IF(AND(I69&lt;&gt;""),"◇",""))))))))</f>
        <v>◇</v>
      </c>
      <c r="O69" s="106">
        <f>IF(COUNTA(S69:X69)=0,"",SUMPRODUCT(--(ISNUMBER(S69:X69)),S69:X69)+ (COUNTA(S69:X69)-COUNT(S69:X69))*8)</f>
        <v>8</v>
      </c>
      <c r="P69" s="108">
        <f t="shared" ref="P69" si="53">IF(O69="","",ROUND(O69/8,2))</f>
        <v>1</v>
      </c>
      <c r="Q69" s="106" t="str">
        <f>IF(COUNTA(S70:X70)=0,"",SUMPRODUCT(--(ISNUMBER(S70:X70)),S70:X70)+ (COUNTA(S70:X70)-COUNT(S70:X70))*8)</f>
        <v/>
      </c>
      <c r="R69" s="108" t="str">
        <f t="shared" ref="R69" si="54">IF(Q69="","",ROUND(Q69/8,2))</f>
        <v/>
      </c>
      <c r="S69" s="85"/>
      <c r="T69" s="85">
        <v>8</v>
      </c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89"/>
    </row>
    <row r="70" spans="2:34" ht="13.5" customHeight="1">
      <c r="B70" s="91"/>
      <c r="C70" s="93"/>
      <c r="D70" s="95"/>
      <c r="E70" s="95"/>
      <c r="F70" s="97"/>
      <c r="G70" s="97"/>
      <c r="H70" s="99"/>
      <c r="I70" s="101"/>
      <c r="J70" s="101"/>
      <c r="K70" s="101"/>
      <c r="L70" s="101"/>
      <c r="M70" s="103"/>
      <c r="N70" s="105"/>
      <c r="O70" s="107"/>
      <c r="P70" s="109"/>
      <c r="Q70" s="107"/>
      <c r="R70" s="109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89"/>
    </row>
    <row r="71" spans="2:34" ht="13.5" customHeight="1">
      <c r="B71" s="110">
        <f>(ROW()-10)/2+0.5</f>
        <v>31</v>
      </c>
      <c r="C71" s="92"/>
      <c r="D71" s="94"/>
      <c r="E71" s="94" t="s">
        <v>88</v>
      </c>
      <c r="F71" s="96" t="s">
        <v>56</v>
      </c>
      <c r="G71" s="96"/>
      <c r="H71" s="98"/>
      <c r="I71" s="100">
        <v>42177</v>
      </c>
      <c r="J71" s="100">
        <v>42177</v>
      </c>
      <c r="K71" s="100"/>
      <c r="L71" s="100"/>
      <c r="M71" s="102"/>
      <c r="N71" s="112" t="str">
        <f ca="1">IF(B71="","",IF(AND(I71="",J71="",K71="",L71=""),"",IF(OR(I71="",J71=""),"?",IF(AND(I71&lt;&gt;"",J71&lt;&gt;"",K71&lt;&gt;"",L71&lt;&gt;"",M71=100),"○",IF(AND(I71&lt;=TODAY(),J71&gt;=TODAY(),K71=""),"▲",  IF(J71&lt;TODAY(),"★",IF(K71&lt;&gt;"","△",IF(AND(I71&lt;&gt;""),"◇",""))))))))</f>
        <v>◇</v>
      </c>
      <c r="O71" s="114">
        <f>IF(COUNTA(S71:X71)=0,"",SUMPRODUCT(--(ISNUMBER(S71:X71)),S71:X71)+ (COUNTA(S71:X71)-COUNT(S71:X71))*8)</f>
        <v>8</v>
      </c>
      <c r="P71" s="116">
        <f>IF(O71="","",ROUND(O71/8,2))</f>
        <v>1</v>
      </c>
      <c r="Q71" s="114" t="str">
        <f>IF(COUNTA(S72:X72)=0,"",SUMPRODUCT(--(ISNUMBER(S72:X72)),S72:X72)+ (COUNTA(S72:X72)-COUNT(S72:X72))*8)</f>
        <v/>
      </c>
      <c r="R71" s="116" t="str">
        <f t="shared" ref="R71" si="55">IF(Q71="","",ROUND(Q71/8,2))</f>
        <v/>
      </c>
      <c r="S71" s="85"/>
      <c r="T71" s="85">
        <v>8</v>
      </c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89"/>
    </row>
    <row r="72" spans="2:34" ht="13.5" customHeight="1">
      <c r="B72" s="111"/>
      <c r="C72" s="93"/>
      <c r="D72" s="95"/>
      <c r="E72" s="95"/>
      <c r="F72" s="97"/>
      <c r="G72" s="97"/>
      <c r="H72" s="99"/>
      <c r="I72" s="101"/>
      <c r="J72" s="101"/>
      <c r="K72" s="101"/>
      <c r="L72" s="101"/>
      <c r="M72" s="103"/>
      <c r="N72" s="113"/>
      <c r="O72" s="115"/>
      <c r="P72" s="117"/>
      <c r="Q72" s="115"/>
      <c r="R72" s="117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G72" s="86"/>
      <c r="AH72" s="89"/>
    </row>
    <row r="73" spans="2:34" ht="13.5" customHeight="1">
      <c r="B73" s="90">
        <f>(ROW()-10)/2+0.5</f>
        <v>32</v>
      </c>
      <c r="C73" s="92"/>
      <c r="D73" s="94"/>
      <c r="E73" s="94"/>
      <c r="F73" s="96"/>
      <c r="G73" s="96"/>
      <c r="H73" s="98"/>
      <c r="I73" s="100"/>
      <c r="J73" s="100"/>
      <c r="K73" s="100"/>
      <c r="L73" s="100"/>
      <c r="M73" s="102"/>
      <c r="N73" s="104"/>
      <c r="O73" s="106"/>
      <c r="P73" s="108"/>
      <c r="Q73" s="106"/>
      <c r="R73" s="108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9"/>
    </row>
    <row r="74" spans="2:34" ht="13.5" customHeight="1">
      <c r="B74" s="91"/>
      <c r="C74" s="93"/>
      <c r="D74" s="95"/>
      <c r="E74" s="95"/>
      <c r="F74" s="97"/>
      <c r="G74" s="97"/>
      <c r="H74" s="99"/>
      <c r="I74" s="101"/>
      <c r="J74" s="101"/>
      <c r="K74" s="101"/>
      <c r="L74" s="101"/>
      <c r="M74" s="103"/>
      <c r="N74" s="105"/>
      <c r="O74" s="107"/>
      <c r="P74" s="109"/>
      <c r="Q74" s="107"/>
      <c r="R74" s="109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9"/>
    </row>
    <row r="75" spans="2:34" ht="13.5" customHeight="1">
      <c r="B75" s="110">
        <f>(ROW()-10)/2+0.5</f>
        <v>33</v>
      </c>
      <c r="C75" s="92"/>
      <c r="D75" s="94" t="s">
        <v>91</v>
      </c>
      <c r="E75" s="94" t="s">
        <v>89</v>
      </c>
      <c r="F75" s="96" t="s">
        <v>77</v>
      </c>
      <c r="G75" s="96"/>
      <c r="H75" s="98" t="s">
        <v>64</v>
      </c>
      <c r="I75" s="100">
        <v>42172</v>
      </c>
      <c r="J75" s="100">
        <v>42174</v>
      </c>
      <c r="K75" s="100">
        <v>42172</v>
      </c>
      <c r="L75" s="100">
        <v>42174</v>
      </c>
      <c r="M75" s="102">
        <v>100</v>
      </c>
      <c r="N75" s="112" t="str">
        <f ca="1">IF(B75="","",IF(AND(I75="",J75="",K75="",L75=""),"",IF(OR(I75="",J75=""),"?",IF(AND(I75&lt;&gt;"",J75&lt;&gt;"",K75&lt;&gt;"",L75&lt;&gt;"",M75=100),"○",IF(AND(I75&lt;=TODAY(),J75&gt;=TODAY(),K75=""),"▲",  IF(J75&lt;TODAY(),"★",IF(K75&lt;&gt;"","△",IF(AND(I75&lt;&gt;""),"◇",""))))))))</f>
        <v>○</v>
      </c>
      <c r="O75" s="114">
        <f>IF(COUNTA(S75:X75)=0,"",SUMPRODUCT(--(ISNUMBER(S75:X75)),S75:X75)+ (COUNTA(S75:X75)-COUNT(S75:X75))*8)</f>
        <v>8</v>
      </c>
      <c r="P75" s="116">
        <f>IF(O75="","",ROUND(O75/8,2))</f>
        <v>1</v>
      </c>
      <c r="Q75" s="114" t="str">
        <f>IF(COUNTA(S76:X76)=0,"",SUMPRODUCT(--(ISNUMBER(S76:X76)),S76:X76)+ (COUNTA(S76:X76)-COUNT(S76:X76))*8)</f>
        <v/>
      </c>
      <c r="R75" s="116" t="str">
        <f t="shared" ref="R75" si="56">IF(Q75="","",ROUND(Q75/8,2))</f>
        <v/>
      </c>
      <c r="S75" s="85"/>
      <c r="T75" s="85">
        <v>8</v>
      </c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9"/>
    </row>
    <row r="76" spans="2:34" ht="13.5" customHeight="1">
      <c r="B76" s="111"/>
      <c r="C76" s="93"/>
      <c r="D76" s="95"/>
      <c r="E76" s="95"/>
      <c r="F76" s="97"/>
      <c r="G76" s="97"/>
      <c r="H76" s="99"/>
      <c r="I76" s="101"/>
      <c r="J76" s="101"/>
      <c r="K76" s="101"/>
      <c r="L76" s="101"/>
      <c r="M76" s="103"/>
      <c r="N76" s="113"/>
      <c r="O76" s="115"/>
      <c r="P76" s="117"/>
      <c r="Q76" s="115"/>
      <c r="R76" s="117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9"/>
    </row>
    <row r="77" spans="2:34" ht="13.5" customHeight="1">
      <c r="B77" s="90">
        <f t="shared" ref="B77" si="57">(ROW()-10)/2+0.5</f>
        <v>34</v>
      </c>
      <c r="C77" s="92"/>
      <c r="D77" s="94"/>
      <c r="E77" s="94" t="s">
        <v>92</v>
      </c>
      <c r="F77" s="96" t="s">
        <v>77</v>
      </c>
      <c r="G77" s="96"/>
      <c r="H77" s="98" t="s">
        <v>64</v>
      </c>
      <c r="I77" s="100">
        <v>42172</v>
      </c>
      <c r="J77" s="100">
        <v>42174</v>
      </c>
      <c r="K77" s="100">
        <v>42172</v>
      </c>
      <c r="L77" s="100"/>
      <c r="M77" s="102"/>
      <c r="N77" s="104" t="str">
        <f ca="1">IF(B77="","",IF(AND(I77="",J77="",K77="",L77=""),"",IF(OR(I77="",J77=""),"?",IF(AND(I77&lt;&gt;"",J77&lt;&gt;"",K77&lt;&gt;"",L77&lt;&gt;"",M77=100),"○",IF(AND(I77&lt;=TODAY(),J77&gt;=TODAY(),K77=""),"▲",  IF(J77&lt;TODAY(),"★",IF(K77&lt;&gt;"","△",IF(AND(I77&lt;&gt;""),"◇",""))))))))</f>
        <v>△</v>
      </c>
      <c r="O77" s="106">
        <f>IF(COUNTA(S77:X77)=0,"",SUMPRODUCT(--(ISNUMBER(S77:X77)),S77:X77)+ (COUNTA(S77:X77)-COUNT(S77:X77))*8)</f>
        <v>8</v>
      </c>
      <c r="P77" s="108">
        <f t="shared" ref="P77" si="58">IF(O77="","",ROUND(O77/8,2))</f>
        <v>1</v>
      </c>
      <c r="Q77" s="106" t="str">
        <f>IF(COUNTA(S78:X78)=0,"",SUMPRODUCT(--(ISNUMBER(S78:X78)),S78:X78)+ (COUNTA(S78:X78)-COUNT(S78:X78))*8)</f>
        <v/>
      </c>
      <c r="R77" s="108" t="str">
        <f t="shared" ref="R77" si="59">IF(Q77="","",ROUND(Q77/8,2))</f>
        <v/>
      </c>
      <c r="S77" s="85"/>
      <c r="T77" s="85">
        <v>8</v>
      </c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9"/>
    </row>
    <row r="78" spans="2:34" ht="13.5" customHeight="1">
      <c r="B78" s="91"/>
      <c r="C78" s="93"/>
      <c r="D78" s="95"/>
      <c r="E78" s="95"/>
      <c r="F78" s="97"/>
      <c r="G78" s="97"/>
      <c r="H78" s="99"/>
      <c r="I78" s="101"/>
      <c r="J78" s="101"/>
      <c r="K78" s="101"/>
      <c r="L78" s="101"/>
      <c r="M78" s="103"/>
      <c r="N78" s="105"/>
      <c r="O78" s="107"/>
      <c r="P78" s="109"/>
      <c r="Q78" s="107"/>
      <c r="R78" s="109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9"/>
    </row>
    <row r="79" spans="2:34" ht="13.5" customHeight="1">
      <c r="B79" s="110">
        <f>(ROW()-10)/2+0.5</f>
        <v>35</v>
      </c>
      <c r="C79" s="92"/>
      <c r="D79" s="94"/>
      <c r="E79" s="94" t="s">
        <v>93</v>
      </c>
      <c r="F79" s="96" t="s">
        <v>77</v>
      </c>
      <c r="G79" s="96"/>
      <c r="H79" s="98" t="s">
        <v>64</v>
      </c>
      <c r="I79" s="100">
        <v>42177</v>
      </c>
      <c r="J79" s="100">
        <v>42177</v>
      </c>
      <c r="K79" s="100"/>
      <c r="L79" s="100"/>
      <c r="M79" s="102"/>
      <c r="N79" s="112" t="str">
        <f ca="1">IF(B79="","",IF(AND(I79="",J79="",K79="",L79=""),"",IF(OR(I79="",J79=""),"?",IF(AND(I79&lt;&gt;"",J79&lt;&gt;"",K79&lt;&gt;"",L79&lt;&gt;"",M79=100),"○",IF(AND(I79&lt;=TODAY(),J79&gt;=TODAY(),K79=""),"▲",  IF(J79&lt;TODAY(),"★",IF(K79&lt;&gt;"","△",IF(AND(I79&lt;&gt;""),"◇",""))))))))</f>
        <v>◇</v>
      </c>
      <c r="O79" s="114">
        <f>IF(COUNTA(S79:X79)=0,"",SUMPRODUCT(--(ISNUMBER(S79:X79)),S79:X79)+ (COUNTA(S79:X79)-COUNT(S79:X79))*8)</f>
        <v>8</v>
      </c>
      <c r="P79" s="116">
        <f>IF(O79="","",ROUND(O79/8,2))</f>
        <v>1</v>
      </c>
      <c r="Q79" s="114" t="str">
        <f>IF(COUNTA(S80:X80)=0,"",SUMPRODUCT(--(ISNUMBER(S80:X80)),S80:X80)+ (COUNTA(S80:X80)-COUNT(S80:X80))*8)</f>
        <v/>
      </c>
      <c r="R79" s="116" t="str">
        <f t="shared" ref="R79" si="60">IF(Q79="","",ROUND(Q79/8,2))</f>
        <v/>
      </c>
      <c r="S79" s="85"/>
      <c r="T79" s="85">
        <v>8</v>
      </c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9"/>
    </row>
    <row r="80" spans="2:34" ht="13.5" customHeight="1">
      <c r="B80" s="111"/>
      <c r="C80" s="93"/>
      <c r="D80" s="95"/>
      <c r="E80" s="95"/>
      <c r="F80" s="97"/>
      <c r="G80" s="97"/>
      <c r="H80" s="99"/>
      <c r="I80" s="101"/>
      <c r="J80" s="101"/>
      <c r="K80" s="101"/>
      <c r="L80" s="101"/>
      <c r="M80" s="103"/>
      <c r="N80" s="113"/>
      <c r="O80" s="115"/>
      <c r="P80" s="117"/>
      <c r="Q80" s="115"/>
      <c r="R80" s="117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9"/>
    </row>
    <row r="81" spans="2:34" ht="13.5" customHeight="1">
      <c r="B81" s="90">
        <f t="shared" ref="B81" si="61">(ROW()-10)/2+0.5</f>
        <v>36</v>
      </c>
      <c r="C81" s="92"/>
      <c r="D81" s="94"/>
      <c r="E81" s="94" t="s">
        <v>96</v>
      </c>
      <c r="F81" s="96" t="s">
        <v>77</v>
      </c>
      <c r="G81" s="96"/>
      <c r="H81" s="98" t="s">
        <v>64</v>
      </c>
      <c r="I81" s="100">
        <v>42178</v>
      </c>
      <c r="J81" s="100">
        <v>42178</v>
      </c>
      <c r="K81" s="100"/>
      <c r="L81" s="100"/>
      <c r="M81" s="102"/>
      <c r="N81" s="104" t="str">
        <f ca="1">IF(B81="","",IF(AND(I81="",J81="",K81="",L81=""),"",IF(OR(I81="",J81=""),"?",IF(AND(I81&lt;&gt;"",J81&lt;&gt;"",K81&lt;&gt;"",L81&lt;&gt;"",M81=100),"○",IF(AND(I81&lt;=TODAY(),J81&gt;=TODAY(),K81=""),"▲",  IF(J81&lt;TODAY(),"★",IF(K81&lt;&gt;"","△",IF(AND(I81&lt;&gt;""),"◇",""))))))))</f>
        <v>◇</v>
      </c>
      <c r="O81" s="106">
        <f>IF(COUNTA(S81:X81)=0,"",SUMPRODUCT(--(ISNUMBER(S81:X81)),S81:X81)+ (COUNTA(S81:X81)-COUNT(S81:X81))*8)</f>
        <v>8</v>
      </c>
      <c r="P81" s="108">
        <f t="shared" ref="P81" si="62">IF(O81="","",ROUND(O81/8,2))</f>
        <v>1</v>
      </c>
      <c r="Q81" s="106" t="str">
        <f>IF(COUNTA(S82:X82)=0,"",SUMPRODUCT(--(ISNUMBER(S82:X82)),S82:X82)+ (COUNTA(S82:X82)-COUNT(S82:X82))*8)</f>
        <v/>
      </c>
      <c r="R81" s="108" t="str">
        <f t="shared" ref="R81" si="63">IF(Q81="","",ROUND(Q81/8,2))</f>
        <v/>
      </c>
      <c r="S81" s="85"/>
      <c r="T81" s="85">
        <v>8</v>
      </c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9"/>
    </row>
    <row r="82" spans="2:34" ht="13.5" customHeight="1">
      <c r="B82" s="91"/>
      <c r="C82" s="93"/>
      <c r="D82" s="95"/>
      <c r="E82" s="95"/>
      <c r="F82" s="97"/>
      <c r="G82" s="97"/>
      <c r="H82" s="99"/>
      <c r="I82" s="101"/>
      <c r="J82" s="101"/>
      <c r="K82" s="101"/>
      <c r="L82" s="101"/>
      <c r="M82" s="103"/>
      <c r="N82" s="105"/>
      <c r="O82" s="107"/>
      <c r="P82" s="109"/>
      <c r="Q82" s="107"/>
      <c r="R82" s="109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9"/>
    </row>
    <row r="83" spans="2:34" ht="13.5" customHeight="1">
      <c r="B83" s="90">
        <f>(ROW()-10)/2+0.5</f>
        <v>37</v>
      </c>
      <c r="C83" s="92"/>
      <c r="D83" s="94"/>
      <c r="E83" s="94"/>
      <c r="F83" s="96"/>
      <c r="G83" s="96"/>
      <c r="H83" s="98"/>
      <c r="I83" s="100"/>
      <c r="J83" s="100"/>
      <c r="K83" s="100"/>
      <c r="L83" s="100"/>
      <c r="M83" s="102"/>
      <c r="N83" s="104"/>
      <c r="O83" s="106"/>
      <c r="P83" s="108"/>
      <c r="Q83" s="106"/>
      <c r="R83" s="108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89"/>
    </row>
    <row r="84" spans="2:34" ht="13.5" customHeight="1">
      <c r="B84" s="91"/>
      <c r="C84" s="93"/>
      <c r="D84" s="95"/>
      <c r="E84" s="95"/>
      <c r="F84" s="97"/>
      <c r="G84" s="97"/>
      <c r="H84" s="99"/>
      <c r="I84" s="101"/>
      <c r="J84" s="101"/>
      <c r="K84" s="101"/>
      <c r="L84" s="101"/>
      <c r="M84" s="103"/>
      <c r="N84" s="105"/>
      <c r="O84" s="107"/>
      <c r="P84" s="109"/>
      <c r="Q84" s="107"/>
      <c r="R84" s="109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9"/>
    </row>
    <row r="85" spans="2:34" ht="13.5" customHeight="1">
      <c r="B85" s="110">
        <f>(ROW()-10)/2+0.5</f>
        <v>38</v>
      </c>
      <c r="C85" s="92"/>
      <c r="D85" s="94"/>
      <c r="E85" s="94" t="s">
        <v>89</v>
      </c>
      <c r="F85" s="96" t="s">
        <v>56</v>
      </c>
      <c r="G85" s="96"/>
      <c r="H85" s="98"/>
      <c r="I85" s="100">
        <v>42179</v>
      </c>
      <c r="J85" s="100">
        <v>42179</v>
      </c>
      <c r="K85" s="100"/>
      <c r="L85" s="100"/>
      <c r="M85" s="102"/>
      <c r="N85" s="112" t="str">
        <f ca="1">IF(B85="","",IF(AND(I85="",J85="",K85="",L85=""),"",IF(OR(I85="",J85=""),"?",IF(AND(I85&lt;&gt;"",J85&lt;&gt;"",K85&lt;&gt;"",L85&lt;&gt;"",M85=100),"○",IF(AND(I85&lt;=TODAY(),J85&gt;=TODAY(),K85=""),"▲",  IF(J85&lt;TODAY(),"★",IF(K85&lt;&gt;"","△",IF(AND(I85&lt;&gt;""),"◇",""))))))))</f>
        <v>◇</v>
      </c>
      <c r="O85" s="114">
        <f>IF(COUNTA(S85:X85)=0,"",SUMPRODUCT(--(ISNUMBER(S85:X85)),S85:X85)+ (COUNTA(S85:X85)-COUNT(S85:X85))*8)</f>
        <v>2</v>
      </c>
      <c r="P85" s="116">
        <f>IF(O85="","",ROUND(O85/8,2))</f>
        <v>0.25</v>
      </c>
      <c r="Q85" s="114" t="str">
        <f>IF(COUNTA(S86:X86)=0,"",SUMPRODUCT(--(ISNUMBER(S86:X86)),S86:X86)+ (COUNTA(S86:X86)-COUNT(S86:X86))*8)</f>
        <v/>
      </c>
      <c r="R85" s="116" t="str">
        <f t="shared" ref="R85" si="64">IF(Q85="","",ROUND(Q85/8,2))</f>
        <v/>
      </c>
      <c r="S85" s="85"/>
      <c r="T85" s="85">
        <v>2</v>
      </c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9"/>
    </row>
    <row r="86" spans="2:34" ht="13.5" customHeight="1">
      <c r="B86" s="111"/>
      <c r="C86" s="93"/>
      <c r="D86" s="95"/>
      <c r="E86" s="95"/>
      <c r="F86" s="97"/>
      <c r="G86" s="97"/>
      <c r="H86" s="99"/>
      <c r="I86" s="101"/>
      <c r="J86" s="101"/>
      <c r="K86" s="101"/>
      <c r="L86" s="101"/>
      <c r="M86" s="103"/>
      <c r="N86" s="113"/>
      <c r="O86" s="115"/>
      <c r="P86" s="117"/>
      <c r="Q86" s="115"/>
      <c r="R86" s="117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9"/>
    </row>
    <row r="87" spans="2:34" ht="13.5" customHeight="1">
      <c r="B87" s="90">
        <f t="shared" ref="B87" si="65">(ROW()-10)/2+0.5</f>
        <v>39</v>
      </c>
      <c r="C87" s="92"/>
      <c r="D87" s="94"/>
      <c r="E87" s="94" t="s">
        <v>92</v>
      </c>
      <c r="F87" s="96" t="s">
        <v>56</v>
      </c>
      <c r="G87" s="96"/>
      <c r="H87" s="98"/>
      <c r="I87" s="100">
        <v>42179</v>
      </c>
      <c r="J87" s="100">
        <v>42179</v>
      </c>
      <c r="K87" s="100"/>
      <c r="L87" s="100"/>
      <c r="M87" s="102"/>
      <c r="N87" s="104" t="str">
        <f ca="1">IF(B87="","",IF(AND(I87="",J87="",K87="",L87=""),"",IF(OR(I87="",J87=""),"?",IF(AND(I87&lt;&gt;"",J87&lt;&gt;"",K87&lt;&gt;"",L87&lt;&gt;"",M87=100),"○",IF(AND(I87&lt;=TODAY(),J87&gt;=TODAY(),K87=""),"▲",  IF(J87&lt;TODAY(),"★",IF(K87&lt;&gt;"","△",IF(AND(I87&lt;&gt;""),"◇",""))))))))</f>
        <v>◇</v>
      </c>
      <c r="O87" s="106">
        <f>IF(COUNTA(S87:X87)=0,"",SUMPRODUCT(--(ISNUMBER(S87:X87)),S87:X87)+ (COUNTA(S87:X87)-COUNT(S87:X87))*8)</f>
        <v>2</v>
      </c>
      <c r="P87" s="108">
        <f t="shared" ref="P87" si="66">IF(O87="","",ROUND(O87/8,2))</f>
        <v>0.25</v>
      </c>
      <c r="Q87" s="106" t="str">
        <f>IF(COUNTA(S88:X88)=0,"",SUMPRODUCT(--(ISNUMBER(S88:X88)),S88:X88)+ (COUNTA(S88:X88)-COUNT(S88:X88))*8)</f>
        <v/>
      </c>
      <c r="R87" s="108" t="str">
        <f t="shared" ref="R87" si="67">IF(Q87="","",ROUND(Q87/8,2))</f>
        <v/>
      </c>
      <c r="S87" s="85"/>
      <c r="T87" s="85">
        <v>2</v>
      </c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9"/>
    </row>
    <row r="88" spans="2:34" ht="13.5" customHeight="1">
      <c r="B88" s="91"/>
      <c r="C88" s="93"/>
      <c r="D88" s="95"/>
      <c r="E88" s="95"/>
      <c r="F88" s="97"/>
      <c r="G88" s="97"/>
      <c r="H88" s="99"/>
      <c r="I88" s="101"/>
      <c r="J88" s="101"/>
      <c r="K88" s="101"/>
      <c r="L88" s="101"/>
      <c r="M88" s="103"/>
      <c r="N88" s="105"/>
      <c r="O88" s="107"/>
      <c r="P88" s="109"/>
      <c r="Q88" s="107"/>
      <c r="R88" s="109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9"/>
    </row>
    <row r="89" spans="2:34" ht="13.5" customHeight="1">
      <c r="B89" s="110">
        <f>(ROW()-10)/2+0.5</f>
        <v>40</v>
      </c>
      <c r="C89" s="92"/>
      <c r="D89" s="94"/>
      <c r="E89" s="94" t="s">
        <v>93</v>
      </c>
      <c r="F89" s="96" t="s">
        <v>56</v>
      </c>
      <c r="G89" s="96"/>
      <c r="H89" s="98"/>
      <c r="I89" s="100">
        <v>42179</v>
      </c>
      <c r="J89" s="100">
        <v>42179</v>
      </c>
      <c r="K89" s="100"/>
      <c r="L89" s="100"/>
      <c r="M89" s="102"/>
      <c r="N89" s="112" t="str">
        <f ca="1">IF(B89="","",IF(AND(I89="",J89="",K89="",L89=""),"",IF(OR(I89="",J89=""),"?",IF(AND(I89&lt;&gt;"",J89&lt;&gt;"",K89&lt;&gt;"",L89&lt;&gt;"",M89=100),"○",IF(AND(I89&lt;=TODAY(),J89&gt;=TODAY(),K89=""),"▲",  IF(J89&lt;TODAY(),"★",IF(K89&lt;&gt;"","△",IF(AND(I89&lt;&gt;""),"◇",""))))))))</f>
        <v>◇</v>
      </c>
      <c r="O89" s="114">
        <f>IF(COUNTA(S89:X89)=0,"",SUMPRODUCT(--(ISNUMBER(S89:X89)),S89:X89)+ (COUNTA(S89:X89)-COUNT(S89:X89))*8)</f>
        <v>2</v>
      </c>
      <c r="P89" s="116">
        <f>IF(O89="","",ROUND(O89/8,2))</f>
        <v>0.25</v>
      </c>
      <c r="Q89" s="114" t="str">
        <f>IF(COUNTA(S90:X90)=0,"",SUMPRODUCT(--(ISNUMBER(S90:X90)),S90:X90)+ (COUNTA(S90:X90)-COUNT(S90:X90))*8)</f>
        <v/>
      </c>
      <c r="R89" s="116" t="str">
        <f t="shared" ref="R89" si="68">IF(Q89="","",ROUND(Q89/8,2))</f>
        <v/>
      </c>
      <c r="S89" s="85"/>
      <c r="T89" s="85">
        <v>2</v>
      </c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9"/>
    </row>
    <row r="90" spans="2:34" ht="13.5" customHeight="1">
      <c r="B90" s="111"/>
      <c r="C90" s="93"/>
      <c r="D90" s="95"/>
      <c r="E90" s="95"/>
      <c r="F90" s="97"/>
      <c r="G90" s="97"/>
      <c r="H90" s="99"/>
      <c r="I90" s="101"/>
      <c r="J90" s="101"/>
      <c r="K90" s="101"/>
      <c r="L90" s="101"/>
      <c r="M90" s="103"/>
      <c r="N90" s="113"/>
      <c r="O90" s="115"/>
      <c r="P90" s="117"/>
      <c r="Q90" s="115"/>
      <c r="R90" s="117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9"/>
    </row>
    <row r="91" spans="2:34" ht="13.5" customHeight="1">
      <c r="B91" s="90">
        <f t="shared" ref="B91" si="69">(ROW()-10)/2+0.5</f>
        <v>41</v>
      </c>
      <c r="C91" s="92"/>
      <c r="D91" s="94"/>
      <c r="E91" s="94" t="s">
        <v>96</v>
      </c>
      <c r="F91" s="96" t="s">
        <v>56</v>
      </c>
      <c r="G91" s="96"/>
      <c r="H91" s="98"/>
      <c r="I91" s="100">
        <v>42179</v>
      </c>
      <c r="J91" s="100">
        <v>42179</v>
      </c>
      <c r="K91" s="100"/>
      <c r="L91" s="100"/>
      <c r="M91" s="102"/>
      <c r="N91" s="104" t="str">
        <f ca="1">IF(B91="","",IF(AND(I91="",J91="",K91="",L91=""),"",IF(OR(I91="",J91=""),"?",IF(AND(I91&lt;&gt;"",J91&lt;&gt;"",K91&lt;&gt;"",L91&lt;&gt;"",M91=100),"○",IF(AND(I91&lt;=TODAY(),J91&gt;=TODAY(),K91=""),"▲",  IF(J91&lt;TODAY(),"★",IF(K91&lt;&gt;"","△",IF(AND(I91&lt;&gt;""),"◇",""))))))))</f>
        <v>◇</v>
      </c>
      <c r="O91" s="106">
        <f>IF(COUNTA(S91:X91)=0,"",SUMPRODUCT(--(ISNUMBER(S91:X91)),S91:X91)+ (COUNTA(S91:X91)-COUNT(S91:X91))*8)</f>
        <v>2</v>
      </c>
      <c r="P91" s="108">
        <f t="shared" ref="P91" si="70">IF(O91="","",ROUND(O91/8,2))</f>
        <v>0.25</v>
      </c>
      <c r="Q91" s="106" t="str">
        <f>IF(COUNTA(S92:X92)=0,"",SUMPRODUCT(--(ISNUMBER(S92:X92)),S92:X92)+ (COUNTA(S92:X92)-COUNT(S92:X92))*8)</f>
        <v/>
      </c>
      <c r="R91" s="108" t="str">
        <f t="shared" ref="R91" si="71">IF(Q91="","",ROUND(Q91/8,2))</f>
        <v/>
      </c>
      <c r="S91" s="85"/>
      <c r="T91" s="85">
        <v>2</v>
      </c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9"/>
    </row>
    <row r="92" spans="2:34" ht="13.5" customHeight="1">
      <c r="B92" s="91"/>
      <c r="C92" s="93"/>
      <c r="D92" s="95"/>
      <c r="E92" s="95"/>
      <c r="F92" s="97"/>
      <c r="G92" s="97"/>
      <c r="H92" s="99"/>
      <c r="I92" s="101"/>
      <c r="J92" s="101"/>
      <c r="K92" s="101"/>
      <c r="L92" s="101"/>
      <c r="M92" s="103"/>
      <c r="N92" s="105"/>
      <c r="O92" s="107"/>
      <c r="P92" s="109"/>
      <c r="Q92" s="107"/>
      <c r="R92" s="109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9"/>
    </row>
    <row r="93" spans="2:34" ht="13.5" customHeight="1">
      <c r="B93" s="90">
        <f>(ROW()-10)/2+0.5</f>
        <v>42</v>
      </c>
      <c r="C93" s="92"/>
      <c r="D93" s="94"/>
      <c r="E93" s="94"/>
      <c r="F93" s="96"/>
      <c r="G93" s="96"/>
      <c r="H93" s="98"/>
      <c r="I93" s="100"/>
      <c r="J93" s="100"/>
      <c r="K93" s="100"/>
      <c r="L93" s="100"/>
      <c r="M93" s="102"/>
      <c r="N93" s="104"/>
      <c r="O93" s="106"/>
      <c r="P93" s="108"/>
      <c r="Q93" s="106"/>
      <c r="R93" s="108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9"/>
    </row>
    <row r="94" spans="2:34" ht="13.5" customHeight="1">
      <c r="B94" s="91"/>
      <c r="C94" s="93"/>
      <c r="D94" s="95"/>
      <c r="E94" s="95"/>
      <c r="F94" s="97"/>
      <c r="G94" s="97"/>
      <c r="H94" s="99"/>
      <c r="I94" s="101"/>
      <c r="J94" s="101"/>
      <c r="K94" s="101"/>
      <c r="L94" s="101"/>
      <c r="M94" s="103"/>
      <c r="N94" s="105"/>
      <c r="O94" s="107"/>
      <c r="P94" s="109"/>
      <c r="Q94" s="107"/>
      <c r="R94" s="109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9"/>
    </row>
    <row r="95" spans="2:34" ht="13.5" customHeight="1">
      <c r="B95" s="110">
        <f>(ROW()-10)/2+0.5</f>
        <v>43</v>
      </c>
      <c r="C95" s="92"/>
      <c r="D95" s="94" t="s">
        <v>97</v>
      </c>
      <c r="E95" s="94" t="s">
        <v>98</v>
      </c>
      <c r="F95" s="96" t="s">
        <v>77</v>
      </c>
      <c r="G95" s="96"/>
      <c r="H95" s="98" t="s">
        <v>63</v>
      </c>
      <c r="I95" s="100">
        <v>42172</v>
      </c>
      <c r="J95" s="100">
        <v>42174</v>
      </c>
      <c r="K95" s="100">
        <v>42172</v>
      </c>
      <c r="L95" s="100">
        <v>42174</v>
      </c>
      <c r="M95" s="102">
        <v>100</v>
      </c>
      <c r="N95" s="112" t="str">
        <f ca="1">IF(B95="","",IF(AND(I95="",J95="",K95="",L95=""),"",IF(OR(I95="",J95=""),"?",IF(AND(I95&lt;&gt;"",J95&lt;&gt;"",K95&lt;&gt;"",L95&lt;&gt;"",M95=100),"○",IF(AND(I95&lt;=TODAY(),J95&gt;=TODAY(),K95=""),"▲",  IF(J95&lt;TODAY(),"★",IF(K95&lt;&gt;"","△",IF(AND(I95&lt;&gt;""),"◇",""))))))))</f>
        <v>○</v>
      </c>
      <c r="O95" s="114">
        <f>IF(COUNTA(S95:X95)=0,"",SUMPRODUCT(--(ISNUMBER(S95:X95)),S95:X95)+ (COUNTA(S95:X95)-COUNT(S95:X95))*8)</f>
        <v>8</v>
      </c>
      <c r="P95" s="116">
        <f>IF(O95="","",ROUND(O95/8,2))</f>
        <v>1</v>
      </c>
      <c r="Q95" s="114" t="str">
        <f>IF(COUNTA(S96:X96)=0,"",SUMPRODUCT(--(ISNUMBER(S96:X96)),S96:X96)+ (COUNTA(S96:X96)-COUNT(S96:X96))*8)</f>
        <v/>
      </c>
      <c r="R95" s="116" t="str">
        <f t="shared" ref="R95" si="72">IF(Q95="","",ROUND(Q95/8,2))</f>
        <v/>
      </c>
      <c r="S95" s="85"/>
      <c r="T95" s="85">
        <v>8</v>
      </c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9"/>
    </row>
    <row r="96" spans="2:34" ht="13.5" customHeight="1">
      <c r="B96" s="111"/>
      <c r="C96" s="93"/>
      <c r="D96" s="95"/>
      <c r="E96" s="95"/>
      <c r="F96" s="97"/>
      <c r="G96" s="97"/>
      <c r="H96" s="99"/>
      <c r="I96" s="101"/>
      <c r="J96" s="101"/>
      <c r="K96" s="101"/>
      <c r="L96" s="101"/>
      <c r="M96" s="103"/>
      <c r="N96" s="113"/>
      <c r="O96" s="115"/>
      <c r="P96" s="117"/>
      <c r="Q96" s="115"/>
      <c r="R96" s="117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9"/>
    </row>
    <row r="97" spans="2:34" ht="13.5" customHeight="1">
      <c r="B97" s="90">
        <f t="shared" ref="B97" si="73">(ROW()-10)/2+0.5</f>
        <v>44</v>
      </c>
      <c r="C97" s="92"/>
      <c r="D97" s="94"/>
      <c r="E97" s="94" t="s">
        <v>99</v>
      </c>
      <c r="F97" s="96" t="s">
        <v>77</v>
      </c>
      <c r="G97" s="96"/>
      <c r="H97" s="98" t="s">
        <v>63</v>
      </c>
      <c r="I97" s="100">
        <v>42178</v>
      </c>
      <c r="J97" s="100">
        <v>42178</v>
      </c>
      <c r="K97" s="100"/>
      <c r="L97" s="100"/>
      <c r="M97" s="102"/>
      <c r="N97" s="104" t="str">
        <f ca="1">IF(B97="","",IF(AND(I97="",J97="",K97="",L97=""),"",IF(OR(I97="",J97=""),"?",IF(AND(I97&lt;&gt;"",J97&lt;&gt;"",K97&lt;&gt;"",L97&lt;&gt;"",M97=100),"○",IF(AND(I97&lt;=TODAY(),J97&gt;=TODAY(),K97=""),"▲",  IF(J97&lt;TODAY(),"★",IF(K97&lt;&gt;"","△",IF(AND(I97&lt;&gt;""),"◇",""))))))))</f>
        <v>◇</v>
      </c>
      <c r="O97" s="106">
        <f>IF(COUNTA(S97:X97)=0,"",SUMPRODUCT(--(ISNUMBER(S97:X97)),S97:X97)+ (COUNTA(S97:X97)-COUNT(S97:X97))*8)</f>
        <v>8</v>
      </c>
      <c r="P97" s="108">
        <f t="shared" ref="P97" si="74">IF(O97="","",ROUND(O97/8,2))</f>
        <v>1</v>
      </c>
      <c r="Q97" s="106" t="str">
        <f>IF(COUNTA(S98:X98)=0,"",SUMPRODUCT(--(ISNUMBER(S98:X98)),S98:X98)+ (COUNTA(S98:X98)-COUNT(S98:X98))*8)</f>
        <v/>
      </c>
      <c r="R97" s="108" t="str">
        <f t="shared" ref="R97" si="75">IF(Q97="","",ROUND(Q97/8,2))</f>
        <v/>
      </c>
      <c r="S97" s="85"/>
      <c r="T97" s="85">
        <v>8</v>
      </c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9"/>
    </row>
    <row r="98" spans="2:34" ht="13.5" customHeight="1">
      <c r="B98" s="91"/>
      <c r="C98" s="93"/>
      <c r="D98" s="95"/>
      <c r="E98" s="95"/>
      <c r="F98" s="97"/>
      <c r="G98" s="97"/>
      <c r="H98" s="99"/>
      <c r="I98" s="101"/>
      <c r="J98" s="101"/>
      <c r="K98" s="101"/>
      <c r="L98" s="101"/>
      <c r="M98" s="103"/>
      <c r="N98" s="105"/>
      <c r="O98" s="107"/>
      <c r="P98" s="109"/>
      <c r="Q98" s="107"/>
      <c r="R98" s="109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  <c r="AF98" s="86"/>
      <c r="AG98" s="86"/>
      <c r="AH98" s="89"/>
    </row>
    <row r="99" spans="2:34" ht="13.5" customHeight="1">
      <c r="B99" s="110">
        <f>(ROW()-10)/2+0.5</f>
        <v>45</v>
      </c>
      <c r="C99" s="92"/>
      <c r="D99" s="94"/>
      <c r="E99" s="94" t="s">
        <v>100</v>
      </c>
      <c r="F99" s="96" t="s">
        <v>77</v>
      </c>
      <c r="G99" s="96"/>
      <c r="H99" s="98" t="s">
        <v>63</v>
      </c>
      <c r="I99" s="100">
        <v>42178</v>
      </c>
      <c r="J99" s="100">
        <v>42178</v>
      </c>
      <c r="K99" s="100"/>
      <c r="L99" s="100"/>
      <c r="M99" s="102"/>
      <c r="N99" s="112" t="str">
        <f ca="1">IF(B99="","",IF(AND(I99="",J99="",K99="",L99=""),"",IF(OR(I99="",J99=""),"?",IF(AND(I99&lt;&gt;"",J99&lt;&gt;"",K99&lt;&gt;"",L99&lt;&gt;"",M99=100),"○",IF(AND(I99&lt;=TODAY(),J99&gt;=TODAY(),K99=""),"▲",  IF(J99&lt;TODAY(),"★",IF(K99&lt;&gt;"","△",IF(AND(I99&lt;&gt;""),"◇",""))))))))</f>
        <v>◇</v>
      </c>
      <c r="O99" s="114">
        <f>IF(COUNTA(S99:X99)=0,"",SUMPRODUCT(--(ISNUMBER(S99:X99)),S99:X99)+ (COUNTA(S99:X99)-COUNT(S99:X99))*8)</f>
        <v>8</v>
      </c>
      <c r="P99" s="116">
        <f>IF(O99="","",ROUND(O99/8,2))</f>
        <v>1</v>
      </c>
      <c r="Q99" s="114" t="str">
        <f>IF(COUNTA(S100:X100)=0,"",SUMPRODUCT(--(ISNUMBER(S100:X100)),S100:X100)+ (COUNTA(S100:X100)-COUNT(S100:X100))*8)</f>
        <v/>
      </c>
      <c r="R99" s="116" t="str">
        <f t="shared" ref="R99" si="76">IF(Q99="","",ROUND(Q99/8,2))</f>
        <v/>
      </c>
      <c r="S99" s="85"/>
      <c r="T99" s="85">
        <v>8</v>
      </c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5"/>
      <c r="AG99" s="85"/>
      <c r="AH99" s="89"/>
    </row>
    <row r="100" spans="2:34" ht="13.5" customHeight="1">
      <c r="B100" s="111"/>
      <c r="C100" s="93"/>
      <c r="D100" s="95"/>
      <c r="E100" s="95"/>
      <c r="F100" s="97"/>
      <c r="G100" s="97"/>
      <c r="H100" s="99"/>
      <c r="I100" s="101"/>
      <c r="J100" s="101"/>
      <c r="K100" s="101"/>
      <c r="L100" s="101"/>
      <c r="M100" s="103"/>
      <c r="N100" s="113"/>
      <c r="O100" s="115"/>
      <c r="P100" s="117"/>
      <c r="Q100" s="115"/>
      <c r="R100" s="117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89"/>
    </row>
    <row r="101" spans="2:34" ht="13.5" customHeight="1">
      <c r="B101" s="90">
        <f t="shared" ref="B101:B103" si="77">(ROW()-10)/2+0.5</f>
        <v>46</v>
      </c>
      <c r="C101" s="92"/>
      <c r="D101" s="94"/>
      <c r="E101" s="94" t="s">
        <v>101</v>
      </c>
      <c r="F101" s="96" t="s">
        <v>77</v>
      </c>
      <c r="G101" s="96"/>
      <c r="H101" s="98" t="s">
        <v>63</v>
      </c>
      <c r="I101" s="100">
        <v>42178</v>
      </c>
      <c r="J101" s="100">
        <v>42178</v>
      </c>
      <c r="K101" s="100"/>
      <c r="L101" s="100"/>
      <c r="M101" s="102"/>
      <c r="N101" s="104" t="str">
        <f ca="1">IF(B101="","",IF(AND(I101="",J101="",K101="",L101=""),"",IF(OR(I101="",J101=""),"?",IF(AND(I101&lt;&gt;"",J101&lt;&gt;"",K101&lt;&gt;"",L101&lt;&gt;"",M101=100),"○",IF(AND(I101&lt;=TODAY(),J101&gt;=TODAY(),K101=""),"▲",  IF(J101&lt;TODAY(),"★",IF(K101&lt;&gt;"","△",IF(AND(I101&lt;&gt;""),"◇",""))))))))</f>
        <v>◇</v>
      </c>
      <c r="O101" s="106">
        <f>IF(COUNTA(S101:X101)=0,"",SUMPRODUCT(--(ISNUMBER(S101:X101)),S101:X101)+ (COUNTA(S101:X101)-COUNT(S101:X101))*8)</f>
        <v>8</v>
      </c>
      <c r="P101" s="108">
        <f t="shared" ref="P101" si="78">IF(O101="","",ROUND(O101/8,2))</f>
        <v>1</v>
      </c>
      <c r="Q101" s="106" t="str">
        <f>IF(COUNTA(S102:X102)=0,"",SUMPRODUCT(--(ISNUMBER(S102:X102)),S102:X102)+ (COUNTA(S102:X102)-COUNT(S102:X102))*8)</f>
        <v/>
      </c>
      <c r="R101" s="108" t="str">
        <f t="shared" ref="R101" si="79">IF(Q101="","",ROUND(Q101/8,2))</f>
        <v/>
      </c>
      <c r="S101" s="85"/>
      <c r="T101" s="85">
        <v>8</v>
      </c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G101" s="85"/>
      <c r="AH101" s="89"/>
    </row>
    <row r="102" spans="2:34" ht="13.5" customHeight="1">
      <c r="B102" s="91"/>
      <c r="C102" s="93"/>
      <c r="D102" s="95"/>
      <c r="E102" s="95"/>
      <c r="F102" s="97"/>
      <c r="G102" s="97"/>
      <c r="H102" s="99"/>
      <c r="I102" s="101"/>
      <c r="J102" s="101"/>
      <c r="K102" s="101"/>
      <c r="L102" s="101"/>
      <c r="M102" s="103"/>
      <c r="N102" s="105"/>
      <c r="O102" s="107"/>
      <c r="P102" s="109"/>
      <c r="Q102" s="107"/>
      <c r="R102" s="109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89"/>
    </row>
    <row r="103" spans="2:34" ht="13.5" customHeight="1">
      <c r="B103" s="90">
        <f t="shared" si="77"/>
        <v>47</v>
      </c>
      <c r="C103" s="92"/>
      <c r="D103" s="94"/>
      <c r="E103" s="94" t="s">
        <v>103</v>
      </c>
      <c r="F103" s="96" t="s">
        <v>77</v>
      </c>
      <c r="G103" s="96"/>
      <c r="H103" s="98" t="s">
        <v>63</v>
      </c>
      <c r="I103" s="100">
        <v>42178</v>
      </c>
      <c r="J103" s="100">
        <v>42178</v>
      </c>
      <c r="K103" s="100"/>
      <c r="L103" s="100"/>
      <c r="M103" s="102"/>
      <c r="N103" s="104" t="str">
        <f ca="1">IF(B103="","",IF(AND(I103="",J103="",K103="",L103=""),"",IF(OR(I103="",J103=""),"?",IF(AND(I103&lt;&gt;"",J103&lt;&gt;"",K103&lt;&gt;"",L103&lt;&gt;"",M103=100),"○",IF(AND(I103&lt;=TODAY(),J103&gt;=TODAY(),K103=""),"▲",  IF(J103&lt;TODAY(),"★",IF(K103&lt;&gt;"","△",IF(AND(I103&lt;&gt;""),"◇",""))))))))</f>
        <v>◇</v>
      </c>
      <c r="O103" s="106">
        <f>IF(COUNTA(S103:X103)=0,"",SUMPRODUCT(--(ISNUMBER(S103:X103)),S103:X103)+ (COUNTA(S103:X103)-COUNT(S103:X103))*8)</f>
        <v>8</v>
      </c>
      <c r="P103" s="108">
        <f t="shared" ref="P103" si="80">IF(O103="","",ROUND(O103/8,2))</f>
        <v>1</v>
      </c>
      <c r="Q103" s="106" t="str">
        <f>IF(COUNTA(S104:X104)=0,"",SUMPRODUCT(--(ISNUMBER(S104:X104)),S104:X104)+ (COUNTA(S104:X104)-COUNT(S104:X104))*8)</f>
        <v/>
      </c>
      <c r="R103" s="108" t="str">
        <f t="shared" ref="R103" si="81">IF(Q103="","",ROUND(Q103/8,2))</f>
        <v/>
      </c>
      <c r="S103" s="85"/>
      <c r="T103" s="85">
        <v>8</v>
      </c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85"/>
      <c r="AH103" s="89"/>
    </row>
    <row r="104" spans="2:34" ht="13.5" customHeight="1">
      <c r="B104" s="91"/>
      <c r="C104" s="93"/>
      <c r="D104" s="95"/>
      <c r="E104" s="95"/>
      <c r="F104" s="97"/>
      <c r="G104" s="97"/>
      <c r="H104" s="99"/>
      <c r="I104" s="101"/>
      <c r="J104" s="101"/>
      <c r="K104" s="101"/>
      <c r="L104" s="101"/>
      <c r="M104" s="103"/>
      <c r="N104" s="105"/>
      <c r="O104" s="107"/>
      <c r="P104" s="109"/>
      <c r="Q104" s="107"/>
      <c r="R104" s="109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  <c r="AF104" s="86"/>
      <c r="AG104" s="86"/>
      <c r="AH104" s="89"/>
    </row>
    <row r="105" spans="2:34" ht="13.5" customHeight="1">
      <c r="B105" s="90">
        <f>(ROW()-10)/2+0.5</f>
        <v>48</v>
      </c>
      <c r="C105" s="92"/>
      <c r="D105" s="94"/>
      <c r="E105" s="94"/>
      <c r="F105" s="96"/>
      <c r="G105" s="96"/>
      <c r="H105" s="98"/>
      <c r="I105" s="100"/>
      <c r="J105" s="100"/>
      <c r="K105" s="100"/>
      <c r="L105" s="100"/>
      <c r="M105" s="102"/>
      <c r="N105" s="104"/>
      <c r="O105" s="106"/>
      <c r="P105" s="108"/>
      <c r="Q105" s="106"/>
      <c r="R105" s="108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9"/>
    </row>
    <row r="106" spans="2:34" ht="13.5" customHeight="1">
      <c r="B106" s="91"/>
      <c r="C106" s="93"/>
      <c r="D106" s="95"/>
      <c r="E106" s="95"/>
      <c r="F106" s="97"/>
      <c r="G106" s="97"/>
      <c r="H106" s="99"/>
      <c r="I106" s="101"/>
      <c r="J106" s="101"/>
      <c r="K106" s="101"/>
      <c r="L106" s="101"/>
      <c r="M106" s="103"/>
      <c r="N106" s="105"/>
      <c r="O106" s="107"/>
      <c r="P106" s="109"/>
      <c r="Q106" s="107"/>
      <c r="R106" s="109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  <c r="AF106" s="86"/>
      <c r="AG106" s="86"/>
      <c r="AH106" s="89"/>
    </row>
    <row r="107" spans="2:34" ht="13.5" customHeight="1">
      <c r="B107" s="90">
        <f>(ROW()-10)/2+0.5</f>
        <v>49</v>
      </c>
      <c r="C107" s="92"/>
      <c r="D107" s="94"/>
      <c r="E107" s="94"/>
      <c r="F107" s="96"/>
      <c r="G107" s="96"/>
      <c r="H107" s="98"/>
      <c r="I107" s="100"/>
      <c r="J107" s="100"/>
      <c r="K107" s="100"/>
      <c r="L107" s="100"/>
      <c r="M107" s="102"/>
      <c r="N107" s="104"/>
      <c r="O107" s="106"/>
      <c r="P107" s="108"/>
      <c r="Q107" s="106"/>
      <c r="R107" s="108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89"/>
    </row>
    <row r="108" spans="2:34" ht="13.5" customHeight="1">
      <c r="B108" s="91"/>
      <c r="C108" s="93"/>
      <c r="D108" s="95"/>
      <c r="E108" s="95"/>
      <c r="F108" s="97"/>
      <c r="G108" s="97"/>
      <c r="H108" s="99"/>
      <c r="I108" s="101"/>
      <c r="J108" s="101"/>
      <c r="K108" s="101"/>
      <c r="L108" s="101"/>
      <c r="M108" s="103"/>
      <c r="N108" s="105"/>
      <c r="O108" s="107"/>
      <c r="P108" s="109"/>
      <c r="Q108" s="107"/>
      <c r="R108" s="109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89"/>
    </row>
    <row r="109" spans="2:34" ht="13.5" customHeight="1">
      <c r="B109" s="90">
        <f t="shared" ref="B109:B111" si="82">(ROW()-10)/2+0.5</f>
        <v>50</v>
      </c>
      <c r="C109" s="92"/>
      <c r="D109" s="94" t="s">
        <v>73</v>
      </c>
      <c r="E109" s="94" t="s">
        <v>102</v>
      </c>
      <c r="F109" s="96" t="s">
        <v>73</v>
      </c>
      <c r="G109" s="96"/>
      <c r="H109" s="98" t="s">
        <v>63</v>
      </c>
      <c r="I109" s="100">
        <v>42172</v>
      </c>
      <c r="J109" s="100">
        <v>42180</v>
      </c>
      <c r="K109" s="100">
        <v>42172</v>
      </c>
      <c r="L109" s="100"/>
      <c r="M109" s="102"/>
      <c r="N109" s="104" t="str">
        <f ca="1">IF(B109="","",IF(AND(I109="",J109="",K109="",L109=""),"",IF(OR(I109="",J109=""),"?",IF(AND(I109&lt;&gt;"",J109&lt;&gt;"",K109&lt;&gt;"",L109&lt;&gt;"",M109=100),"○",IF(AND(I109&lt;=TODAY(),J109&gt;=TODAY(),K109=""),"▲",  IF(J109&lt;TODAY(),"★",IF(K109&lt;&gt;"","△",IF(AND(I109&lt;&gt;""),"◇",""))))))))</f>
        <v>△</v>
      </c>
      <c r="O109" s="106">
        <f>IF(COUNTA(S109:X109)=0,"",SUMPRODUCT(--(ISNUMBER(S109:X109)),S109:X109)+ (COUNTA(S109:X109)-COUNT(S109:X109))*8)</f>
        <v>8</v>
      </c>
      <c r="P109" s="108">
        <f t="shared" ref="P109" si="83">IF(O109="","",ROUND(O109/8,2))</f>
        <v>1</v>
      </c>
      <c r="Q109" s="106" t="str">
        <f>IF(COUNTA(S110:X110)=0,"",SUMPRODUCT(--(ISNUMBER(S110:X110)),S110:X110)+ (COUNTA(S110:X110)-COUNT(S110:X110))*8)</f>
        <v/>
      </c>
      <c r="R109" s="108" t="str">
        <f t="shared" ref="R109" si="84">IF(Q109="","",ROUND(Q109/8,2))</f>
        <v/>
      </c>
      <c r="S109" s="85"/>
      <c r="T109" s="85">
        <v>8</v>
      </c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89"/>
    </row>
    <row r="110" spans="2:34" ht="13.5" customHeight="1">
      <c r="B110" s="91"/>
      <c r="C110" s="93"/>
      <c r="D110" s="95"/>
      <c r="E110" s="95"/>
      <c r="F110" s="97"/>
      <c r="G110" s="97"/>
      <c r="H110" s="99"/>
      <c r="I110" s="101"/>
      <c r="J110" s="101"/>
      <c r="K110" s="101"/>
      <c r="L110" s="101"/>
      <c r="M110" s="103"/>
      <c r="N110" s="105"/>
      <c r="O110" s="107"/>
      <c r="P110" s="109"/>
      <c r="Q110" s="107"/>
      <c r="R110" s="109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86"/>
      <c r="AH110" s="89"/>
    </row>
    <row r="111" spans="2:34" ht="13.5" customHeight="1">
      <c r="B111" s="90">
        <f t="shared" si="82"/>
        <v>51</v>
      </c>
      <c r="C111" s="92"/>
      <c r="D111" s="94"/>
      <c r="E111" s="94" t="s">
        <v>74</v>
      </c>
      <c r="F111" s="96" t="s">
        <v>73</v>
      </c>
      <c r="G111" s="96"/>
      <c r="H111" s="98" t="s">
        <v>66</v>
      </c>
      <c r="I111" s="100">
        <v>42172</v>
      </c>
      <c r="J111" s="100">
        <v>42180</v>
      </c>
      <c r="K111" s="100">
        <v>42172</v>
      </c>
      <c r="L111" s="100"/>
      <c r="M111" s="102"/>
      <c r="N111" s="104" t="str">
        <f ca="1">IF(B111="","",IF(AND(I111="",J111="",K111="",L111=""),"",IF(OR(I111="",J111=""),"?",IF(AND(I111&lt;&gt;"",J111&lt;&gt;"",K111&lt;&gt;"",L111&lt;&gt;"",M111=100),"○",IF(AND(I111&lt;=TODAY(),J111&gt;=TODAY(),K111=""),"▲",  IF(J111&lt;TODAY(),"★",IF(K111&lt;&gt;"","△",IF(AND(I111&lt;&gt;""),"◇",""))))))))</f>
        <v>△</v>
      </c>
      <c r="O111" s="106">
        <f>IF(COUNTA(S111:X111)=0,"",SUMPRODUCT(--(ISNUMBER(S111:X111)),S111:X111)+ (COUNTA(S111:X111)-COUNT(S111:X111))*8)</f>
        <v>8</v>
      </c>
      <c r="P111" s="108">
        <f t="shared" ref="P111" si="85">IF(O111="","",ROUND(O111/8,2))</f>
        <v>1</v>
      </c>
      <c r="Q111" s="106" t="str">
        <f>IF(COUNTA(S112:X112)=0,"",SUMPRODUCT(--(ISNUMBER(S112:X112)),S112:X112)+ (COUNTA(S112:X112)-COUNT(S112:X112))*8)</f>
        <v/>
      </c>
      <c r="R111" s="108" t="str">
        <f t="shared" ref="R111" si="86">IF(Q111="","",ROUND(Q111/8,2))</f>
        <v/>
      </c>
      <c r="S111" s="85"/>
      <c r="T111" s="85">
        <v>8</v>
      </c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9"/>
    </row>
    <row r="112" spans="2:34" ht="13.5" customHeight="1">
      <c r="B112" s="91"/>
      <c r="C112" s="93"/>
      <c r="D112" s="95"/>
      <c r="E112" s="95"/>
      <c r="F112" s="97"/>
      <c r="G112" s="97"/>
      <c r="H112" s="99"/>
      <c r="I112" s="101"/>
      <c r="J112" s="101"/>
      <c r="K112" s="101"/>
      <c r="L112" s="101"/>
      <c r="M112" s="103"/>
      <c r="N112" s="105"/>
      <c r="O112" s="107"/>
      <c r="P112" s="109"/>
      <c r="Q112" s="107"/>
      <c r="R112" s="109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  <c r="AG112" s="86"/>
      <c r="AH112" s="89"/>
    </row>
    <row r="113" spans="2:34" ht="13.5" customHeight="1">
      <c r="B113" s="90">
        <f t="shared" ref="B113" si="87">(ROW()-10)/2+0.5</f>
        <v>52</v>
      </c>
      <c r="C113" s="92"/>
      <c r="D113" s="94"/>
      <c r="E113" s="94" t="s">
        <v>75</v>
      </c>
      <c r="F113" s="96" t="s">
        <v>73</v>
      </c>
      <c r="G113" s="96"/>
      <c r="H113" s="98" t="s">
        <v>66</v>
      </c>
      <c r="I113" s="100">
        <v>42172</v>
      </c>
      <c r="J113" s="100">
        <v>42173</v>
      </c>
      <c r="K113" s="100">
        <v>42172</v>
      </c>
      <c r="L113" s="100"/>
      <c r="M113" s="102"/>
      <c r="N113" s="104" t="str">
        <f ca="1">IF(B113="","",IF(AND(I113="",J113="",K113="",L113=""),"",IF(OR(I113="",J113=""),"?",IF(AND(I113&lt;&gt;"",J113&lt;&gt;"",K113&lt;&gt;"",L113&lt;&gt;"",M113=100),"○",IF(AND(I113&lt;=TODAY(),J113&gt;=TODAY(),K113=""),"▲",  IF(J113&lt;TODAY(),"★",IF(K113&lt;&gt;"","△",IF(AND(I113&lt;&gt;""),"◇",""))))))))</f>
        <v>★</v>
      </c>
      <c r="O113" s="106">
        <f>IF(COUNTA(S113:X113)=0,"",SUMPRODUCT(--(ISNUMBER(S113:X113)),S113:X113)+ (COUNTA(S113:X113)-COUNT(S113:X113))*8)</f>
        <v>8</v>
      </c>
      <c r="P113" s="108">
        <f t="shared" ref="P113" si="88">IF(O113="","",ROUND(O113/8,2))</f>
        <v>1</v>
      </c>
      <c r="Q113" s="106" t="str">
        <f>IF(COUNTA(S114:X114)=0,"",SUMPRODUCT(--(ISNUMBER(S114:X114)),S114:X114)+ (COUNTA(S114:X114)-COUNT(S114:X114))*8)</f>
        <v/>
      </c>
      <c r="R113" s="108" t="str">
        <f t="shared" ref="R113" si="89">IF(Q113="","",ROUND(Q113/8,2))</f>
        <v/>
      </c>
      <c r="S113" s="85"/>
      <c r="T113" s="85">
        <v>8</v>
      </c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5"/>
      <c r="AH113" s="89"/>
    </row>
    <row r="114" spans="2:34" ht="13.5" customHeight="1">
      <c r="B114" s="91"/>
      <c r="C114" s="93"/>
      <c r="D114" s="95"/>
      <c r="E114" s="95"/>
      <c r="F114" s="97"/>
      <c r="G114" s="97"/>
      <c r="H114" s="99"/>
      <c r="I114" s="101"/>
      <c r="J114" s="101"/>
      <c r="K114" s="101"/>
      <c r="L114" s="101"/>
      <c r="M114" s="103"/>
      <c r="N114" s="105"/>
      <c r="O114" s="107"/>
      <c r="P114" s="109"/>
      <c r="Q114" s="107"/>
      <c r="R114" s="109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  <c r="AG114" s="86"/>
      <c r="AH114" s="89"/>
    </row>
    <row r="115" spans="2:34" ht="13.5" customHeight="1">
      <c r="B115" s="90">
        <f>(ROW()-10)/2+0.5</f>
        <v>53</v>
      </c>
      <c r="C115" s="92"/>
      <c r="D115" s="94"/>
      <c r="E115" s="94"/>
      <c r="F115" s="96"/>
      <c r="G115" s="96"/>
      <c r="H115" s="98"/>
      <c r="I115" s="100"/>
      <c r="J115" s="100"/>
      <c r="K115" s="100"/>
      <c r="L115" s="100"/>
      <c r="M115" s="102"/>
      <c r="N115" s="104"/>
      <c r="O115" s="106"/>
      <c r="P115" s="108"/>
      <c r="Q115" s="106"/>
      <c r="R115" s="108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5"/>
      <c r="AH115" s="89"/>
    </row>
    <row r="116" spans="2:34" ht="13.5" customHeight="1">
      <c r="B116" s="91"/>
      <c r="C116" s="93"/>
      <c r="D116" s="95"/>
      <c r="E116" s="95"/>
      <c r="F116" s="97"/>
      <c r="G116" s="97"/>
      <c r="H116" s="99"/>
      <c r="I116" s="101"/>
      <c r="J116" s="101"/>
      <c r="K116" s="101"/>
      <c r="L116" s="101"/>
      <c r="M116" s="103"/>
      <c r="N116" s="105"/>
      <c r="O116" s="107"/>
      <c r="P116" s="109"/>
      <c r="Q116" s="107"/>
      <c r="R116" s="109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  <c r="AH116" s="89"/>
    </row>
    <row r="117" spans="2:34" ht="13.5" customHeight="1">
      <c r="B117" s="90">
        <f t="shared" ref="B117" si="90">(ROW()-10)/2+0.5</f>
        <v>54</v>
      </c>
      <c r="C117" s="92"/>
      <c r="D117" s="94" t="s">
        <v>94</v>
      </c>
      <c r="E117" s="94" t="s">
        <v>76</v>
      </c>
      <c r="F117" s="96" t="s">
        <v>73</v>
      </c>
      <c r="G117" s="96"/>
      <c r="H117" s="98" t="s">
        <v>67</v>
      </c>
      <c r="I117" s="100">
        <v>42172</v>
      </c>
      <c r="J117" s="100">
        <v>42172</v>
      </c>
      <c r="K117" s="100">
        <v>42172</v>
      </c>
      <c r="L117" s="100">
        <v>42174</v>
      </c>
      <c r="M117" s="102"/>
      <c r="N117" s="104" t="str">
        <f ca="1">IF(B117="","",IF(AND(I117="",J117="",K117="",L117=""),"",IF(OR(I117="",J117=""),"?",IF(AND(I117&lt;&gt;"",J117&lt;&gt;"",K117&lt;&gt;"",L117&lt;&gt;"",M117=100),"○",IF(AND(I117&lt;=TODAY(),J117&gt;=TODAY(),K117=""),"▲",  IF(J117&lt;TODAY(),"★",IF(K117&lt;&gt;"","△",IF(AND(I117&lt;&gt;""),"◇",""))))))))</f>
        <v>★</v>
      </c>
      <c r="O117" s="106">
        <f>IF(COUNTA(S117:X117)=0,"",SUMPRODUCT(--(ISNUMBER(S117:X117)),S117:X117)+ (COUNTA(S117:X117)-COUNT(S117:X117))*8)</f>
        <v>8</v>
      </c>
      <c r="P117" s="108">
        <f t="shared" ref="P117" si="91">IF(O117="","",ROUND(O117/8,2))</f>
        <v>1</v>
      </c>
      <c r="Q117" s="106" t="str">
        <f>IF(COUNTA(S118:X118)=0,"",SUMPRODUCT(--(ISNUMBER(S118:X118)),S118:X118)+ (COUNTA(S118:X118)-COUNT(S118:X118))*8)</f>
        <v/>
      </c>
      <c r="R117" s="108" t="str">
        <f t="shared" ref="R117" si="92">IF(Q117="","",ROUND(Q117/8,2))</f>
        <v/>
      </c>
      <c r="S117" s="85"/>
      <c r="T117" s="85">
        <v>8</v>
      </c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89"/>
    </row>
    <row r="118" spans="2:34" ht="13.5" customHeight="1">
      <c r="B118" s="91"/>
      <c r="C118" s="93"/>
      <c r="D118" s="95"/>
      <c r="E118" s="95"/>
      <c r="F118" s="97"/>
      <c r="G118" s="97"/>
      <c r="H118" s="99"/>
      <c r="I118" s="101"/>
      <c r="J118" s="101"/>
      <c r="K118" s="101"/>
      <c r="L118" s="101"/>
      <c r="M118" s="103"/>
      <c r="N118" s="105"/>
      <c r="O118" s="107"/>
      <c r="P118" s="109"/>
      <c r="Q118" s="107"/>
      <c r="R118" s="109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  <c r="AH118" s="89"/>
    </row>
    <row r="119" spans="2:34" ht="13.5" customHeight="1">
      <c r="B119" s="90">
        <f>(ROW()-10)/2+0.5</f>
        <v>55</v>
      </c>
      <c r="C119" s="92"/>
      <c r="D119" s="94"/>
      <c r="E119" s="94"/>
      <c r="F119" s="96"/>
      <c r="G119" s="96"/>
      <c r="H119" s="98"/>
      <c r="I119" s="100"/>
      <c r="J119" s="100"/>
      <c r="K119" s="100"/>
      <c r="L119" s="100"/>
      <c r="M119" s="102"/>
      <c r="N119" s="104"/>
      <c r="O119" s="106"/>
      <c r="P119" s="108"/>
      <c r="Q119" s="106"/>
      <c r="R119" s="108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89"/>
    </row>
    <row r="120" spans="2:34" ht="13.5" customHeight="1">
      <c r="B120" s="91"/>
      <c r="C120" s="93"/>
      <c r="D120" s="95"/>
      <c r="E120" s="95"/>
      <c r="F120" s="97"/>
      <c r="G120" s="97"/>
      <c r="H120" s="99"/>
      <c r="I120" s="101"/>
      <c r="J120" s="101"/>
      <c r="K120" s="101"/>
      <c r="L120" s="101"/>
      <c r="M120" s="103"/>
      <c r="N120" s="105"/>
      <c r="O120" s="107"/>
      <c r="P120" s="109"/>
      <c r="Q120" s="107"/>
      <c r="R120" s="109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89"/>
    </row>
    <row r="121" spans="2:34" ht="13.5" customHeight="1">
      <c r="B121" s="90">
        <f t="shared" ref="B121" si="93">(ROW()-10)/2+0.5</f>
        <v>56</v>
      </c>
      <c r="C121" s="92"/>
      <c r="D121" s="94" t="s">
        <v>78</v>
      </c>
      <c r="E121" s="94" t="s">
        <v>79</v>
      </c>
      <c r="F121" s="96" t="s">
        <v>80</v>
      </c>
      <c r="G121" s="96"/>
      <c r="H121" s="98" t="s">
        <v>55</v>
      </c>
      <c r="I121" s="100">
        <v>42172</v>
      </c>
      <c r="J121" s="100">
        <v>42172</v>
      </c>
      <c r="K121" s="100">
        <v>42172</v>
      </c>
      <c r="L121" s="100">
        <v>42172</v>
      </c>
      <c r="M121" s="102">
        <v>100</v>
      </c>
      <c r="N121" s="104" t="str">
        <f ca="1">IF(B121="","",IF(AND(I121="",J121="",K121="",L121=""),"",IF(OR(I121="",J121=""),"?",IF(AND(I121&lt;&gt;"",J121&lt;&gt;"",K121&lt;&gt;"",L121&lt;&gt;"",M121=100),"○",IF(AND(I121&lt;=TODAY(),J121&gt;=TODAY(),K121=""),"▲",  IF(J121&lt;TODAY(),"★",IF(K121&lt;&gt;"","△",IF(AND(I121&lt;&gt;""),"◇",""))))))))</f>
        <v>○</v>
      </c>
      <c r="O121" s="106">
        <f>IF(COUNTA(S121:X121)=0,"",SUMPRODUCT(--(ISNUMBER(S121:X121)),S121:X121)+ (COUNTA(S121:X121)-COUNT(S121:X121))*8)</f>
        <v>8</v>
      </c>
      <c r="P121" s="108">
        <f t="shared" ref="P121" si="94">IF(O121="","",ROUND(O121/8,2))</f>
        <v>1</v>
      </c>
      <c r="Q121" s="106">
        <f>IF(COUNTA(S122:X122)=0,"",SUMPRODUCT(--(ISNUMBER(S122:X122)),S122:X122)+ (COUNTA(S122:X122)-COUNT(S122:X122))*8)</f>
        <v>8</v>
      </c>
      <c r="R121" s="108">
        <f t="shared" ref="R121" si="95">IF(Q121="","",ROUND(Q121/8,2))</f>
        <v>1</v>
      </c>
      <c r="S121" s="85"/>
      <c r="T121" s="85">
        <v>8</v>
      </c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89"/>
    </row>
    <row r="122" spans="2:34" ht="13.5" customHeight="1">
      <c r="B122" s="91"/>
      <c r="C122" s="93"/>
      <c r="D122" s="95"/>
      <c r="E122" s="95"/>
      <c r="F122" s="97"/>
      <c r="G122" s="97"/>
      <c r="H122" s="99"/>
      <c r="I122" s="101"/>
      <c r="J122" s="101"/>
      <c r="K122" s="101"/>
      <c r="L122" s="101"/>
      <c r="M122" s="103"/>
      <c r="N122" s="105"/>
      <c r="O122" s="107"/>
      <c r="P122" s="109"/>
      <c r="Q122" s="107"/>
      <c r="R122" s="109"/>
      <c r="S122" s="86"/>
      <c r="T122" s="86">
        <v>8</v>
      </c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  <c r="AF122" s="86"/>
      <c r="AG122" s="86"/>
      <c r="AH122" s="89"/>
    </row>
    <row r="123" spans="2:34" ht="13.5" customHeight="1">
      <c r="B123" s="90">
        <f>(ROW()-10)/2+0.5</f>
        <v>57</v>
      </c>
      <c r="C123" s="92"/>
      <c r="D123" s="94"/>
      <c r="E123" s="94"/>
      <c r="F123" s="96"/>
      <c r="G123" s="96"/>
      <c r="H123" s="98"/>
      <c r="I123" s="100"/>
      <c r="J123" s="100"/>
      <c r="K123" s="100"/>
      <c r="L123" s="100"/>
      <c r="M123" s="102"/>
      <c r="N123" s="104"/>
      <c r="O123" s="106"/>
      <c r="P123" s="108"/>
      <c r="Q123" s="106"/>
      <c r="R123" s="108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  <c r="AF123" s="85"/>
      <c r="AG123" s="85"/>
      <c r="AH123" s="89"/>
    </row>
    <row r="124" spans="2:34" ht="13.5" customHeight="1">
      <c r="B124" s="91"/>
      <c r="C124" s="93"/>
      <c r="D124" s="95"/>
      <c r="E124" s="95"/>
      <c r="F124" s="97"/>
      <c r="G124" s="97"/>
      <c r="H124" s="99"/>
      <c r="I124" s="101"/>
      <c r="J124" s="101"/>
      <c r="K124" s="101"/>
      <c r="L124" s="101"/>
      <c r="M124" s="103"/>
      <c r="N124" s="105"/>
      <c r="O124" s="107"/>
      <c r="P124" s="109"/>
      <c r="Q124" s="107"/>
      <c r="R124" s="109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  <c r="AF124" s="86"/>
      <c r="AG124" s="86"/>
      <c r="AH124" s="89"/>
    </row>
    <row r="125" spans="2:34" ht="13.5" customHeight="1">
      <c r="B125" s="90">
        <f t="shared" ref="B125" si="96">(ROW()-10)/2+0.5</f>
        <v>58</v>
      </c>
      <c r="C125" s="92"/>
      <c r="D125" s="94" t="s">
        <v>80</v>
      </c>
      <c r="E125" s="94" t="s">
        <v>81</v>
      </c>
      <c r="F125" s="96" t="s">
        <v>80</v>
      </c>
      <c r="G125" s="96"/>
      <c r="H125" s="98" t="s">
        <v>55</v>
      </c>
      <c r="I125" s="100">
        <v>42173</v>
      </c>
      <c r="J125" s="100">
        <v>42174</v>
      </c>
      <c r="K125" s="100">
        <v>42173</v>
      </c>
      <c r="L125" s="100">
        <v>42174</v>
      </c>
      <c r="M125" s="102">
        <v>50</v>
      </c>
      <c r="N125" s="104" t="str">
        <f ca="1">IF(B125="","",IF(AND(I125="",J125="",K125="",L125=""),"",IF(OR(I125="",J125=""),"?",IF(AND(I125&lt;&gt;"",J125&lt;&gt;"",K125&lt;&gt;"",L125&lt;&gt;"",M125=100),"○",IF(AND(I125&lt;=TODAY(),J125&gt;=TODAY(),K125=""),"▲",  IF(J125&lt;TODAY(),"★",IF(K125&lt;&gt;"","△",IF(AND(I125&lt;&gt;""),"◇",""))))))))</f>
        <v>△</v>
      </c>
      <c r="O125" s="106">
        <f>IF(COUNTA(S125:X125)=0,"",SUMPRODUCT(--(ISNUMBER(S125:X125)),S125:X125)+ (COUNTA(S125:X125)-COUNT(S125:X125))*8)</f>
        <v>8</v>
      </c>
      <c r="P125" s="108">
        <f t="shared" ref="P125" si="97">IF(O125="","",ROUND(O125/8,2))</f>
        <v>1</v>
      </c>
      <c r="Q125" s="106" t="str">
        <f>IF(COUNTA(S126:X126)=0,"",SUMPRODUCT(--(ISNUMBER(S126:X126)),S126:X126)+ (COUNTA(S126:X126)-COUNT(S126:X126))*8)</f>
        <v/>
      </c>
      <c r="R125" s="108" t="str">
        <f t="shared" ref="R125" si="98">IF(Q125="","",ROUND(Q125/8,2))</f>
        <v/>
      </c>
      <c r="S125" s="85"/>
      <c r="T125" s="85"/>
      <c r="U125" s="85">
        <v>8</v>
      </c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  <c r="AF125" s="85"/>
      <c r="AG125" s="85"/>
      <c r="AH125" s="89"/>
    </row>
    <row r="126" spans="2:34" ht="13.5" customHeight="1">
      <c r="B126" s="91"/>
      <c r="C126" s="93"/>
      <c r="D126" s="95"/>
      <c r="E126" s="95"/>
      <c r="F126" s="97"/>
      <c r="G126" s="97"/>
      <c r="H126" s="99"/>
      <c r="I126" s="101"/>
      <c r="J126" s="101"/>
      <c r="K126" s="101"/>
      <c r="L126" s="101"/>
      <c r="M126" s="103"/>
      <c r="N126" s="105"/>
      <c r="O126" s="107"/>
      <c r="P126" s="109"/>
      <c r="Q126" s="107"/>
      <c r="R126" s="109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  <c r="AF126" s="86"/>
      <c r="AG126" s="86"/>
      <c r="AH126" s="89"/>
    </row>
    <row r="127" spans="2:34" ht="50.1" customHeight="1">
      <c r="B127" s="90">
        <f t="shared" ref="B127" si="99">(ROW()-10)/2+0.5</f>
        <v>59</v>
      </c>
      <c r="C127" s="92"/>
      <c r="D127" s="94"/>
      <c r="E127" s="94"/>
      <c r="F127" s="96"/>
      <c r="G127" s="96"/>
      <c r="H127" s="98"/>
      <c r="I127" s="100"/>
      <c r="J127" s="100"/>
      <c r="K127" s="100"/>
      <c r="L127" s="100"/>
      <c r="M127" s="102"/>
      <c r="N127" s="104"/>
      <c r="O127" s="106"/>
      <c r="P127" s="108"/>
      <c r="Q127" s="106"/>
      <c r="R127" s="108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5"/>
      <c r="AH127" s="89"/>
    </row>
    <row r="128" spans="2:34" ht="13.5" customHeight="1">
      <c r="B128" s="91"/>
      <c r="C128" s="93"/>
      <c r="D128" s="95"/>
      <c r="E128" s="95"/>
      <c r="F128" s="97"/>
      <c r="G128" s="97"/>
      <c r="H128" s="99"/>
      <c r="I128" s="101"/>
      <c r="J128" s="101"/>
      <c r="K128" s="101"/>
      <c r="L128" s="101"/>
      <c r="M128" s="103"/>
      <c r="N128" s="105"/>
      <c r="O128" s="107"/>
      <c r="P128" s="109"/>
      <c r="Q128" s="107"/>
      <c r="R128" s="109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  <c r="AF128" s="86"/>
      <c r="AG128" s="86"/>
      <c r="AH128" s="89"/>
    </row>
  </sheetData>
  <sheetProtection formatCells="0" formatColumns="0" formatRows="0" sort="0" autoFilter="0"/>
  <autoFilter ref="A10:AJ10">
    <filterColumn colId="12" showButton="0"/>
  </autoFilter>
  <dataConsolidate/>
  <mergeCells count="1081">
    <mergeCell ref="K101:K102"/>
    <mergeCell ref="L101:L102"/>
    <mergeCell ref="M101:M102"/>
    <mergeCell ref="N101:N102"/>
    <mergeCell ref="O101:O102"/>
    <mergeCell ref="P101:P102"/>
    <mergeCell ref="Q101:Q102"/>
    <mergeCell ref="R101:R102"/>
    <mergeCell ref="AH101:AH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J101:J102"/>
    <mergeCell ref="K99:K100"/>
    <mergeCell ref="L99:L100"/>
    <mergeCell ref="M99:M100"/>
    <mergeCell ref="N99:N100"/>
    <mergeCell ref="O99:O100"/>
    <mergeCell ref="P99:P100"/>
    <mergeCell ref="Q99:Q100"/>
    <mergeCell ref="R99:R100"/>
    <mergeCell ref="AH99:AH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J99:J100"/>
    <mergeCell ref="AH95:AH96"/>
    <mergeCell ref="B95:B96"/>
    <mergeCell ref="C95:C96"/>
    <mergeCell ref="D95:D96"/>
    <mergeCell ref="E95:E96"/>
    <mergeCell ref="F95:F96"/>
    <mergeCell ref="G95:G96"/>
    <mergeCell ref="H95:H96"/>
    <mergeCell ref="I95:I96"/>
    <mergeCell ref="J95:J96"/>
    <mergeCell ref="K97:K98"/>
    <mergeCell ref="L97:L98"/>
    <mergeCell ref="M97:M98"/>
    <mergeCell ref="N97:N98"/>
    <mergeCell ref="O97:O98"/>
    <mergeCell ref="P97:P98"/>
    <mergeCell ref="Q97:Q98"/>
    <mergeCell ref="R97:R98"/>
    <mergeCell ref="AH97:AH98"/>
    <mergeCell ref="B97:B98"/>
    <mergeCell ref="C97:C98"/>
    <mergeCell ref="D97:D98"/>
    <mergeCell ref="E97:E98"/>
    <mergeCell ref="F97:F98"/>
    <mergeCell ref="G97:G98"/>
    <mergeCell ref="H97:H98"/>
    <mergeCell ref="I97:I98"/>
    <mergeCell ref="J97:J98"/>
    <mergeCell ref="B93:B94"/>
    <mergeCell ref="C93:C94"/>
    <mergeCell ref="D93:D94"/>
    <mergeCell ref="E93:E94"/>
    <mergeCell ref="F93:F94"/>
    <mergeCell ref="G93:G94"/>
    <mergeCell ref="H93:H94"/>
    <mergeCell ref="I93:I94"/>
    <mergeCell ref="J93:J94"/>
    <mergeCell ref="K95:K96"/>
    <mergeCell ref="L95:L96"/>
    <mergeCell ref="M95:M96"/>
    <mergeCell ref="N95:N96"/>
    <mergeCell ref="O95:O96"/>
    <mergeCell ref="P95:P96"/>
    <mergeCell ref="Q95:Q96"/>
    <mergeCell ref="R95:R96"/>
    <mergeCell ref="C67:C68"/>
    <mergeCell ref="D67:D68"/>
    <mergeCell ref="E67:E68"/>
    <mergeCell ref="F67:F68"/>
    <mergeCell ref="G67:G68"/>
    <mergeCell ref="H67:H68"/>
    <mergeCell ref="I67:I68"/>
    <mergeCell ref="J67:J68"/>
    <mergeCell ref="K93:K94"/>
    <mergeCell ref="L93:L94"/>
    <mergeCell ref="M93:M94"/>
    <mergeCell ref="N93:N94"/>
    <mergeCell ref="O93:O94"/>
    <mergeCell ref="P93:P94"/>
    <mergeCell ref="Q93:Q94"/>
    <mergeCell ref="R93:R94"/>
    <mergeCell ref="AH93:AH94"/>
    <mergeCell ref="K55:K56"/>
    <mergeCell ref="L55:L56"/>
    <mergeCell ref="M55:M56"/>
    <mergeCell ref="N55:N56"/>
    <mergeCell ref="O55:O56"/>
    <mergeCell ref="P55:P56"/>
    <mergeCell ref="Q55:Q56"/>
    <mergeCell ref="R55:R56"/>
    <mergeCell ref="AH55:AH56"/>
    <mergeCell ref="B55:B56"/>
    <mergeCell ref="C55:C56"/>
    <mergeCell ref="D55:D56"/>
    <mergeCell ref="E55:E56"/>
    <mergeCell ref="F55:F56"/>
    <mergeCell ref="G55:G56"/>
    <mergeCell ref="H55:H56"/>
    <mergeCell ref="I55:I56"/>
    <mergeCell ref="J55:J56"/>
    <mergeCell ref="K49:K50"/>
    <mergeCell ref="L49:L50"/>
    <mergeCell ref="M49:M50"/>
    <mergeCell ref="N49:N50"/>
    <mergeCell ref="O49:O50"/>
    <mergeCell ref="P49:P50"/>
    <mergeCell ref="Q49:Q50"/>
    <mergeCell ref="R49:R50"/>
    <mergeCell ref="AH49:AH50"/>
    <mergeCell ref="B49:B50"/>
    <mergeCell ref="C49:C50"/>
    <mergeCell ref="D49:D50"/>
    <mergeCell ref="E49:E50"/>
    <mergeCell ref="F49:F50"/>
    <mergeCell ref="G49:G50"/>
    <mergeCell ref="H49:H50"/>
    <mergeCell ref="I49:I50"/>
    <mergeCell ref="J49:J50"/>
    <mergeCell ref="K103:K104"/>
    <mergeCell ref="L103:L104"/>
    <mergeCell ref="M103:M104"/>
    <mergeCell ref="N103:N104"/>
    <mergeCell ref="O103:O104"/>
    <mergeCell ref="P103:P104"/>
    <mergeCell ref="Q103:Q104"/>
    <mergeCell ref="R103:R104"/>
    <mergeCell ref="AH103:AH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J103:J104"/>
    <mergeCell ref="K105:K106"/>
    <mergeCell ref="L105:L106"/>
    <mergeCell ref="M105:M106"/>
    <mergeCell ref="N105:N106"/>
    <mergeCell ref="O105:O106"/>
    <mergeCell ref="P105:P106"/>
    <mergeCell ref="Q105:Q106"/>
    <mergeCell ref="R105:R106"/>
    <mergeCell ref="AH105:AH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J105:J106"/>
    <mergeCell ref="K91:K92"/>
    <mergeCell ref="L91:L92"/>
    <mergeCell ref="M91:M92"/>
    <mergeCell ref="N91:N92"/>
    <mergeCell ref="O91:O92"/>
    <mergeCell ref="P91:P92"/>
    <mergeCell ref="Q91:Q92"/>
    <mergeCell ref="R91:R92"/>
    <mergeCell ref="AH91:AH92"/>
    <mergeCell ref="B91:B92"/>
    <mergeCell ref="C91:C92"/>
    <mergeCell ref="D91:D92"/>
    <mergeCell ref="E91:E92"/>
    <mergeCell ref="F91:F92"/>
    <mergeCell ref="G91:G92"/>
    <mergeCell ref="H91:H92"/>
    <mergeCell ref="I91:I92"/>
    <mergeCell ref="J91:J92"/>
    <mergeCell ref="K89:K90"/>
    <mergeCell ref="L89:L90"/>
    <mergeCell ref="M89:M90"/>
    <mergeCell ref="N89:N90"/>
    <mergeCell ref="O89:O90"/>
    <mergeCell ref="P89:P90"/>
    <mergeCell ref="Q89:Q90"/>
    <mergeCell ref="R89:R90"/>
    <mergeCell ref="AH89:AH90"/>
    <mergeCell ref="B89:B90"/>
    <mergeCell ref="C89:C90"/>
    <mergeCell ref="D89:D90"/>
    <mergeCell ref="E89:E90"/>
    <mergeCell ref="F89:F90"/>
    <mergeCell ref="G89:G90"/>
    <mergeCell ref="H89:H90"/>
    <mergeCell ref="I89:I90"/>
    <mergeCell ref="J89:J90"/>
    <mergeCell ref="K87:K88"/>
    <mergeCell ref="L87:L88"/>
    <mergeCell ref="M87:M88"/>
    <mergeCell ref="N87:N88"/>
    <mergeCell ref="O87:O88"/>
    <mergeCell ref="P87:P88"/>
    <mergeCell ref="Q87:Q88"/>
    <mergeCell ref="R87:R88"/>
    <mergeCell ref="AH87:AH88"/>
    <mergeCell ref="B87:B88"/>
    <mergeCell ref="C87:C88"/>
    <mergeCell ref="D87:D88"/>
    <mergeCell ref="E87:E88"/>
    <mergeCell ref="F87:F88"/>
    <mergeCell ref="G87:G88"/>
    <mergeCell ref="H87:H88"/>
    <mergeCell ref="I87:I88"/>
    <mergeCell ref="J87:J88"/>
    <mergeCell ref="K85:K86"/>
    <mergeCell ref="L85:L86"/>
    <mergeCell ref="M85:M86"/>
    <mergeCell ref="N85:N86"/>
    <mergeCell ref="O85:O86"/>
    <mergeCell ref="P85:P86"/>
    <mergeCell ref="Q85:Q86"/>
    <mergeCell ref="R85:R86"/>
    <mergeCell ref="AH85:AH86"/>
    <mergeCell ref="B85:B86"/>
    <mergeCell ref="C85:C86"/>
    <mergeCell ref="D85:D86"/>
    <mergeCell ref="E85:E86"/>
    <mergeCell ref="F85:F86"/>
    <mergeCell ref="G85:G86"/>
    <mergeCell ref="H85:H86"/>
    <mergeCell ref="I85:I86"/>
    <mergeCell ref="J85:J86"/>
    <mergeCell ref="K83:K84"/>
    <mergeCell ref="L83:L84"/>
    <mergeCell ref="M83:M84"/>
    <mergeCell ref="N83:N84"/>
    <mergeCell ref="O83:O84"/>
    <mergeCell ref="P83:P84"/>
    <mergeCell ref="Q83:Q84"/>
    <mergeCell ref="R83:R84"/>
    <mergeCell ref="AH83:AH84"/>
    <mergeCell ref="B83:B84"/>
    <mergeCell ref="C83:C84"/>
    <mergeCell ref="D83:D84"/>
    <mergeCell ref="E83:E84"/>
    <mergeCell ref="F83:F84"/>
    <mergeCell ref="G83:G84"/>
    <mergeCell ref="H83:H84"/>
    <mergeCell ref="I83:I84"/>
    <mergeCell ref="J83:J84"/>
    <mergeCell ref="K77:K78"/>
    <mergeCell ref="L77:L78"/>
    <mergeCell ref="M77:M78"/>
    <mergeCell ref="N77:N78"/>
    <mergeCell ref="O77:O78"/>
    <mergeCell ref="P77:P78"/>
    <mergeCell ref="Q77:Q78"/>
    <mergeCell ref="R77:R78"/>
    <mergeCell ref="AH77:AH78"/>
    <mergeCell ref="B77:B78"/>
    <mergeCell ref="C77:C78"/>
    <mergeCell ref="D77:D78"/>
    <mergeCell ref="E77:E78"/>
    <mergeCell ref="F77:F78"/>
    <mergeCell ref="G77:G78"/>
    <mergeCell ref="H77:H78"/>
    <mergeCell ref="I77:I78"/>
    <mergeCell ref="J77:J78"/>
    <mergeCell ref="K75:K76"/>
    <mergeCell ref="L75:L76"/>
    <mergeCell ref="M75:M76"/>
    <mergeCell ref="N75:N76"/>
    <mergeCell ref="O75:O76"/>
    <mergeCell ref="P75:P76"/>
    <mergeCell ref="Q75:Q76"/>
    <mergeCell ref="R75:R76"/>
    <mergeCell ref="AH75:AH76"/>
    <mergeCell ref="B75:B76"/>
    <mergeCell ref="C75:C76"/>
    <mergeCell ref="D75:D76"/>
    <mergeCell ref="E75:E76"/>
    <mergeCell ref="F75:F76"/>
    <mergeCell ref="G75:G76"/>
    <mergeCell ref="H75:H76"/>
    <mergeCell ref="I75:I76"/>
    <mergeCell ref="J75:J76"/>
    <mergeCell ref="K79:K80"/>
    <mergeCell ref="L79:L80"/>
    <mergeCell ref="M79:M80"/>
    <mergeCell ref="N79:N80"/>
    <mergeCell ref="O79:O80"/>
    <mergeCell ref="P79:P80"/>
    <mergeCell ref="Q79:Q80"/>
    <mergeCell ref="R79:R80"/>
    <mergeCell ref="AH79:AH80"/>
    <mergeCell ref="B79:B80"/>
    <mergeCell ref="C79:C80"/>
    <mergeCell ref="D79:D80"/>
    <mergeCell ref="E79:E80"/>
    <mergeCell ref="F79:F80"/>
    <mergeCell ref="G79:G80"/>
    <mergeCell ref="H79:H80"/>
    <mergeCell ref="I79:I80"/>
    <mergeCell ref="J79:J80"/>
    <mergeCell ref="K73:K74"/>
    <mergeCell ref="L73:L74"/>
    <mergeCell ref="M73:M74"/>
    <mergeCell ref="N73:N74"/>
    <mergeCell ref="O73:O74"/>
    <mergeCell ref="P73:P74"/>
    <mergeCell ref="Q73:Q74"/>
    <mergeCell ref="R73:R74"/>
    <mergeCell ref="AH73:AH74"/>
    <mergeCell ref="B73:B74"/>
    <mergeCell ref="C73:C74"/>
    <mergeCell ref="D73:D74"/>
    <mergeCell ref="E73:E74"/>
    <mergeCell ref="F73:F74"/>
    <mergeCell ref="G73:G74"/>
    <mergeCell ref="H73:H74"/>
    <mergeCell ref="I73:I74"/>
    <mergeCell ref="J73:J74"/>
    <mergeCell ref="I71:I72"/>
    <mergeCell ref="J71:J72"/>
    <mergeCell ref="I69:I70"/>
    <mergeCell ref="J69:J70"/>
    <mergeCell ref="K71:K72"/>
    <mergeCell ref="L71:L72"/>
    <mergeCell ref="M71:M72"/>
    <mergeCell ref="N71:N72"/>
    <mergeCell ref="O71:O72"/>
    <mergeCell ref="P71:P72"/>
    <mergeCell ref="Q71:Q72"/>
    <mergeCell ref="R71:R72"/>
    <mergeCell ref="AH71:AH72"/>
    <mergeCell ref="B71:B72"/>
    <mergeCell ref="C71:C72"/>
    <mergeCell ref="D71:D72"/>
    <mergeCell ref="E71:E72"/>
    <mergeCell ref="F71:F72"/>
    <mergeCell ref="G71:G72"/>
    <mergeCell ref="H71:H72"/>
    <mergeCell ref="K69:K70"/>
    <mergeCell ref="L69:L70"/>
    <mergeCell ref="M69:M70"/>
    <mergeCell ref="N69:N70"/>
    <mergeCell ref="O69:O70"/>
    <mergeCell ref="P69:P70"/>
    <mergeCell ref="Q69:Q70"/>
    <mergeCell ref="R69:R70"/>
    <mergeCell ref="AH69:AH70"/>
    <mergeCell ref="B69:B70"/>
    <mergeCell ref="C69:C70"/>
    <mergeCell ref="D69:D70"/>
    <mergeCell ref="E69:E70"/>
    <mergeCell ref="F69:F70"/>
    <mergeCell ref="G69:G70"/>
    <mergeCell ref="H69:H70"/>
    <mergeCell ref="K65:K66"/>
    <mergeCell ref="L65:L66"/>
    <mergeCell ref="M65:M66"/>
    <mergeCell ref="N65:N66"/>
    <mergeCell ref="O65:O66"/>
    <mergeCell ref="P65:P66"/>
    <mergeCell ref="Q65:Q66"/>
    <mergeCell ref="R65:R66"/>
    <mergeCell ref="AH65:AH66"/>
    <mergeCell ref="B65:B66"/>
    <mergeCell ref="C65:C66"/>
    <mergeCell ref="D65:D66"/>
    <mergeCell ref="E65:E66"/>
    <mergeCell ref="F65:F66"/>
    <mergeCell ref="G65:G66"/>
    <mergeCell ref="H65:H66"/>
    <mergeCell ref="I65:I66"/>
    <mergeCell ref="J65:J66"/>
    <mergeCell ref="K67:K68"/>
    <mergeCell ref="L67:L68"/>
    <mergeCell ref="M67:M68"/>
    <mergeCell ref="N67:N68"/>
    <mergeCell ref="O67:O68"/>
    <mergeCell ref="P67:P68"/>
    <mergeCell ref="Q67:Q68"/>
    <mergeCell ref="R67:R68"/>
    <mergeCell ref="AH67:AH68"/>
    <mergeCell ref="B67:B68"/>
    <mergeCell ref="K63:K64"/>
    <mergeCell ref="L63:L64"/>
    <mergeCell ref="M63:M64"/>
    <mergeCell ref="N63:N64"/>
    <mergeCell ref="O63:O64"/>
    <mergeCell ref="P63:P64"/>
    <mergeCell ref="Q63:Q64"/>
    <mergeCell ref="R63:R64"/>
    <mergeCell ref="AH63:AH64"/>
    <mergeCell ref="B63:B64"/>
    <mergeCell ref="C63:C64"/>
    <mergeCell ref="D63:D64"/>
    <mergeCell ref="E63:E64"/>
    <mergeCell ref="F63:F64"/>
    <mergeCell ref="G63:G64"/>
    <mergeCell ref="H63:H64"/>
    <mergeCell ref="I63:I64"/>
    <mergeCell ref="J63:J64"/>
    <mergeCell ref="I61:I62"/>
    <mergeCell ref="J61:J62"/>
    <mergeCell ref="K61:K62"/>
    <mergeCell ref="L61:L62"/>
    <mergeCell ref="M61:M62"/>
    <mergeCell ref="N61:N62"/>
    <mergeCell ref="O61:O62"/>
    <mergeCell ref="P61:P62"/>
    <mergeCell ref="Q61:Q62"/>
    <mergeCell ref="R61:R62"/>
    <mergeCell ref="AH61:AH62"/>
    <mergeCell ref="B61:B62"/>
    <mergeCell ref="C61:C62"/>
    <mergeCell ref="D61:D62"/>
    <mergeCell ref="E61:E62"/>
    <mergeCell ref="F61:F62"/>
    <mergeCell ref="G61:G62"/>
    <mergeCell ref="H61:H62"/>
    <mergeCell ref="I51:I52"/>
    <mergeCell ref="J51:J52"/>
    <mergeCell ref="K51:K52"/>
    <mergeCell ref="L51:L52"/>
    <mergeCell ref="M51:M52"/>
    <mergeCell ref="N51:N52"/>
    <mergeCell ref="O51:O52"/>
    <mergeCell ref="P51:P52"/>
    <mergeCell ref="Q51:Q52"/>
    <mergeCell ref="R51:R52"/>
    <mergeCell ref="AH51:AH52"/>
    <mergeCell ref="B51:B52"/>
    <mergeCell ref="C51:C52"/>
    <mergeCell ref="D51:D52"/>
    <mergeCell ref="E51:E52"/>
    <mergeCell ref="F51:F52"/>
    <mergeCell ref="G51:G52"/>
    <mergeCell ref="H51:H52"/>
    <mergeCell ref="K47:K48"/>
    <mergeCell ref="L47:L48"/>
    <mergeCell ref="M47:M48"/>
    <mergeCell ref="N47:N48"/>
    <mergeCell ref="O47:O48"/>
    <mergeCell ref="P47:P48"/>
    <mergeCell ref="Q47:Q48"/>
    <mergeCell ref="R47:R48"/>
    <mergeCell ref="AH47:AH48"/>
    <mergeCell ref="B47:B48"/>
    <mergeCell ref="C47:C48"/>
    <mergeCell ref="D47:D48"/>
    <mergeCell ref="E47:E48"/>
    <mergeCell ref="F47:F48"/>
    <mergeCell ref="G47:G48"/>
    <mergeCell ref="H47:H48"/>
    <mergeCell ref="I47:I48"/>
    <mergeCell ref="J47:J48"/>
    <mergeCell ref="K81:K82"/>
    <mergeCell ref="L81:L82"/>
    <mergeCell ref="M81:M82"/>
    <mergeCell ref="N81:N82"/>
    <mergeCell ref="O81:O82"/>
    <mergeCell ref="P81:P82"/>
    <mergeCell ref="Q81:Q82"/>
    <mergeCell ref="R81:R82"/>
    <mergeCell ref="AH81:AH82"/>
    <mergeCell ref="B81:B82"/>
    <mergeCell ref="C81:C82"/>
    <mergeCell ref="D81:D82"/>
    <mergeCell ref="E81:E82"/>
    <mergeCell ref="F81:F82"/>
    <mergeCell ref="G81:G82"/>
    <mergeCell ref="H81:H82"/>
    <mergeCell ref="I81:I82"/>
    <mergeCell ref="J81:J82"/>
    <mergeCell ref="F25:F26"/>
    <mergeCell ref="G25:G26"/>
    <mergeCell ref="H25:H26"/>
    <mergeCell ref="I25:I26"/>
    <mergeCell ref="J25:J26"/>
    <mergeCell ref="K27:K28"/>
    <mergeCell ref="L27:L28"/>
    <mergeCell ref="M27:M28"/>
    <mergeCell ref="N27:N28"/>
    <mergeCell ref="O27:O28"/>
    <mergeCell ref="P27:P28"/>
    <mergeCell ref="Q27:Q28"/>
    <mergeCell ref="R27:R28"/>
    <mergeCell ref="AH27:AH28"/>
    <mergeCell ref="B27:B28"/>
    <mergeCell ref="C27:C28"/>
    <mergeCell ref="D27:D28"/>
    <mergeCell ref="E27:E28"/>
    <mergeCell ref="F27:F28"/>
    <mergeCell ref="G27:G28"/>
    <mergeCell ref="H27:H28"/>
    <mergeCell ref="I27:I28"/>
    <mergeCell ref="J27:J28"/>
    <mergeCell ref="R19:R20"/>
    <mergeCell ref="AH19:AH20"/>
    <mergeCell ref="B21:B22"/>
    <mergeCell ref="C21:C22"/>
    <mergeCell ref="D21:D22"/>
    <mergeCell ref="E21:E22"/>
    <mergeCell ref="I31:I32"/>
    <mergeCell ref="J31:J32"/>
    <mergeCell ref="K31:K32"/>
    <mergeCell ref="L31:L32"/>
    <mergeCell ref="M31:M32"/>
    <mergeCell ref="N31:N32"/>
    <mergeCell ref="O31:O32"/>
    <mergeCell ref="P31:P32"/>
    <mergeCell ref="O21:O22"/>
    <mergeCell ref="P21:P22"/>
    <mergeCell ref="Q21:Q22"/>
    <mergeCell ref="R21:R22"/>
    <mergeCell ref="AH21:AH22"/>
    <mergeCell ref="B23:B24"/>
    <mergeCell ref="C23:C24"/>
    <mergeCell ref="D23:D24"/>
    <mergeCell ref="E23:E24"/>
    <mergeCell ref="F21:F22"/>
    <mergeCell ref="G21:G22"/>
    <mergeCell ref="H21:H22"/>
    <mergeCell ref="I21:I22"/>
    <mergeCell ref="J21:J22"/>
    <mergeCell ref="K21:K22"/>
    <mergeCell ref="L21:L22"/>
    <mergeCell ref="M21:M22"/>
    <mergeCell ref="N21:N22"/>
    <mergeCell ref="B31:B32"/>
    <mergeCell ref="C31:C32"/>
    <mergeCell ref="D31:D32"/>
    <mergeCell ref="E31:E32"/>
    <mergeCell ref="F31:F32"/>
    <mergeCell ref="G31:G32"/>
    <mergeCell ref="H31:H32"/>
    <mergeCell ref="I23:I24"/>
    <mergeCell ref="J23:J24"/>
    <mergeCell ref="K23:K24"/>
    <mergeCell ref="L23:L24"/>
    <mergeCell ref="M23:M24"/>
    <mergeCell ref="N23:N24"/>
    <mergeCell ref="O23:O24"/>
    <mergeCell ref="R31:R32"/>
    <mergeCell ref="AH31:AH32"/>
    <mergeCell ref="B19:B20"/>
    <mergeCell ref="C19:C20"/>
    <mergeCell ref="D19:D20"/>
    <mergeCell ref="E19:E20"/>
    <mergeCell ref="F19:F20"/>
    <mergeCell ref="G19:G20"/>
    <mergeCell ref="H19:H20"/>
    <mergeCell ref="I19:I20"/>
    <mergeCell ref="J19:J20"/>
    <mergeCell ref="K19:K20"/>
    <mergeCell ref="L19:L20"/>
    <mergeCell ref="M19:M20"/>
    <mergeCell ref="N19:N20"/>
    <mergeCell ref="O19:O20"/>
    <mergeCell ref="P19:P20"/>
    <mergeCell ref="Q19:Q20"/>
    <mergeCell ref="R23:R24"/>
    <mergeCell ref="AH23:AH24"/>
    <mergeCell ref="B29:B30"/>
    <mergeCell ref="C29:C30"/>
    <mergeCell ref="D29:D30"/>
    <mergeCell ref="E29:E30"/>
    <mergeCell ref="G29:G30"/>
    <mergeCell ref="H29:H30"/>
    <mergeCell ref="I29:I30"/>
    <mergeCell ref="J29:J30"/>
    <mergeCell ref="K29:K30"/>
    <mergeCell ref="M29:M30"/>
    <mergeCell ref="N29:N30"/>
    <mergeCell ref="O29:O30"/>
    <mergeCell ref="P29:P30"/>
    <mergeCell ref="Q29:Q30"/>
    <mergeCell ref="R29:R30"/>
    <mergeCell ref="P23:P24"/>
    <mergeCell ref="Q23:Q24"/>
    <mergeCell ref="K25:K26"/>
    <mergeCell ref="L25:L26"/>
    <mergeCell ref="M25:M26"/>
    <mergeCell ref="N25:N26"/>
    <mergeCell ref="O25:O26"/>
    <mergeCell ref="P25:P26"/>
    <mergeCell ref="Q25:Q26"/>
    <mergeCell ref="R25:R26"/>
    <mergeCell ref="AH25:AH26"/>
    <mergeCell ref="B25:B26"/>
    <mergeCell ref="C25:C26"/>
    <mergeCell ref="D25:D26"/>
    <mergeCell ref="E25:E26"/>
    <mergeCell ref="H45:H46"/>
    <mergeCell ref="I45:I46"/>
    <mergeCell ref="J45:J46"/>
    <mergeCell ref="K45:K46"/>
    <mergeCell ref="L45:L46"/>
    <mergeCell ref="M45:M46"/>
    <mergeCell ref="N45:N46"/>
    <mergeCell ref="O45:O46"/>
    <mergeCell ref="P45:P46"/>
    <mergeCell ref="Q45:Q46"/>
    <mergeCell ref="C43:C44"/>
    <mergeCell ref="D43:D44"/>
    <mergeCell ref="E43:E44"/>
    <mergeCell ref="F43:F44"/>
    <mergeCell ref="G43:G44"/>
    <mergeCell ref="H43:H44"/>
    <mergeCell ref="Q31:Q3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J121:J122"/>
    <mergeCell ref="K119:K120"/>
    <mergeCell ref="L119:L120"/>
    <mergeCell ref="M119:M120"/>
    <mergeCell ref="N119:N120"/>
    <mergeCell ref="O119:O120"/>
    <mergeCell ref="P119:P120"/>
    <mergeCell ref="Q119:Q120"/>
    <mergeCell ref="R119:R120"/>
    <mergeCell ref="B119:B120"/>
    <mergeCell ref="C119:C120"/>
    <mergeCell ref="D117:D118"/>
    <mergeCell ref="E117:E118"/>
    <mergeCell ref="F117:F118"/>
    <mergeCell ref="G117:G118"/>
    <mergeCell ref="H117:H118"/>
    <mergeCell ref="I43:I44"/>
    <mergeCell ref="J43:J44"/>
    <mergeCell ref="K43:K44"/>
    <mergeCell ref="K121:K122"/>
    <mergeCell ref="L121:L122"/>
    <mergeCell ref="M121:M122"/>
    <mergeCell ref="N121:N122"/>
    <mergeCell ref="O121:O122"/>
    <mergeCell ref="P121:P122"/>
    <mergeCell ref="Q121:Q122"/>
    <mergeCell ref="R121:R122"/>
    <mergeCell ref="AH121:AH122"/>
    <mergeCell ref="AH119:AH120"/>
    <mergeCell ref="R45:R46"/>
    <mergeCell ref="AH45:AH46"/>
    <mergeCell ref="L43:L44"/>
    <mergeCell ref="M43:M44"/>
    <mergeCell ref="N43:N44"/>
    <mergeCell ref="O43:O44"/>
    <mergeCell ref="P43:P44"/>
    <mergeCell ref="Q43:Q44"/>
    <mergeCell ref="R43:R44"/>
    <mergeCell ref="AH43:AH44"/>
    <mergeCell ref="D45:D46"/>
    <mergeCell ref="E45:E46"/>
    <mergeCell ref="F45:F46"/>
    <mergeCell ref="G45:G46"/>
    <mergeCell ref="K113:K114"/>
    <mergeCell ref="L113:L114"/>
    <mergeCell ref="M113:M114"/>
    <mergeCell ref="N113:N114"/>
    <mergeCell ref="O113:O114"/>
    <mergeCell ref="P113:P114"/>
    <mergeCell ref="Q113:Q114"/>
    <mergeCell ref="R113:R114"/>
    <mergeCell ref="AH113:AH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J113:J114"/>
    <mergeCell ref="P109:P110"/>
    <mergeCell ref="Q109:Q110"/>
    <mergeCell ref="R109:R110"/>
    <mergeCell ref="AH109:AH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J109:J110"/>
    <mergeCell ref="K111:K112"/>
    <mergeCell ref="L111:L112"/>
    <mergeCell ref="M111:M112"/>
    <mergeCell ref="N111:N112"/>
    <mergeCell ref="O111:O112"/>
    <mergeCell ref="P111:P112"/>
    <mergeCell ref="Q111:Q112"/>
    <mergeCell ref="R111:R112"/>
    <mergeCell ref="AH111:AH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J111:J112"/>
    <mergeCell ref="R41:R42"/>
    <mergeCell ref="AH41:AH42"/>
    <mergeCell ref="B53:B54"/>
    <mergeCell ref="C53:C54"/>
    <mergeCell ref="D53:D54"/>
    <mergeCell ref="E53:E54"/>
    <mergeCell ref="F53:F54"/>
    <mergeCell ref="G53:G54"/>
    <mergeCell ref="H53:H54"/>
    <mergeCell ref="I53:I54"/>
    <mergeCell ref="J53:J54"/>
    <mergeCell ref="K53:K54"/>
    <mergeCell ref="L53:L54"/>
    <mergeCell ref="M53:M54"/>
    <mergeCell ref="N53:N54"/>
    <mergeCell ref="O53:O54"/>
    <mergeCell ref="P53:P54"/>
    <mergeCell ref="Q53:Q54"/>
    <mergeCell ref="R53:R54"/>
    <mergeCell ref="AH53:AH54"/>
    <mergeCell ref="B41:B42"/>
    <mergeCell ref="C41:C42"/>
    <mergeCell ref="B43:B44"/>
    <mergeCell ref="D41:D42"/>
    <mergeCell ref="E41:E42"/>
    <mergeCell ref="G41:G42"/>
    <mergeCell ref="H41:H42"/>
    <mergeCell ref="M41:M42"/>
    <mergeCell ref="N41:N42"/>
    <mergeCell ref="O41:O42"/>
    <mergeCell ref="B45:B46"/>
    <mergeCell ref="C45:C46"/>
    <mergeCell ref="P37:P38"/>
    <mergeCell ref="M37:M38"/>
    <mergeCell ref="N37:N38"/>
    <mergeCell ref="K41:K42"/>
    <mergeCell ref="L41:L42"/>
    <mergeCell ref="F41:F42"/>
    <mergeCell ref="I41:I42"/>
    <mergeCell ref="J41:J42"/>
    <mergeCell ref="P41:P42"/>
    <mergeCell ref="Q37:Q38"/>
    <mergeCell ref="R37:R38"/>
    <mergeCell ref="AH37:AH38"/>
    <mergeCell ref="B39:B40"/>
    <mergeCell ref="C39:C40"/>
    <mergeCell ref="D39:D40"/>
    <mergeCell ref="E39:E40"/>
    <mergeCell ref="G39:G40"/>
    <mergeCell ref="H39:H40"/>
    <mergeCell ref="I39:I40"/>
    <mergeCell ref="M39:M40"/>
    <mergeCell ref="N39:N40"/>
    <mergeCell ref="O39:O40"/>
    <mergeCell ref="P39:P40"/>
    <mergeCell ref="Q39:Q40"/>
    <mergeCell ref="R39:R40"/>
    <mergeCell ref="AH39:AH40"/>
    <mergeCell ref="B37:B38"/>
    <mergeCell ref="C37:C38"/>
    <mergeCell ref="D37:D38"/>
    <mergeCell ref="E37:E38"/>
    <mergeCell ref="F37:F38"/>
    <mergeCell ref="Q41:Q42"/>
    <mergeCell ref="G9:G10"/>
    <mergeCell ref="G15:G16"/>
    <mergeCell ref="I9:J9"/>
    <mergeCell ref="K9:L9"/>
    <mergeCell ref="M9:N10"/>
    <mergeCell ref="G37:G38"/>
    <mergeCell ref="H37:H38"/>
    <mergeCell ref="O33:O34"/>
    <mergeCell ref="P33:P34"/>
    <mergeCell ref="Q33:Q34"/>
    <mergeCell ref="R33:R34"/>
    <mergeCell ref="AH33:AH34"/>
    <mergeCell ref="B33:B34"/>
    <mergeCell ref="C33:C34"/>
    <mergeCell ref="D33:D34"/>
    <mergeCell ref="E33:E34"/>
    <mergeCell ref="F33:F34"/>
    <mergeCell ref="G33:G34"/>
    <mergeCell ref="H33:H34"/>
    <mergeCell ref="I33:I34"/>
    <mergeCell ref="J33:J34"/>
    <mergeCell ref="O35:O36"/>
    <mergeCell ref="P35:P36"/>
    <mergeCell ref="Q35:Q36"/>
    <mergeCell ref="R35:R36"/>
    <mergeCell ref="AH35:AH36"/>
    <mergeCell ref="B35:B36"/>
    <mergeCell ref="C35:C36"/>
    <mergeCell ref="D35:D36"/>
    <mergeCell ref="E35:E36"/>
    <mergeCell ref="F35:F36"/>
    <mergeCell ref="G35:G36"/>
    <mergeCell ref="P127:P128"/>
    <mergeCell ref="Q127:Q128"/>
    <mergeCell ref="R127:R128"/>
    <mergeCell ref="AH127:AH128"/>
    <mergeCell ref="AH13:AH14"/>
    <mergeCell ref="AH29:AH30"/>
    <mergeCell ref="N1:O1"/>
    <mergeCell ref="B7:H8"/>
    <mergeCell ref="I7:L7"/>
    <mergeCell ref="B15:B16"/>
    <mergeCell ref="C15:C16"/>
    <mergeCell ref="D15:D16"/>
    <mergeCell ref="H15:H16"/>
    <mergeCell ref="I15:I16"/>
    <mergeCell ref="J15:J16"/>
    <mergeCell ref="K15:K16"/>
    <mergeCell ref="M15:M16"/>
    <mergeCell ref="I1:J1"/>
    <mergeCell ref="B9:B10"/>
    <mergeCell ref="C9:C10"/>
    <mergeCell ref="D9:D10"/>
    <mergeCell ref="F9:F10"/>
    <mergeCell ref="H9:H10"/>
    <mergeCell ref="B13:B14"/>
    <mergeCell ref="C13:C14"/>
    <mergeCell ref="D13:D14"/>
    <mergeCell ref="E13:E14"/>
    <mergeCell ref="F13:F14"/>
    <mergeCell ref="AH8:AH10"/>
    <mergeCell ref="R15:R16"/>
    <mergeCell ref="E9:E10"/>
    <mergeCell ref="E15:E16"/>
    <mergeCell ref="L17:L18"/>
    <mergeCell ref="L15:L16"/>
    <mergeCell ref="F15:F16"/>
    <mergeCell ref="O17:O18"/>
    <mergeCell ref="B127:B128"/>
    <mergeCell ref="C127:C128"/>
    <mergeCell ref="D127:D128"/>
    <mergeCell ref="F127:F128"/>
    <mergeCell ref="H127:H128"/>
    <mergeCell ref="I127:I128"/>
    <mergeCell ref="J127:J128"/>
    <mergeCell ref="K127:K128"/>
    <mergeCell ref="E127:E128"/>
    <mergeCell ref="L127:L128"/>
    <mergeCell ref="G127:G128"/>
    <mergeCell ref="M127:M128"/>
    <mergeCell ref="N127:N128"/>
    <mergeCell ref="O127:O128"/>
    <mergeCell ref="H35:H36"/>
    <mergeCell ref="I35:I36"/>
    <mergeCell ref="O37:O38"/>
    <mergeCell ref="K109:K110"/>
    <mergeCell ref="L109:L110"/>
    <mergeCell ref="M109:M110"/>
    <mergeCell ref="N109:N110"/>
    <mergeCell ref="O109:O110"/>
    <mergeCell ref="D119:D120"/>
    <mergeCell ref="E119:E120"/>
    <mergeCell ref="F119:F120"/>
    <mergeCell ref="G119:G120"/>
    <mergeCell ref="H119:H120"/>
    <mergeCell ref="I119:I120"/>
    <mergeCell ref="Q11:Q12"/>
    <mergeCell ref="R11:R12"/>
    <mergeCell ref="AH11:AH12"/>
    <mergeCell ref="P13:P14"/>
    <mergeCell ref="Q13:Q14"/>
    <mergeCell ref="M13:M14"/>
    <mergeCell ref="N13:N14"/>
    <mergeCell ref="O13:O14"/>
    <mergeCell ref="R13:R14"/>
    <mergeCell ref="J13:J14"/>
    <mergeCell ref="K13:K14"/>
    <mergeCell ref="L13:L14"/>
    <mergeCell ref="O8:P8"/>
    <mergeCell ref="Q8:R8"/>
    <mergeCell ref="O9:P9"/>
    <mergeCell ref="Q9:R9"/>
    <mergeCell ref="AH15:AH16"/>
    <mergeCell ref="O15:O16"/>
    <mergeCell ref="P15:P16"/>
    <mergeCell ref="Q15:Q16"/>
    <mergeCell ref="N15:N16"/>
    <mergeCell ref="B11:B12"/>
    <mergeCell ref="C11:C12"/>
    <mergeCell ref="D11:D12"/>
    <mergeCell ref="E11:E12"/>
    <mergeCell ref="F11:F12"/>
    <mergeCell ref="G11:G12"/>
    <mergeCell ref="G13:G14"/>
    <mergeCell ref="H13:H14"/>
    <mergeCell ref="I13:I14"/>
    <mergeCell ref="P17:P18"/>
    <mergeCell ref="Q17:Q18"/>
    <mergeCell ref="R17:R18"/>
    <mergeCell ref="AH17:AH18"/>
    <mergeCell ref="B17:B18"/>
    <mergeCell ref="C17:C18"/>
    <mergeCell ref="D17:D18"/>
    <mergeCell ref="E17:E18"/>
    <mergeCell ref="F17:F18"/>
    <mergeCell ref="G17:G18"/>
    <mergeCell ref="H17:H18"/>
    <mergeCell ref="I17:I18"/>
    <mergeCell ref="J17:J18"/>
    <mergeCell ref="K17:K18"/>
    <mergeCell ref="H11:H12"/>
    <mergeCell ref="I11:I12"/>
    <mergeCell ref="J11:J12"/>
    <mergeCell ref="K11:K12"/>
    <mergeCell ref="L11:L12"/>
    <mergeCell ref="M11:M12"/>
    <mergeCell ref="N11:N12"/>
    <mergeCell ref="O11:O12"/>
    <mergeCell ref="P11:P12"/>
    <mergeCell ref="K57:K58"/>
    <mergeCell ref="L57:L58"/>
    <mergeCell ref="M57:M58"/>
    <mergeCell ref="N57:N58"/>
    <mergeCell ref="O57:O58"/>
    <mergeCell ref="P57:P58"/>
    <mergeCell ref="Q57:Q58"/>
    <mergeCell ref="R57:R58"/>
    <mergeCell ref="L29:L30"/>
    <mergeCell ref="M17:M18"/>
    <mergeCell ref="N17:N18"/>
    <mergeCell ref="L35:L36"/>
    <mergeCell ref="I37:I38"/>
    <mergeCell ref="J37:J38"/>
    <mergeCell ref="K37:K38"/>
    <mergeCell ref="F39:F40"/>
    <mergeCell ref="J39:J40"/>
    <mergeCell ref="K39:K40"/>
    <mergeCell ref="L39:L40"/>
    <mergeCell ref="K35:K36"/>
    <mergeCell ref="J35:J36"/>
    <mergeCell ref="F29:F30"/>
    <mergeCell ref="L37:L38"/>
    <mergeCell ref="M35:M36"/>
    <mergeCell ref="N35:N36"/>
    <mergeCell ref="K33:K34"/>
    <mergeCell ref="L33:L34"/>
    <mergeCell ref="M33:M34"/>
    <mergeCell ref="N33:N34"/>
    <mergeCell ref="F23:F24"/>
    <mergeCell ref="G23:G24"/>
    <mergeCell ref="H23:H24"/>
    <mergeCell ref="O107:O108"/>
    <mergeCell ref="P107:P108"/>
    <mergeCell ref="Q107:Q108"/>
    <mergeCell ref="R107:R108"/>
    <mergeCell ref="AH57:AH58"/>
    <mergeCell ref="B59:B60"/>
    <mergeCell ref="C59:C60"/>
    <mergeCell ref="D59:D60"/>
    <mergeCell ref="E59:E60"/>
    <mergeCell ref="F59:F60"/>
    <mergeCell ref="G59:G60"/>
    <mergeCell ref="H59:H60"/>
    <mergeCell ref="I59:I60"/>
    <mergeCell ref="J59:J60"/>
    <mergeCell ref="K59:K60"/>
    <mergeCell ref="L59:L60"/>
    <mergeCell ref="M59:M60"/>
    <mergeCell ref="N59:N60"/>
    <mergeCell ref="O59:O60"/>
    <mergeCell ref="P59:P60"/>
    <mergeCell ref="Q59:Q60"/>
    <mergeCell ref="R59:R60"/>
    <mergeCell ref="AH59:AH60"/>
    <mergeCell ref="B57:B58"/>
    <mergeCell ref="C57:C58"/>
    <mergeCell ref="D57:D58"/>
    <mergeCell ref="E57:E58"/>
    <mergeCell ref="F57:F58"/>
    <mergeCell ref="G57:G58"/>
    <mergeCell ref="H57:H58"/>
    <mergeCell ref="I57:I58"/>
    <mergeCell ref="J57:J58"/>
    <mergeCell ref="AH107:AH108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J115:J116"/>
    <mergeCell ref="K115:K116"/>
    <mergeCell ref="L115:L116"/>
    <mergeCell ref="M115:M116"/>
    <mergeCell ref="N115:N116"/>
    <mergeCell ref="O115:O116"/>
    <mergeCell ref="P115:P116"/>
    <mergeCell ref="Q115:Q116"/>
    <mergeCell ref="R115:R116"/>
    <mergeCell ref="AH115:AH116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J107:J108"/>
    <mergeCell ref="K107:K108"/>
    <mergeCell ref="L107:L108"/>
    <mergeCell ref="M107:M108"/>
    <mergeCell ref="N107:N108"/>
    <mergeCell ref="I117:I118"/>
    <mergeCell ref="J117:J118"/>
    <mergeCell ref="K117:K118"/>
    <mergeCell ref="L117:L118"/>
    <mergeCell ref="M117:M118"/>
    <mergeCell ref="N117:N118"/>
    <mergeCell ref="O117:O118"/>
    <mergeCell ref="P117:P118"/>
    <mergeCell ref="Q117:Q118"/>
    <mergeCell ref="R117:R118"/>
    <mergeCell ref="AH117:AH118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J123:J124"/>
    <mergeCell ref="K123:K124"/>
    <mergeCell ref="L123:L124"/>
    <mergeCell ref="M123:M124"/>
    <mergeCell ref="N123:N124"/>
    <mergeCell ref="O123:O124"/>
    <mergeCell ref="P123:P124"/>
    <mergeCell ref="Q123:Q124"/>
    <mergeCell ref="R123:R124"/>
    <mergeCell ref="AH123:AH124"/>
    <mergeCell ref="J119:J120"/>
    <mergeCell ref="B117:B118"/>
    <mergeCell ref="C117:C118"/>
    <mergeCell ref="AH125:AH126"/>
    <mergeCell ref="B125:B126"/>
    <mergeCell ref="C125:C126"/>
    <mergeCell ref="D125:D126"/>
    <mergeCell ref="E125:E126"/>
    <mergeCell ref="F125:F126"/>
    <mergeCell ref="G125:G126"/>
    <mergeCell ref="H125:H126"/>
    <mergeCell ref="I125:I126"/>
    <mergeCell ref="J125:J126"/>
    <mergeCell ref="K125:K126"/>
    <mergeCell ref="L125:L126"/>
    <mergeCell ref="M125:M126"/>
    <mergeCell ref="N125:N126"/>
    <mergeCell ref="O125:O126"/>
    <mergeCell ref="P125:P126"/>
    <mergeCell ref="Q125:Q126"/>
    <mergeCell ref="R125:R126"/>
  </mergeCells>
  <phoneticPr fontId="3"/>
  <conditionalFormatting sqref="S8:X8">
    <cfRule type="expression" dxfId="962" priority="52604" stopIfTrue="1">
      <formula>IF(TEXT(S$9,"d")="1",TRUE,FALSE)</formula>
    </cfRule>
    <cfRule type="expression" dxfId="961" priority="52605" stopIfTrue="1">
      <formula>OR(IF(TEXT(S$9,"d")&lt;&gt;"1",TRUE,FALSE))</formula>
    </cfRule>
  </conditionalFormatting>
  <conditionalFormatting sqref="S9:AG10">
    <cfRule type="expression" dxfId="960" priority="52606" stopIfTrue="1">
      <formula>IF(S$9=TODAY(),TRUE,FALSE)</formula>
    </cfRule>
    <cfRule type="expression" dxfId="959" priority="52607" stopIfTrue="1">
      <formula>IF(WEEKDAY(S$9)=7,TRUE,FALSE)</formula>
    </cfRule>
    <cfRule type="expression" dxfId="958" priority="52608" stopIfTrue="1">
      <formula>IF(OR(WEEKDAY(S$9)=1,IF(ISNA(MATCH(S$9,Holiday,0)),FALSE,TRUE)),TRUE,FALSE)</formula>
    </cfRule>
  </conditionalFormatting>
  <conditionalFormatting sqref="S12:X14 S16:AG16 S34:AG34 S36:AG36 S38:AG38 S40:AG42 S44:AG46 S30:AG32 S54:AG54 S52:AG52 S62:AG62 S64:AG64 S82:AG82 S74:AG74 S80:AG80 S78:AG78 S76:AG76 S92:AG92 S84:AG84 S90:AG90 S88:AG88 S86:AG86 S106:AG106 S72:AG72 S58:AG60 S66:AG66 S70:AG70 S112:AG112 S110:AG110 S118:AG118 S108:AG108 S128:AG128 S122:AG122 S120:AG120 S126:AG126 S124:AG124 S114:AG116">
    <cfRule type="expression" dxfId="957" priority="67117" stopIfTrue="1">
      <formula>IF(OR(WEEKDAY(S$9)=7,WEEKDAY(S$9)=1,IF(ISNA(MATCH(S$9,Holiday,0)),FALSE,TRUE)),TRUE,FALSE)</formula>
    </cfRule>
    <cfRule type="expression" dxfId="956" priority="67118" stopIfTrue="1">
      <formula>IF(AND($B12&lt;&gt;"",$I12&lt;&gt;"", $I12&lt;=S$9,S$9&lt;=$J12),TRUE,FALSE)</formula>
    </cfRule>
    <cfRule type="expression" dxfId="955" priority="67119" stopIfTrue="1">
      <formula>IF(AND($B12="", $K11&lt;&gt;"",$K11&lt;=S$9,S$9&lt;=$L11),TRUE,FALSE)</formula>
    </cfRule>
  </conditionalFormatting>
  <conditionalFormatting sqref="B127:R128 B33:G36 I33:R34 B11:R14 B15:E16 J117:J118 M117:R118 B117:C118 M51:R52 E117:G118 M61:R62 G61:G62 M71:R72 G71:G72 G15:R16 I35:K36 M35:R36">
    <cfRule type="expression" dxfId="954" priority="67135" stopIfTrue="1">
      <formula>IF(AND($B11&lt;&gt;"",$I11&lt;&gt;"",$J11&lt;&gt;"",$K11&lt;&gt;"",$L11&lt;&gt;"",$M11=100),TRUE,FALSE)</formula>
    </cfRule>
    <cfRule type="expression" dxfId="953" priority="67136" stopIfTrue="1">
      <formula>IF(AND($B11&lt;&gt;"",$I11&lt;&gt;"",$J11&lt;&gt;"",$J11&lt;TODAY()),TRUE,FALSE)</formula>
    </cfRule>
    <cfRule type="expression" dxfId="952" priority="67137" stopIfTrue="1">
      <formula>IF(OR(AND($B11&lt;&gt;"",$I11&lt;&gt;"",$J11&lt;&gt;"",$K11&lt;&gt;"",$M11&lt;100),AND($I11&lt;&gt;"",$J11&lt;&gt;"",TODAY()&gt;=$I11)),TRUE,FALSE)</formula>
    </cfRule>
  </conditionalFormatting>
  <conditionalFormatting sqref="S33:AG33 S37:AG37 S35:AG35 S39:AG39 S43:AG43 S57:AG57 S65:AG65 S71:AG71 S79:AG79 S75:AG75 S89:AG89 S85:AG85 S113:AG113 S109:AG109 S111:AG111 S117:AG117 S127:AG127 S121:AG121 S119:AG119 S125:AG125 S123:AG123">
    <cfRule type="expression" dxfId="951" priority="67312" stopIfTrue="1">
      <formula>IF(OR(WEEKDAY(S$9)=7,WEEKDAY(S$9)=1,IF(ISNA(MATCH(S$9,Holiday,0)),FALSE,TRUE)),TRUE,FALSE)</formula>
    </cfRule>
    <cfRule type="expression" dxfId="950" priority="67313" stopIfTrue="1">
      <formula>IF(AND($B33&lt;&gt;"",$I33&lt;&gt;"", $I33&lt;=S$9,S$9&lt;=$J33),TRUE,FALSE)</formula>
    </cfRule>
    <cfRule type="expression" dxfId="949" priority="67314" stopIfTrue="1">
      <formula>IF(AND($B33="", #REF!&lt;&gt;"",#REF!&lt;=S$9,S$9&lt;=#REF!),TRUE,FALSE)</formula>
    </cfRule>
  </conditionalFormatting>
  <conditionalFormatting sqref="S15:X15">
    <cfRule type="expression" dxfId="948" priority="67324" stopIfTrue="1">
      <formula>IF(OR(WEEKDAY(S$9)=7,WEEKDAY(S$9)=1,IF(ISNA(MATCH(S$9,Holiday,0)),FALSE,TRUE)),TRUE,FALSE)</formula>
    </cfRule>
    <cfRule type="expression" dxfId="947" priority="67325" stopIfTrue="1">
      <formula>IF(AND($B15&lt;&gt;"",$I15&lt;&gt;"", $I15&lt;=S$9,S$9&lt;=$J15),TRUE,FALSE)</formula>
    </cfRule>
    <cfRule type="expression" dxfId="946" priority="67326" stopIfTrue="1">
      <formula>IF(AND($B15="", $K10&lt;&gt;"",$K10&lt;=S$9,S$9&lt;=$L10),TRUE,FALSE)</formula>
    </cfRule>
  </conditionalFormatting>
  <conditionalFormatting sqref="S11:X11">
    <cfRule type="expression" dxfId="945" priority="67366" stopIfTrue="1">
      <formula>IF(OR(WEEKDAY(S$9)=7,WEEKDAY(S$9)=1,IF(ISNA(MATCH(S$9,Holiday,0)),FALSE,TRUE)),TRUE,FALSE)</formula>
    </cfRule>
    <cfRule type="expression" dxfId="944" priority="67367" stopIfTrue="1">
      <formula>IF(AND($B11&lt;&gt;"",$I11&lt;&gt;"", $I11&lt;=S$9,S$9&lt;=$J11),TRUE,FALSE)</formula>
    </cfRule>
    <cfRule type="expression" dxfId="943" priority="67368" stopIfTrue="1">
      <formula>IF(AND($B11="", #REF!&lt;&gt;"",#REF!&lt;=S$9,S$9&lt;=#REF!),TRUE,FALSE)</formula>
    </cfRule>
  </conditionalFormatting>
  <conditionalFormatting sqref="Y8:AD8">
    <cfRule type="expression" dxfId="942" priority="1698" stopIfTrue="1">
      <formula>IF(TEXT(Y$9,"d")="1",TRUE,FALSE)</formula>
    </cfRule>
    <cfRule type="expression" dxfId="941" priority="1699" stopIfTrue="1">
      <formula>OR(IF(TEXT(Y$9,"d")&lt;&gt;"1",TRUE,FALSE))</formula>
    </cfRule>
  </conditionalFormatting>
  <conditionalFormatting sqref="Y12:AD14">
    <cfRule type="expression" dxfId="940" priority="1692" stopIfTrue="1">
      <formula>IF(OR(WEEKDAY(Y$9)=7,WEEKDAY(Y$9)=1,IF(ISNA(MATCH(Y$9,Holiday,0)),FALSE,TRUE)),TRUE,FALSE)</formula>
    </cfRule>
    <cfRule type="expression" dxfId="939" priority="1693" stopIfTrue="1">
      <formula>IF(AND($B12&lt;&gt;"",$I12&lt;&gt;"", $I12&lt;=Y$9,Y$9&lt;=$J12),TRUE,FALSE)</formula>
    </cfRule>
    <cfRule type="expression" dxfId="938" priority="1694" stopIfTrue="1">
      <formula>IF(AND($B12="", $K11&lt;&gt;"",$K11&lt;=Y$9,Y$9&lt;=$L11),TRUE,FALSE)</formula>
    </cfRule>
  </conditionalFormatting>
  <conditionalFormatting sqref="Y15:AD15">
    <cfRule type="expression" dxfId="937" priority="1686" stopIfTrue="1">
      <formula>IF(OR(WEEKDAY(Y$9)=7,WEEKDAY(Y$9)=1,IF(ISNA(MATCH(Y$9,Holiday,0)),FALSE,TRUE)),TRUE,FALSE)</formula>
    </cfRule>
    <cfRule type="expression" dxfId="936" priority="1687" stopIfTrue="1">
      <formula>IF(AND($B15&lt;&gt;"",$I15&lt;&gt;"", $I15&lt;=Y$9,Y$9&lt;=$J15),TRUE,FALSE)</formula>
    </cfRule>
    <cfRule type="expression" dxfId="935" priority="1688" stopIfTrue="1">
      <formula>IF(AND($B15="", $K10&lt;&gt;"",$K10&lt;=Y$9,Y$9&lt;=$L10),TRUE,FALSE)</formula>
    </cfRule>
  </conditionalFormatting>
  <conditionalFormatting sqref="Y11:AD11">
    <cfRule type="expression" dxfId="934" priority="1683" stopIfTrue="1">
      <formula>IF(OR(WEEKDAY(Y$9)=7,WEEKDAY(Y$9)=1,IF(ISNA(MATCH(Y$9,Holiday,0)),FALSE,TRUE)),TRUE,FALSE)</formula>
    </cfRule>
    <cfRule type="expression" dxfId="933" priority="1684" stopIfTrue="1">
      <formula>IF(AND($B11&lt;&gt;"",$I11&lt;&gt;"", $I11&lt;=Y$9,Y$9&lt;=$J11),TRUE,FALSE)</formula>
    </cfRule>
    <cfRule type="expression" dxfId="932" priority="1685" stopIfTrue="1">
      <formula>IF(AND($B11="", #REF!&lt;&gt;"",#REF!&lt;=Y$9,Y$9&lt;=#REF!),TRUE,FALSE)</formula>
    </cfRule>
  </conditionalFormatting>
  <conditionalFormatting sqref="AE8:AG8">
    <cfRule type="expression" dxfId="931" priority="1669" stopIfTrue="1">
      <formula>IF(TEXT(AE$9,"d")="1",TRUE,FALSE)</formula>
    </cfRule>
    <cfRule type="expression" dxfId="930" priority="1670" stopIfTrue="1">
      <formula>OR(IF(TEXT(AE$9,"d")&lt;&gt;"1",TRUE,FALSE))</formula>
    </cfRule>
  </conditionalFormatting>
  <conditionalFormatting sqref="AE12:AG14">
    <cfRule type="expression" dxfId="929" priority="1666" stopIfTrue="1">
      <formula>IF(OR(WEEKDAY(AE$9)=7,WEEKDAY(AE$9)=1,IF(ISNA(MATCH(AE$9,Holiday,0)),FALSE,TRUE)),TRUE,FALSE)</formula>
    </cfRule>
    <cfRule type="expression" dxfId="928" priority="1667" stopIfTrue="1">
      <formula>IF(AND($B12&lt;&gt;"",$I12&lt;&gt;"", $I12&lt;=AE$9,AE$9&lt;=$J12),TRUE,FALSE)</formula>
    </cfRule>
    <cfRule type="expression" dxfId="927" priority="1668" stopIfTrue="1">
      <formula>IF(AND($B12="", $K11&lt;&gt;"",$K11&lt;=AE$9,AE$9&lt;=$L11),TRUE,FALSE)</formula>
    </cfRule>
  </conditionalFormatting>
  <conditionalFormatting sqref="AE15:AG15">
    <cfRule type="expression" dxfId="926" priority="1660" stopIfTrue="1">
      <formula>IF(OR(WEEKDAY(AE$9)=7,WEEKDAY(AE$9)=1,IF(ISNA(MATCH(AE$9,Holiday,0)),FALSE,TRUE)),TRUE,FALSE)</formula>
    </cfRule>
    <cfRule type="expression" dxfId="925" priority="1661" stopIfTrue="1">
      <formula>IF(AND($B15&lt;&gt;"",$I15&lt;&gt;"", $I15&lt;=AE$9,AE$9&lt;=$J15),TRUE,FALSE)</formula>
    </cfRule>
    <cfRule type="expression" dxfId="924" priority="1662" stopIfTrue="1">
      <formula>IF(AND($B15="", $K10&lt;&gt;"",$K10&lt;=AE$9,AE$9&lt;=$L10),TRUE,FALSE)</formula>
    </cfRule>
  </conditionalFormatting>
  <conditionalFormatting sqref="AE11:AG11">
    <cfRule type="expression" dxfId="923" priority="1657" stopIfTrue="1">
      <formula>IF(OR(WEEKDAY(AE$9)=7,WEEKDAY(AE$9)=1,IF(ISNA(MATCH(AE$9,Holiday,0)),FALSE,TRUE)),TRUE,FALSE)</formula>
    </cfRule>
    <cfRule type="expression" dxfId="922" priority="1658" stopIfTrue="1">
      <formula>IF(AND($B11&lt;&gt;"",$I11&lt;&gt;"", $I11&lt;=AE$9,AE$9&lt;=$J11),TRUE,FALSE)</formula>
    </cfRule>
    <cfRule type="expression" dxfId="921" priority="1659" stopIfTrue="1">
      <formula>IF(AND($B11="", #REF!&lt;&gt;"",#REF!&lt;=AE$9,AE$9&lt;=#REF!),TRUE,FALSE)</formula>
    </cfRule>
  </conditionalFormatting>
  <conditionalFormatting sqref="H35:H36">
    <cfRule type="expression" dxfId="920" priority="1642" stopIfTrue="1">
      <formula>IF(AND($B35&lt;&gt;"",$I35&lt;&gt;"",$J35&lt;&gt;"",$K35&lt;&gt;"",$L35&lt;&gt;"",$M35=100),TRUE,FALSE)</formula>
    </cfRule>
    <cfRule type="expression" dxfId="919" priority="1643" stopIfTrue="1">
      <formula>IF(AND($B35&lt;&gt;"",$I35&lt;&gt;"",$J35&lt;&gt;"",$J35&lt;TODAY()),TRUE,FALSE)</formula>
    </cfRule>
    <cfRule type="expression" dxfId="918" priority="1644" stopIfTrue="1">
      <formula>IF(OR(AND($B35&lt;&gt;"",$I35&lt;&gt;"",$J35&lt;&gt;"",$K35&lt;&gt;"",$M35&lt;100),AND($I35&lt;&gt;"",$J35&lt;&gt;"",TODAY()&gt;=$I35)),TRUE,FALSE)</formula>
    </cfRule>
  </conditionalFormatting>
  <conditionalFormatting sqref="H33:H34">
    <cfRule type="expression" dxfId="917" priority="1639" stopIfTrue="1">
      <formula>IF(AND($B33&lt;&gt;"",$I33&lt;&gt;"",$J33&lt;&gt;"",$K33&lt;&gt;"",$L33&lt;&gt;"",$M33=100),TRUE,FALSE)</formula>
    </cfRule>
    <cfRule type="expression" dxfId="916" priority="1640" stopIfTrue="1">
      <formula>IF(AND($B33&lt;&gt;"",$I33&lt;&gt;"",$J33&lt;&gt;"",$J33&lt;TODAY()),TRUE,FALSE)</formula>
    </cfRule>
    <cfRule type="expression" dxfId="915" priority="1641" stopIfTrue="1">
      <formula>IF(OR(AND($B33&lt;&gt;"",$I33&lt;&gt;"",$J33&lt;&gt;"",$K33&lt;&gt;"",$M33&lt;100),AND($I33&lt;&gt;"",$J33&lt;&gt;"",TODAY()&gt;=$I33)),TRUE,FALSE)</formula>
    </cfRule>
  </conditionalFormatting>
  <conditionalFormatting sqref="I53:R54 B37:G42 I39:I42 M37:R42 M109:R114 B109:G114 B53:G54 J109:J114">
    <cfRule type="expression" dxfId="914" priority="1612" stopIfTrue="1">
      <formula>IF(AND($B37&lt;&gt;"",$I37&lt;&gt;"",$J37&lt;&gt;"",$K37&lt;&gt;"",$L37&lt;&gt;"",$M37=100),TRUE,FALSE)</formula>
    </cfRule>
    <cfRule type="expression" dxfId="913" priority="1613" stopIfTrue="1">
      <formula>IF(AND($B37&lt;&gt;"",$I37&lt;&gt;"",$J37&lt;&gt;"",$J37&lt;TODAY()),TRUE,FALSE)</formula>
    </cfRule>
    <cfRule type="expression" dxfId="912" priority="1614" stopIfTrue="1">
      <formula>IF(OR(AND($B37&lt;&gt;"",$I37&lt;&gt;"",$J37&lt;&gt;"",$K37&lt;&gt;"",$M37&lt;100),AND($I37&lt;&gt;"",$J37&lt;&gt;"",TODAY()&gt;=$I37)),TRUE,FALSE)</formula>
    </cfRule>
  </conditionalFormatting>
  <conditionalFormatting sqref="H109:H110">
    <cfRule type="expression" dxfId="911" priority="1570" stopIfTrue="1">
      <formula>IF(AND($B109&lt;&gt;"",$I109&lt;&gt;"",$J109&lt;&gt;"",$K109&lt;&gt;"",$L109&lt;&gt;"",$M109=100),TRUE,FALSE)</formula>
    </cfRule>
    <cfRule type="expression" dxfId="910" priority="1571" stopIfTrue="1">
      <formula>IF(AND($B109&lt;&gt;"",$I109&lt;&gt;"",$J109&lt;&gt;"",$J109&lt;TODAY()),TRUE,FALSE)</formula>
    </cfRule>
    <cfRule type="expression" dxfId="909" priority="1572" stopIfTrue="1">
      <formula>IF(OR(AND($B109&lt;&gt;"",$I109&lt;&gt;"",$J109&lt;&gt;"",$K109&lt;&gt;"",$M109&lt;100),AND($I109&lt;&gt;"",$J109&lt;&gt;"",TODAY()&gt;=$I109)),TRUE,FALSE)</formula>
    </cfRule>
  </conditionalFormatting>
  <conditionalFormatting sqref="H39:H40">
    <cfRule type="expression" dxfId="908" priority="1585" stopIfTrue="1">
      <formula>IF(AND($B39&lt;&gt;"",$I39&lt;&gt;"",$J39&lt;&gt;"",$K39&lt;&gt;"",$L39&lt;&gt;"",$M39=100),TRUE,FALSE)</formula>
    </cfRule>
    <cfRule type="expression" dxfId="907" priority="1586" stopIfTrue="1">
      <formula>IF(AND($B39&lt;&gt;"",$I39&lt;&gt;"",$J39&lt;&gt;"",$J39&lt;TODAY()),TRUE,FALSE)</formula>
    </cfRule>
    <cfRule type="expression" dxfId="906" priority="1587" stopIfTrue="1">
      <formula>IF(OR(AND($B39&lt;&gt;"",$I39&lt;&gt;"",$J39&lt;&gt;"",$K39&lt;&gt;"",$M39&lt;100),AND($I39&lt;&gt;"",$J39&lt;&gt;"",TODAY()&gt;=$I39)),TRUE,FALSE)</formula>
    </cfRule>
  </conditionalFormatting>
  <conditionalFormatting sqref="H37:H38">
    <cfRule type="expression" dxfId="905" priority="1582" stopIfTrue="1">
      <formula>IF(AND($B37&lt;&gt;"",$I37&lt;&gt;"",$J37&lt;&gt;"",$K37&lt;&gt;"",$L37&lt;&gt;"",$M37=100),TRUE,FALSE)</formula>
    </cfRule>
    <cfRule type="expression" dxfId="904" priority="1583" stopIfTrue="1">
      <formula>IF(AND($B37&lt;&gt;"",$I37&lt;&gt;"",$J37&lt;&gt;"",$J37&lt;TODAY()),TRUE,FALSE)</formula>
    </cfRule>
    <cfRule type="expression" dxfId="903" priority="1584" stopIfTrue="1">
      <formula>IF(OR(AND($B37&lt;&gt;"",$I37&lt;&gt;"",$J37&lt;&gt;"",$K37&lt;&gt;"",$M37&lt;100),AND($I37&lt;&gt;"",$J37&lt;&gt;"",TODAY()&gt;=$I37)),TRUE,FALSE)</formula>
    </cfRule>
  </conditionalFormatting>
  <conditionalFormatting sqref="H41:H42">
    <cfRule type="expression" dxfId="902" priority="1579" stopIfTrue="1">
      <formula>IF(AND($B41&lt;&gt;"",$I41&lt;&gt;"",$J41&lt;&gt;"",$K41&lt;&gt;"",$L41&lt;&gt;"",$M41=100),TRUE,FALSE)</formula>
    </cfRule>
    <cfRule type="expression" dxfId="901" priority="1580" stopIfTrue="1">
      <formula>IF(AND($B41&lt;&gt;"",$I41&lt;&gt;"",$J41&lt;&gt;"",$J41&lt;TODAY()),TRUE,FALSE)</formula>
    </cfRule>
    <cfRule type="expression" dxfId="900" priority="1581" stopIfTrue="1">
      <formula>IF(OR(AND($B41&lt;&gt;"",$I41&lt;&gt;"",$J41&lt;&gt;"",$K41&lt;&gt;"",$M41&lt;100),AND($I41&lt;&gt;"",$J41&lt;&gt;"",TODAY()&gt;=$I41)),TRUE,FALSE)</formula>
    </cfRule>
  </conditionalFormatting>
  <conditionalFormatting sqref="H53:H54">
    <cfRule type="expression" dxfId="899" priority="1576" stopIfTrue="1">
      <formula>IF(AND($B53&lt;&gt;"",$I53&lt;&gt;"",$J53&lt;&gt;"",$K53&lt;&gt;"",$L53&lt;&gt;"",$M53=100),TRUE,FALSE)</formula>
    </cfRule>
    <cfRule type="expression" dxfId="898" priority="1577" stopIfTrue="1">
      <formula>IF(AND($B53&lt;&gt;"",$I53&lt;&gt;"",$J53&lt;&gt;"",$J53&lt;TODAY()),TRUE,FALSE)</formula>
    </cfRule>
    <cfRule type="expression" dxfId="897" priority="1578" stopIfTrue="1">
      <formula>IF(OR(AND($B53&lt;&gt;"",$I53&lt;&gt;"",$J53&lt;&gt;"",$K53&lt;&gt;"",$M53&lt;100),AND($I53&lt;&gt;"",$J53&lt;&gt;"",TODAY()&gt;=$I53)),TRUE,FALSE)</formula>
    </cfRule>
  </conditionalFormatting>
  <conditionalFormatting sqref="H113:H114">
    <cfRule type="expression" dxfId="896" priority="1567" stopIfTrue="1">
      <formula>IF(AND($B113&lt;&gt;"",$I113&lt;&gt;"",$J113&lt;&gt;"",$K113&lt;&gt;"",$L113&lt;&gt;"",$M113=100),TRUE,FALSE)</formula>
    </cfRule>
    <cfRule type="expression" dxfId="895" priority="1568" stopIfTrue="1">
      <formula>IF(AND($B113&lt;&gt;"",$I113&lt;&gt;"",$J113&lt;&gt;"",$J113&lt;TODAY()),TRUE,FALSE)</formula>
    </cfRule>
    <cfRule type="expression" dxfId="894" priority="1569" stopIfTrue="1">
      <formula>IF(OR(AND($B113&lt;&gt;"",$I113&lt;&gt;"",$J113&lt;&gt;"",$K113&lt;&gt;"",$M113&lt;100),AND($I113&lt;&gt;"",$J113&lt;&gt;"",TODAY()&gt;=$I113)),TRUE,FALSE)</formula>
    </cfRule>
  </conditionalFormatting>
  <conditionalFormatting sqref="H111:H112">
    <cfRule type="expression" dxfId="893" priority="1573" stopIfTrue="1">
      <formula>IF(AND($B111&lt;&gt;"",$I111&lt;&gt;"",$J111&lt;&gt;"",$K111&lt;&gt;"",$L111&lt;&gt;"",$M111=100),TRUE,FALSE)</formula>
    </cfRule>
    <cfRule type="expression" dxfId="892" priority="1574" stopIfTrue="1">
      <formula>IF(AND($B111&lt;&gt;"",$I111&lt;&gt;"",$J111&lt;&gt;"",$J111&lt;TODAY()),TRUE,FALSE)</formula>
    </cfRule>
    <cfRule type="expression" dxfId="891" priority="1575" stopIfTrue="1">
      <formula>IF(OR(AND($B111&lt;&gt;"",$I111&lt;&gt;"",$J111&lt;&gt;"",$K111&lt;&gt;"",$M111&lt;100),AND($I111&lt;&gt;"",$J111&lt;&gt;"",TODAY()&gt;=$I111)),TRUE,FALSE)</formula>
    </cfRule>
  </conditionalFormatting>
  <conditionalFormatting sqref="I37:I38">
    <cfRule type="expression" dxfId="890" priority="1564" stopIfTrue="1">
      <formula>IF(AND($B37&lt;&gt;"",$I37&lt;&gt;"",$J37&lt;&gt;"",$K37&lt;&gt;"",$L37&lt;&gt;"",$M37=100),TRUE,FALSE)</formula>
    </cfRule>
    <cfRule type="expression" dxfId="889" priority="1565" stopIfTrue="1">
      <formula>IF(AND($B37&lt;&gt;"",$I37&lt;&gt;"",$J37&lt;&gt;"",$J37&lt;TODAY()),TRUE,FALSE)</formula>
    </cfRule>
    <cfRule type="expression" dxfId="888" priority="1566" stopIfTrue="1">
      <formula>IF(OR(AND($B37&lt;&gt;"",$I37&lt;&gt;"",$J37&lt;&gt;"",$K37&lt;&gt;"",$M37&lt;100),AND($I37&lt;&gt;"",$J37&lt;&gt;"",TODAY()&gt;=$I37)),TRUE,FALSE)</formula>
    </cfRule>
  </conditionalFormatting>
  <conditionalFormatting sqref="K39:K40">
    <cfRule type="expression" dxfId="887" priority="1540" stopIfTrue="1">
      <formula>IF(AND($B39&lt;&gt;"",$I39&lt;&gt;"",$J39&lt;&gt;"",$K39&lt;&gt;"",$L39&lt;&gt;"",$M39=100),TRUE,FALSE)</formula>
    </cfRule>
    <cfRule type="expression" dxfId="886" priority="1541" stopIfTrue="1">
      <formula>IF(AND($B39&lt;&gt;"",$I39&lt;&gt;"",$J39&lt;&gt;"",$J39&lt;TODAY()),TRUE,FALSE)</formula>
    </cfRule>
    <cfRule type="expression" dxfId="885" priority="1542" stopIfTrue="1">
      <formula>IF(OR(AND($B39&lt;&gt;"",$I39&lt;&gt;"",$J39&lt;&gt;"",$K39&lt;&gt;"",$M39&lt;100),AND($I39&lt;&gt;"",$J39&lt;&gt;"",TODAY()&gt;=$I39)),TRUE,FALSE)</formula>
    </cfRule>
  </conditionalFormatting>
  <conditionalFormatting sqref="K37:K38">
    <cfRule type="expression" dxfId="884" priority="1558" stopIfTrue="1">
      <formula>IF(AND($B37&lt;&gt;"",$I37&lt;&gt;"",$J37&lt;&gt;"",$K37&lt;&gt;"",$L37&lt;&gt;"",$M37=100),TRUE,FALSE)</formula>
    </cfRule>
    <cfRule type="expression" dxfId="883" priority="1559" stopIfTrue="1">
      <formula>IF(AND($B37&lt;&gt;"",$I37&lt;&gt;"",$J37&lt;&gt;"",$J37&lt;TODAY()),TRUE,FALSE)</formula>
    </cfRule>
    <cfRule type="expression" dxfId="882" priority="1560" stopIfTrue="1">
      <formula>IF(OR(AND($B37&lt;&gt;"",$I37&lt;&gt;"",$J37&lt;&gt;"",$K37&lt;&gt;"",$M37&lt;100),AND($I37&lt;&gt;"",$J37&lt;&gt;"",TODAY()&gt;=$I37)),TRUE,FALSE)</formula>
    </cfRule>
  </conditionalFormatting>
  <conditionalFormatting sqref="L41:L42">
    <cfRule type="expression" dxfId="881" priority="1531" stopIfTrue="1">
      <formula>IF(AND($B41&lt;&gt;"",$I41&lt;&gt;"",$J41&lt;&gt;"",$K41&lt;&gt;"",$L41&lt;&gt;"",$M41=100),TRUE,FALSE)</formula>
    </cfRule>
    <cfRule type="expression" dxfId="880" priority="1532" stopIfTrue="1">
      <formula>IF(AND($B41&lt;&gt;"",$I41&lt;&gt;"",$J41&lt;&gt;"",$J41&lt;TODAY()),TRUE,FALSE)</formula>
    </cfRule>
    <cfRule type="expression" dxfId="879" priority="1533" stopIfTrue="1">
      <formula>IF(OR(AND($B41&lt;&gt;"",$I41&lt;&gt;"",$J41&lt;&gt;"",$K41&lt;&gt;"",$M41&lt;100),AND($I41&lt;&gt;"",$J41&lt;&gt;"",TODAY()&gt;=$I41)),TRUE,FALSE)</formula>
    </cfRule>
  </conditionalFormatting>
  <conditionalFormatting sqref="J37:J38">
    <cfRule type="expression" dxfId="878" priority="1549" stopIfTrue="1">
      <formula>IF(AND($B37&lt;&gt;"",$I37&lt;&gt;"",$J37&lt;&gt;"",$K37&lt;&gt;"",$L37&lt;&gt;"",$M37=100),TRUE,FALSE)</formula>
    </cfRule>
    <cfRule type="expression" dxfId="877" priority="1550" stopIfTrue="1">
      <formula>IF(AND($B37&lt;&gt;"",$I37&lt;&gt;"",$J37&lt;&gt;"",$J37&lt;TODAY()),TRUE,FALSE)</formula>
    </cfRule>
    <cfRule type="expression" dxfId="876" priority="1551" stopIfTrue="1">
      <formula>IF(OR(AND($B37&lt;&gt;"",$I37&lt;&gt;"",$J37&lt;&gt;"",$K37&lt;&gt;"",$M37&lt;100),AND($I37&lt;&gt;"",$J37&lt;&gt;"",TODAY()&gt;=$I37)),TRUE,FALSE)</formula>
    </cfRule>
  </conditionalFormatting>
  <conditionalFormatting sqref="J39:J40">
    <cfRule type="expression" dxfId="875" priority="1546" stopIfTrue="1">
      <formula>IF(AND($B39&lt;&gt;"",$I39&lt;&gt;"",$J39&lt;&gt;"",$K39&lt;&gt;"",$L39&lt;&gt;"",$M39=100),TRUE,FALSE)</formula>
    </cfRule>
    <cfRule type="expression" dxfId="874" priority="1547" stopIfTrue="1">
      <formula>IF(AND($B39&lt;&gt;"",$I39&lt;&gt;"",$J39&lt;&gt;"",$J39&lt;TODAY()),TRUE,FALSE)</formula>
    </cfRule>
    <cfRule type="expression" dxfId="873" priority="1548" stopIfTrue="1">
      <formula>IF(OR(AND($B39&lt;&gt;"",$I39&lt;&gt;"",$J39&lt;&gt;"",$K39&lt;&gt;"",$M39&lt;100),AND($I39&lt;&gt;"",$J39&lt;&gt;"",TODAY()&gt;=$I39)),TRUE,FALSE)</formula>
    </cfRule>
  </conditionalFormatting>
  <conditionalFormatting sqref="J41:J42">
    <cfRule type="expression" dxfId="872" priority="1543" stopIfTrue="1">
      <formula>IF(AND($B41&lt;&gt;"",$I41&lt;&gt;"",$J41&lt;&gt;"",$K41&lt;&gt;"",$L41&lt;&gt;"",$M41=100),TRUE,FALSE)</formula>
    </cfRule>
    <cfRule type="expression" dxfId="871" priority="1544" stopIfTrue="1">
      <formula>IF(AND($B41&lt;&gt;"",$I41&lt;&gt;"",$J41&lt;&gt;"",$J41&lt;TODAY()),TRUE,FALSE)</formula>
    </cfRule>
    <cfRule type="expression" dxfId="870" priority="1545" stopIfTrue="1">
      <formula>IF(OR(AND($B41&lt;&gt;"",$I41&lt;&gt;"",$J41&lt;&gt;"",$K41&lt;&gt;"",$M41&lt;100),AND($I41&lt;&gt;"",$J41&lt;&gt;"",TODAY()&gt;=$I41)),TRUE,FALSE)</formula>
    </cfRule>
  </conditionalFormatting>
  <conditionalFormatting sqref="K41:K42">
    <cfRule type="expression" dxfId="869" priority="1537" stopIfTrue="1">
      <formula>IF(AND($B41&lt;&gt;"",$I41&lt;&gt;"",$J41&lt;&gt;"",$K41&lt;&gt;"",$L41&lt;&gt;"",$M41=100),TRUE,FALSE)</formula>
    </cfRule>
    <cfRule type="expression" dxfId="868" priority="1538" stopIfTrue="1">
      <formula>IF(AND($B41&lt;&gt;"",$I41&lt;&gt;"",$J41&lt;&gt;"",$J41&lt;TODAY()),TRUE,FALSE)</formula>
    </cfRule>
    <cfRule type="expression" dxfId="867" priority="1539" stopIfTrue="1">
      <formula>IF(OR(AND($B41&lt;&gt;"",$I41&lt;&gt;"",$J41&lt;&gt;"",$K41&lt;&gt;"",$M41&lt;100),AND($I41&lt;&gt;"",$J41&lt;&gt;"",TODAY()&gt;=$I41)),TRUE,FALSE)</formula>
    </cfRule>
  </conditionalFormatting>
  <conditionalFormatting sqref="S18:AG18">
    <cfRule type="expression" dxfId="866" priority="1528" stopIfTrue="1">
      <formula>IF(OR(WEEKDAY(S$9)=7,WEEKDAY(S$9)=1,IF(ISNA(MATCH(S$9,Holiday,0)),FALSE,TRUE)),TRUE,FALSE)</formula>
    </cfRule>
    <cfRule type="expression" dxfId="865" priority="1529" stopIfTrue="1">
      <formula>IF(AND($B18&lt;&gt;"",$I18&lt;&gt;"", $I18&lt;=S$9,S$9&lt;=$J18),TRUE,FALSE)</formula>
    </cfRule>
    <cfRule type="expression" dxfId="864" priority="1530" stopIfTrue="1">
      <formula>IF(AND($B18="", $K17&lt;&gt;"",$K17&lt;=S$9,S$9&lt;=$L17),TRUE,FALSE)</formula>
    </cfRule>
  </conditionalFormatting>
  <conditionalFormatting sqref="B17:E18 G17:K18 M17:R18">
    <cfRule type="expression" dxfId="863" priority="1525" stopIfTrue="1">
      <formula>IF(AND($B17&lt;&gt;"",$I17&lt;&gt;"",$J17&lt;&gt;"",$K17&lt;&gt;"",$L17&lt;&gt;"",$M17=100),TRUE,FALSE)</formula>
    </cfRule>
    <cfRule type="expression" dxfId="862" priority="1526" stopIfTrue="1">
      <formula>IF(AND($B17&lt;&gt;"",$I17&lt;&gt;"",$J17&lt;&gt;"",$J17&lt;TODAY()),TRUE,FALSE)</formula>
    </cfRule>
    <cfRule type="expression" dxfId="861" priority="1527" stopIfTrue="1">
      <formula>IF(OR(AND($B17&lt;&gt;"",$I17&lt;&gt;"",$J17&lt;&gt;"",$K17&lt;&gt;"",$M17&lt;100),AND($I17&lt;&gt;"",$J17&lt;&gt;"",TODAY()&gt;=$I17)),TRUE,FALSE)</formula>
    </cfRule>
  </conditionalFormatting>
  <conditionalFormatting sqref="S17:AG17 S69:AG69">
    <cfRule type="expression" dxfId="860" priority="1522" stopIfTrue="1">
      <formula>IF(OR(WEEKDAY(S$9)=7,WEEKDAY(S$9)=1,IF(ISNA(MATCH(S$9,Holiday,0)),FALSE,TRUE)),TRUE,FALSE)</formula>
    </cfRule>
    <cfRule type="expression" dxfId="859" priority="1523" stopIfTrue="1">
      <formula>IF(AND($B17&lt;&gt;"",$I17&lt;&gt;"", $I17&lt;=S$9,S$9&lt;=$J17),TRUE,FALSE)</formula>
    </cfRule>
    <cfRule type="expression" dxfId="858" priority="1524" stopIfTrue="1">
      <formula>IF(AND($B17="", $K14&lt;&gt;"",$K14&lt;=S$9,S$9&lt;=$L14),TRUE,FALSE)</formula>
    </cfRule>
  </conditionalFormatting>
  <conditionalFormatting sqref="F15:F16">
    <cfRule type="expression" dxfId="857" priority="1519" stopIfTrue="1">
      <formula>IF(AND($B15&lt;&gt;"",$I15&lt;&gt;"",$J15&lt;&gt;"",$K15&lt;&gt;"",$L15&lt;&gt;"",$M15=100),TRUE,FALSE)</formula>
    </cfRule>
    <cfRule type="expression" dxfId="856" priority="1520" stopIfTrue="1">
      <formula>IF(AND($B15&lt;&gt;"",$I15&lt;&gt;"",$J15&lt;&gt;"",$J15&lt;TODAY()),TRUE,FALSE)</formula>
    </cfRule>
    <cfRule type="expression" dxfId="855" priority="1521" stopIfTrue="1">
      <formula>IF(OR(AND($B15&lt;&gt;"",$I15&lt;&gt;"",$J15&lt;&gt;"",$K15&lt;&gt;"",$M15&lt;100),AND($I15&lt;&gt;"",$J15&lt;&gt;"",TODAY()&gt;=$I15)),TRUE,FALSE)</formula>
    </cfRule>
  </conditionalFormatting>
  <conditionalFormatting sqref="I107:R108 B59:E60 I59:I60 M57:R60 B57:C58 E57:E58 B107:G108 G57:G60">
    <cfRule type="expression" dxfId="854" priority="1513" stopIfTrue="1">
      <formula>IF(AND($B57&lt;&gt;"",$I57&lt;&gt;"",$J57&lt;&gt;"",$K57&lt;&gt;"",$L57&lt;&gt;"",$M57=100),TRUE,FALSE)</formula>
    </cfRule>
    <cfRule type="expression" dxfId="853" priority="1514" stopIfTrue="1">
      <formula>IF(AND($B57&lt;&gt;"",$I57&lt;&gt;"",$J57&lt;&gt;"",$J57&lt;TODAY()),TRUE,FALSE)</formula>
    </cfRule>
    <cfRule type="expression" dxfId="852" priority="1515" stopIfTrue="1">
      <formula>IF(OR(AND($B57&lt;&gt;"",$I57&lt;&gt;"",$J57&lt;&gt;"",$K57&lt;&gt;"",$M57&lt;100),AND($I57&lt;&gt;"",$J57&lt;&gt;"",TODAY()&gt;=$I57)),TRUE,FALSE)</formula>
    </cfRule>
  </conditionalFormatting>
  <conditionalFormatting sqref="H57:H58">
    <cfRule type="expression" dxfId="851" priority="1510" stopIfTrue="1">
      <formula>IF(AND($B57&lt;&gt;"",$I57&lt;&gt;"",$J57&lt;&gt;"",$K57&lt;&gt;"",$L57&lt;&gt;"",$M57=100),TRUE,FALSE)</formula>
    </cfRule>
    <cfRule type="expression" dxfId="850" priority="1511" stopIfTrue="1">
      <formula>IF(AND($B57&lt;&gt;"",$I57&lt;&gt;"",$J57&lt;&gt;"",$J57&lt;TODAY()),TRUE,FALSE)</formula>
    </cfRule>
    <cfRule type="expression" dxfId="849" priority="1512" stopIfTrue="1">
      <formula>IF(OR(AND($B57&lt;&gt;"",$I57&lt;&gt;"",$J57&lt;&gt;"",$K57&lt;&gt;"",$M57&lt;100),AND($I57&lt;&gt;"",$J57&lt;&gt;"",TODAY()&gt;=$I57)),TRUE,FALSE)</formula>
    </cfRule>
  </conditionalFormatting>
  <conditionalFormatting sqref="H59:H60">
    <cfRule type="expression" dxfId="848" priority="1507" stopIfTrue="1">
      <formula>IF(AND($B59&lt;&gt;"",$I59&lt;&gt;"",$J59&lt;&gt;"",$K59&lt;&gt;"",$L59&lt;&gt;"",$M59=100),TRUE,FALSE)</formula>
    </cfRule>
    <cfRule type="expression" dxfId="847" priority="1508" stopIfTrue="1">
      <formula>IF(AND($B59&lt;&gt;"",$I59&lt;&gt;"",$J59&lt;&gt;"",$J59&lt;TODAY()),TRUE,FALSE)</formula>
    </cfRule>
    <cfRule type="expression" dxfId="846" priority="1509" stopIfTrue="1">
      <formula>IF(OR(AND($B59&lt;&gt;"",$I59&lt;&gt;"",$J59&lt;&gt;"",$K59&lt;&gt;"",$M59&lt;100),AND($I59&lt;&gt;"",$J59&lt;&gt;"",TODAY()&gt;=$I59)),TRUE,FALSE)</formula>
    </cfRule>
  </conditionalFormatting>
  <conditionalFormatting sqref="H107:H108">
    <cfRule type="expression" dxfId="845" priority="1504" stopIfTrue="1">
      <formula>IF(AND($B107&lt;&gt;"",$I107&lt;&gt;"",$J107&lt;&gt;"",$K107&lt;&gt;"",$L107&lt;&gt;"",$M107=100),TRUE,FALSE)</formula>
    </cfRule>
    <cfRule type="expression" dxfId="844" priority="1505" stopIfTrue="1">
      <formula>IF(AND($B107&lt;&gt;"",$I107&lt;&gt;"",$J107&lt;&gt;"",$J107&lt;TODAY()),TRUE,FALSE)</formula>
    </cfRule>
    <cfRule type="expression" dxfId="843" priority="1506" stopIfTrue="1">
      <formula>IF(OR(AND($B107&lt;&gt;"",$I107&lt;&gt;"",$J107&lt;&gt;"",$K107&lt;&gt;"",$M107&lt;100),AND($I107&lt;&gt;"",$J107&lt;&gt;"",TODAY()&gt;=$I107)),TRUE,FALSE)</formula>
    </cfRule>
  </conditionalFormatting>
  <conditionalFormatting sqref="L59:L60">
    <cfRule type="expression" dxfId="842" priority="1495" stopIfTrue="1">
      <formula>IF(AND($B59&lt;&gt;"",$I59&lt;&gt;"",$J59&lt;&gt;"",$K59&lt;&gt;"",$L59&lt;&gt;"",$M59=100),TRUE,FALSE)</formula>
    </cfRule>
    <cfRule type="expression" dxfId="841" priority="1496" stopIfTrue="1">
      <formula>IF(AND($B59&lt;&gt;"",$I59&lt;&gt;"",$J59&lt;&gt;"",$J59&lt;TODAY()),TRUE,FALSE)</formula>
    </cfRule>
    <cfRule type="expression" dxfId="840" priority="1497" stopIfTrue="1">
      <formula>IF(OR(AND($B59&lt;&gt;"",$I59&lt;&gt;"",$J59&lt;&gt;"",$K59&lt;&gt;"",$M59&lt;100),AND($I59&lt;&gt;"",$J59&lt;&gt;"",TODAY()&gt;=$I59)),TRUE,FALSE)</formula>
    </cfRule>
  </conditionalFormatting>
  <conditionalFormatting sqref="J57:J58">
    <cfRule type="expression" dxfId="839" priority="1492" stopIfTrue="1">
      <formula>IF(AND($B57&lt;&gt;"",$I57&lt;&gt;"",$J57&lt;&gt;"",$K57&lt;&gt;"",$L57&lt;&gt;"",$M57=100),TRUE,FALSE)</formula>
    </cfRule>
    <cfRule type="expression" dxfId="838" priority="1493" stopIfTrue="1">
      <formula>IF(AND($B57&lt;&gt;"",$I57&lt;&gt;"",$J57&lt;&gt;"",$J57&lt;TODAY()),TRUE,FALSE)</formula>
    </cfRule>
    <cfRule type="expression" dxfId="837" priority="1494" stopIfTrue="1">
      <formula>IF(OR(AND($B57&lt;&gt;"",$I57&lt;&gt;"",$J57&lt;&gt;"",$K57&lt;&gt;"",$M57&lt;100),AND($I57&lt;&gt;"",$J57&lt;&gt;"",TODAY()&gt;=$I57)),TRUE,FALSE)</formula>
    </cfRule>
  </conditionalFormatting>
  <conditionalFormatting sqref="I109:I110">
    <cfRule type="expression" dxfId="836" priority="1480" stopIfTrue="1">
      <formula>IF(AND($B109&lt;&gt;"",$I109&lt;&gt;"",$J109&lt;&gt;"",$K109&lt;&gt;"",$L109&lt;&gt;"",$M109=100),TRUE,FALSE)</formula>
    </cfRule>
    <cfRule type="expression" dxfId="835" priority="1481" stopIfTrue="1">
      <formula>IF(AND($B109&lt;&gt;"",$I109&lt;&gt;"",$J109&lt;&gt;"",$J109&lt;TODAY()),TRUE,FALSE)</formula>
    </cfRule>
    <cfRule type="expression" dxfId="834" priority="1482" stopIfTrue="1">
      <formula>IF(OR(AND($B109&lt;&gt;"",$I109&lt;&gt;"",$J109&lt;&gt;"",$K109&lt;&gt;"",$M109&lt;100),AND($I109&lt;&gt;"",$J109&lt;&gt;"",TODAY()&gt;=$I109)),TRUE,FALSE)</formula>
    </cfRule>
  </conditionalFormatting>
  <conditionalFormatting sqref="I111:I112">
    <cfRule type="expression" dxfId="833" priority="1477" stopIfTrue="1">
      <formula>IF(AND($B111&lt;&gt;"",$I111&lt;&gt;"",$J111&lt;&gt;"",$K111&lt;&gt;"",$L111&lt;&gt;"",$M111=100),TRUE,FALSE)</formula>
    </cfRule>
    <cfRule type="expression" dxfId="832" priority="1478" stopIfTrue="1">
      <formula>IF(AND($B111&lt;&gt;"",$I111&lt;&gt;"",$J111&lt;&gt;"",$J111&lt;TODAY()),TRUE,FALSE)</formula>
    </cfRule>
    <cfRule type="expression" dxfId="831" priority="1479" stopIfTrue="1">
      <formula>IF(OR(AND($B111&lt;&gt;"",$I111&lt;&gt;"",$J111&lt;&gt;"",$K111&lt;&gt;"",$M111&lt;100),AND($I111&lt;&gt;"",$J111&lt;&gt;"",TODAY()&gt;=$I111)),TRUE,FALSE)</formula>
    </cfRule>
  </conditionalFormatting>
  <conditionalFormatting sqref="I113:I114">
    <cfRule type="expression" dxfId="830" priority="1474" stopIfTrue="1">
      <formula>IF(AND($B113&lt;&gt;"",$I113&lt;&gt;"",$J113&lt;&gt;"",$K113&lt;&gt;"",$L113&lt;&gt;"",$M113=100),TRUE,FALSE)</formula>
    </cfRule>
    <cfRule type="expression" dxfId="829" priority="1475" stopIfTrue="1">
      <formula>IF(AND($B113&lt;&gt;"",$I113&lt;&gt;"",$J113&lt;&gt;"",$J113&lt;TODAY()),TRUE,FALSE)</formula>
    </cfRule>
    <cfRule type="expression" dxfId="828" priority="1476" stopIfTrue="1">
      <formula>IF(OR(AND($B113&lt;&gt;"",$I113&lt;&gt;"",$J113&lt;&gt;"",$K113&lt;&gt;"",$M113&lt;100),AND($I113&lt;&gt;"",$J113&lt;&gt;"",TODAY()&gt;=$I113)),TRUE,FALSE)</formula>
    </cfRule>
  </conditionalFormatting>
  <conditionalFormatting sqref="K109:K110">
    <cfRule type="expression" dxfId="827" priority="1471" stopIfTrue="1">
      <formula>IF(AND($B109&lt;&gt;"",$I109&lt;&gt;"",$J109&lt;&gt;"",$K109&lt;&gt;"",$L109&lt;&gt;"",$M109=100),TRUE,FALSE)</formula>
    </cfRule>
    <cfRule type="expression" dxfId="826" priority="1472" stopIfTrue="1">
      <formula>IF(AND($B109&lt;&gt;"",$I109&lt;&gt;"",$J109&lt;&gt;"",$J109&lt;TODAY()),TRUE,FALSE)</formula>
    </cfRule>
    <cfRule type="expression" dxfId="825" priority="1473" stopIfTrue="1">
      <formula>IF(OR(AND($B109&lt;&gt;"",$I109&lt;&gt;"",$J109&lt;&gt;"",$K109&lt;&gt;"",$M109&lt;100),AND($I109&lt;&gt;"",$J109&lt;&gt;"",TODAY()&gt;=$I109)),TRUE,FALSE)</formula>
    </cfRule>
  </conditionalFormatting>
  <conditionalFormatting sqref="K111:K112">
    <cfRule type="expression" dxfId="824" priority="1468" stopIfTrue="1">
      <formula>IF(AND($B111&lt;&gt;"",$I111&lt;&gt;"",$J111&lt;&gt;"",$K111&lt;&gt;"",$L111&lt;&gt;"",$M111=100),TRUE,FALSE)</formula>
    </cfRule>
    <cfRule type="expression" dxfId="823" priority="1469" stopIfTrue="1">
      <formula>IF(AND($B111&lt;&gt;"",$I111&lt;&gt;"",$J111&lt;&gt;"",$J111&lt;TODAY()),TRUE,FALSE)</formula>
    </cfRule>
    <cfRule type="expression" dxfId="822" priority="1470" stopIfTrue="1">
      <formula>IF(OR(AND($B111&lt;&gt;"",$I111&lt;&gt;"",$J111&lt;&gt;"",$K111&lt;&gt;"",$M111&lt;100),AND($I111&lt;&gt;"",$J111&lt;&gt;"",TODAY()&gt;=$I111)),TRUE,FALSE)</formula>
    </cfRule>
  </conditionalFormatting>
  <conditionalFormatting sqref="K113:K114">
    <cfRule type="expression" dxfId="821" priority="1465" stopIfTrue="1">
      <formula>IF(AND($B113&lt;&gt;"",$I113&lt;&gt;"",$J113&lt;&gt;"",$K113&lt;&gt;"",$L113&lt;&gt;"",$M113=100),TRUE,FALSE)</formula>
    </cfRule>
    <cfRule type="expression" dxfId="820" priority="1466" stopIfTrue="1">
      <formula>IF(AND($B113&lt;&gt;"",$I113&lt;&gt;"",$J113&lt;&gt;"",$J113&lt;TODAY()),TRUE,FALSE)</formula>
    </cfRule>
    <cfRule type="expression" dxfId="819" priority="1467" stopIfTrue="1">
      <formula>IF(OR(AND($B113&lt;&gt;"",$I113&lt;&gt;"",$J113&lt;&gt;"",$K113&lt;&gt;"",$M113&lt;100),AND($I113&lt;&gt;"",$J113&lt;&gt;"",TODAY()&gt;=$I113)),TRUE,FALSE)</formula>
    </cfRule>
  </conditionalFormatting>
  <conditionalFormatting sqref="L109:L110">
    <cfRule type="expression" dxfId="818" priority="1462" stopIfTrue="1">
      <formula>IF(AND($B109&lt;&gt;"",$I109&lt;&gt;"",$J109&lt;&gt;"",$K109&lt;&gt;"",$L109&lt;&gt;"",$M109=100),TRUE,FALSE)</formula>
    </cfRule>
    <cfRule type="expression" dxfId="817" priority="1463" stopIfTrue="1">
      <formula>IF(AND($B109&lt;&gt;"",$I109&lt;&gt;"",$J109&lt;&gt;"",$J109&lt;TODAY()),TRUE,FALSE)</formula>
    </cfRule>
    <cfRule type="expression" dxfId="816" priority="1464" stopIfTrue="1">
      <formula>IF(OR(AND($B109&lt;&gt;"",$I109&lt;&gt;"",$J109&lt;&gt;"",$K109&lt;&gt;"",$M109&lt;100),AND($I109&lt;&gt;"",$J109&lt;&gt;"",TODAY()&gt;=$I109)),TRUE,FALSE)</formula>
    </cfRule>
  </conditionalFormatting>
  <conditionalFormatting sqref="L111:L112">
    <cfRule type="expression" dxfId="815" priority="1459" stopIfTrue="1">
      <formula>IF(AND($B111&lt;&gt;"",$I111&lt;&gt;"",$J111&lt;&gt;"",$K111&lt;&gt;"",$L111&lt;&gt;"",$M111=100),TRUE,FALSE)</formula>
    </cfRule>
    <cfRule type="expression" dxfId="814" priority="1460" stopIfTrue="1">
      <formula>IF(AND($B111&lt;&gt;"",$I111&lt;&gt;"",$J111&lt;&gt;"",$J111&lt;TODAY()),TRUE,FALSE)</formula>
    </cfRule>
    <cfRule type="expression" dxfId="813" priority="1461" stopIfTrue="1">
      <formula>IF(OR(AND($B111&lt;&gt;"",$I111&lt;&gt;"",$J111&lt;&gt;"",$K111&lt;&gt;"",$M111&lt;100),AND($I111&lt;&gt;"",$J111&lt;&gt;"",TODAY()&gt;=$I111)),TRUE,FALSE)</formula>
    </cfRule>
  </conditionalFormatting>
  <conditionalFormatting sqref="L113:L114">
    <cfRule type="expression" dxfId="812" priority="1456" stopIfTrue="1">
      <formula>IF(AND($B113&lt;&gt;"",$I113&lt;&gt;"",$J113&lt;&gt;"",$K113&lt;&gt;"",$L113&lt;&gt;"",$M113=100),TRUE,FALSE)</formula>
    </cfRule>
    <cfRule type="expression" dxfId="811" priority="1457" stopIfTrue="1">
      <formula>IF(AND($B113&lt;&gt;"",$I113&lt;&gt;"",$J113&lt;&gt;"",$J113&lt;TODAY()),TRUE,FALSE)</formula>
    </cfRule>
    <cfRule type="expression" dxfId="810" priority="1458" stopIfTrue="1">
      <formula>IF(OR(AND($B113&lt;&gt;"",$I113&lt;&gt;"",$J113&lt;&gt;"",$K113&lt;&gt;"",$M113&lt;100),AND($I113&lt;&gt;"",$J113&lt;&gt;"",TODAY()&gt;=$I113)),TRUE,FALSE)</formula>
    </cfRule>
  </conditionalFormatting>
  <conditionalFormatting sqref="D57:D58">
    <cfRule type="expression" dxfId="809" priority="1453" stopIfTrue="1">
      <formula>IF(AND($B57&lt;&gt;"",$I57&lt;&gt;"",$J57&lt;&gt;"",$K57&lt;&gt;"",$L57&lt;&gt;"",$M57=100),TRUE,FALSE)</formula>
    </cfRule>
    <cfRule type="expression" dxfId="808" priority="1454" stopIfTrue="1">
      <formula>IF(AND($B57&lt;&gt;"",$I57&lt;&gt;"",$J57&lt;&gt;"",$J57&lt;TODAY()),TRUE,FALSE)</formula>
    </cfRule>
    <cfRule type="expression" dxfId="807" priority="1455" stopIfTrue="1">
      <formula>IF(OR(AND($B57&lt;&gt;"",$I57&lt;&gt;"",$J57&lt;&gt;"",$K57&lt;&gt;"",$M57&lt;100),AND($I57&lt;&gt;"",$J57&lt;&gt;"",TODAY()&gt;=$I57)),TRUE,FALSE)</formula>
    </cfRule>
  </conditionalFormatting>
  <conditionalFormatting sqref="H117:H118">
    <cfRule type="expression" dxfId="806" priority="1441" stopIfTrue="1">
      <formula>IF(AND($B117&lt;&gt;"",$I117&lt;&gt;"",$J117&lt;&gt;"",$K117&lt;&gt;"",$L117&lt;&gt;"",$M117=100),TRUE,FALSE)</formula>
    </cfRule>
    <cfRule type="expression" dxfId="805" priority="1442" stopIfTrue="1">
      <formula>IF(AND($B117&lt;&gt;"",$I117&lt;&gt;"",$J117&lt;&gt;"",$J117&lt;TODAY()),TRUE,FALSE)</formula>
    </cfRule>
    <cfRule type="expression" dxfId="804" priority="1443" stopIfTrue="1">
      <formula>IF(OR(AND($B117&lt;&gt;"",$I117&lt;&gt;"",$J117&lt;&gt;"",$K117&lt;&gt;"",$M117&lt;100),AND($I117&lt;&gt;"",$J117&lt;&gt;"",TODAY()&gt;=$I117)),TRUE,FALSE)</formula>
    </cfRule>
  </conditionalFormatting>
  <conditionalFormatting sqref="I115:R116 B115:G116">
    <cfRule type="expression" dxfId="803" priority="1429" stopIfTrue="1">
      <formula>IF(AND($B115&lt;&gt;"",$I115&lt;&gt;"",$J115&lt;&gt;"",$K115&lt;&gt;"",$L115&lt;&gt;"",$M115=100),TRUE,FALSE)</formula>
    </cfRule>
    <cfRule type="expression" dxfId="802" priority="1430" stopIfTrue="1">
      <formula>IF(AND($B115&lt;&gt;"",$I115&lt;&gt;"",$J115&lt;&gt;"",$J115&lt;TODAY()),TRUE,FALSE)</formula>
    </cfRule>
    <cfRule type="expression" dxfId="801" priority="1431" stopIfTrue="1">
      <formula>IF(OR(AND($B115&lt;&gt;"",$I115&lt;&gt;"",$J115&lt;&gt;"",$K115&lt;&gt;"",$M115&lt;100),AND($I115&lt;&gt;"",$J115&lt;&gt;"",TODAY()&gt;=$I115)),TRUE,FALSE)</formula>
    </cfRule>
  </conditionalFormatting>
  <conditionalFormatting sqref="H115:H116">
    <cfRule type="expression" dxfId="800" priority="1426" stopIfTrue="1">
      <formula>IF(AND($B115&lt;&gt;"",$I115&lt;&gt;"",$J115&lt;&gt;"",$K115&lt;&gt;"",$L115&lt;&gt;"",$M115=100),TRUE,FALSE)</formula>
    </cfRule>
    <cfRule type="expression" dxfId="799" priority="1427" stopIfTrue="1">
      <formula>IF(AND($B115&lt;&gt;"",$I115&lt;&gt;"",$J115&lt;&gt;"",$J115&lt;TODAY()),TRUE,FALSE)</formula>
    </cfRule>
    <cfRule type="expression" dxfId="798" priority="1428" stopIfTrue="1">
      <formula>IF(OR(AND($B115&lt;&gt;"",$I115&lt;&gt;"",$J115&lt;&gt;"",$K115&lt;&gt;"",$M115&lt;100),AND($I115&lt;&gt;"",$J115&lt;&gt;"",TODAY()&gt;=$I115)),TRUE,FALSE)</formula>
    </cfRule>
  </conditionalFormatting>
  <conditionalFormatting sqref="I117:I118">
    <cfRule type="expression" dxfId="797" priority="1423" stopIfTrue="1">
      <formula>IF(AND($B117&lt;&gt;"",$I117&lt;&gt;"",$J117&lt;&gt;"",$K117&lt;&gt;"",$L117&lt;&gt;"",$M117=100),TRUE,FALSE)</formula>
    </cfRule>
    <cfRule type="expression" dxfId="796" priority="1424" stopIfTrue="1">
      <formula>IF(AND($B117&lt;&gt;"",$I117&lt;&gt;"",$J117&lt;&gt;"",$J117&lt;TODAY()),TRUE,FALSE)</formula>
    </cfRule>
    <cfRule type="expression" dxfId="795" priority="1425" stopIfTrue="1">
      <formula>IF(OR(AND($B117&lt;&gt;"",$I117&lt;&gt;"",$J117&lt;&gt;"",$K117&lt;&gt;"",$M117&lt;100),AND($I117&lt;&gt;"",$J117&lt;&gt;"",TODAY()&gt;=$I117)),TRUE,FALSE)</formula>
    </cfRule>
  </conditionalFormatting>
  <conditionalFormatting sqref="K117:K118">
    <cfRule type="expression" dxfId="794" priority="1414" stopIfTrue="1">
      <formula>IF(AND($B117&lt;&gt;"",$I117&lt;&gt;"",$J117&lt;&gt;"",$K117&lt;&gt;"",$L117&lt;&gt;"",$M117=100),TRUE,FALSE)</formula>
    </cfRule>
    <cfRule type="expression" dxfId="793" priority="1415" stopIfTrue="1">
      <formula>IF(AND($B117&lt;&gt;"",$I117&lt;&gt;"",$J117&lt;&gt;"",$J117&lt;TODAY()),TRUE,FALSE)</formula>
    </cfRule>
    <cfRule type="expression" dxfId="792" priority="1416" stopIfTrue="1">
      <formula>IF(OR(AND($B117&lt;&gt;"",$I117&lt;&gt;"",$J117&lt;&gt;"",$K117&lt;&gt;"",$M117&lt;100),AND($I117&lt;&gt;"",$J117&lt;&gt;"",TODAY()&gt;=$I117)),TRUE,FALSE)</formula>
    </cfRule>
  </conditionalFormatting>
  <conditionalFormatting sqref="F17:F18">
    <cfRule type="expression" dxfId="791" priority="1396" stopIfTrue="1">
      <formula>IF(AND($B17&lt;&gt;"",$I17&lt;&gt;"",$J17&lt;&gt;"",$K17&lt;&gt;"",$L17&lt;&gt;"",$M17=100),TRUE,FALSE)</formula>
    </cfRule>
    <cfRule type="expression" dxfId="790" priority="1397" stopIfTrue="1">
      <formula>IF(AND($B17&lt;&gt;"",$I17&lt;&gt;"",$J17&lt;&gt;"",$J17&lt;TODAY()),TRUE,FALSE)</formula>
    </cfRule>
    <cfRule type="expression" dxfId="789" priority="1398" stopIfTrue="1">
      <formula>IF(OR(AND($B17&lt;&gt;"",$I17&lt;&gt;"",$J17&lt;&gt;"",$K17&lt;&gt;"",$M17&lt;100),AND($I17&lt;&gt;"",$J17&lt;&gt;"",TODAY()&gt;=$I17)),TRUE,FALSE)</formula>
    </cfRule>
  </conditionalFormatting>
  <conditionalFormatting sqref="J121:J122 M121:R122 B121:G122">
    <cfRule type="expression" dxfId="788" priority="1351" stopIfTrue="1">
      <formula>IF(AND($B121&lt;&gt;"",$I121&lt;&gt;"",$J121&lt;&gt;"",$K121&lt;&gt;"",$L121&lt;&gt;"",$M121=100),TRUE,FALSE)</formula>
    </cfRule>
    <cfRule type="expression" dxfId="787" priority="1352" stopIfTrue="1">
      <formula>IF(AND($B121&lt;&gt;"",$I121&lt;&gt;"",$J121&lt;&gt;"",$J121&lt;TODAY()),TRUE,FALSE)</formula>
    </cfRule>
    <cfRule type="expression" dxfId="786" priority="1353" stopIfTrue="1">
      <formula>IF(OR(AND($B121&lt;&gt;"",$I121&lt;&gt;"",$J121&lt;&gt;"",$K121&lt;&gt;"",$M121&lt;100),AND($I121&lt;&gt;"",$J121&lt;&gt;"",TODAY()&gt;=$I121)),TRUE,FALSE)</formula>
    </cfRule>
  </conditionalFormatting>
  <conditionalFormatting sqref="H121:H122">
    <cfRule type="expression" dxfId="785" priority="1348" stopIfTrue="1">
      <formula>IF(AND($B121&lt;&gt;"",$I121&lt;&gt;"",$J121&lt;&gt;"",$K121&lt;&gt;"",$L121&lt;&gt;"",$M121=100),TRUE,FALSE)</formula>
    </cfRule>
    <cfRule type="expression" dxfId="784" priority="1349" stopIfTrue="1">
      <formula>IF(AND($B121&lt;&gt;"",$I121&lt;&gt;"",$J121&lt;&gt;"",$J121&lt;TODAY()),TRUE,FALSE)</formula>
    </cfRule>
    <cfRule type="expression" dxfId="783" priority="1350" stopIfTrue="1">
      <formula>IF(OR(AND($B121&lt;&gt;"",$I121&lt;&gt;"",$J121&lt;&gt;"",$K121&lt;&gt;"",$M121&lt;100),AND($I121&lt;&gt;"",$J121&lt;&gt;"",TODAY()&gt;=$I121)),TRUE,FALSE)</formula>
    </cfRule>
  </conditionalFormatting>
  <conditionalFormatting sqref="I119:R120 B119:G120">
    <cfRule type="expression" dxfId="782" priority="1345" stopIfTrue="1">
      <formula>IF(AND($B119&lt;&gt;"",$I119&lt;&gt;"",$J119&lt;&gt;"",$K119&lt;&gt;"",$L119&lt;&gt;"",$M119=100),TRUE,FALSE)</formula>
    </cfRule>
    <cfRule type="expression" dxfId="781" priority="1346" stopIfTrue="1">
      <formula>IF(AND($B119&lt;&gt;"",$I119&lt;&gt;"",$J119&lt;&gt;"",$J119&lt;TODAY()),TRUE,FALSE)</formula>
    </cfRule>
    <cfRule type="expression" dxfId="780" priority="1347" stopIfTrue="1">
      <formula>IF(OR(AND($B119&lt;&gt;"",$I119&lt;&gt;"",$J119&lt;&gt;"",$K119&lt;&gt;"",$M119&lt;100),AND($I119&lt;&gt;"",$J119&lt;&gt;"",TODAY()&gt;=$I119)),TRUE,FALSE)</formula>
    </cfRule>
  </conditionalFormatting>
  <conditionalFormatting sqref="H119:H120">
    <cfRule type="expression" dxfId="779" priority="1342" stopIfTrue="1">
      <formula>IF(AND($B119&lt;&gt;"",$I119&lt;&gt;"",$J119&lt;&gt;"",$K119&lt;&gt;"",$L119&lt;&gt;"",$M119=100),TRUE,FALSE)</formula>
    </cfRule>
    <cfRule type="expression" dxfId="778" priority="1343" stopIfTrue="1">
      <formula>IF(AND($B119&lt;&gt;"",$I119&lt;&gt;"",$J119&lt;&gt;"",$J119&lt;TODAY()),TRUE,FALSE)</formula>
    </cfRule>
    <cfRule type="expression" dxfId="777" priority="1344" stopIfTrue="1">
      <formula>IF(OR(AND($B119&lt;&gt;"",$I119&lt;&gt;"",$J119&lt;&gt;"",$K119&lt;&gt;"",$M119&lt;100),AND($I119&lt;&gt;"",$J119&lt;&gt;"",TODAY()&gt;=$I119)),TRUE,FALSE)</formula>
    </cfRule>
  </conditionalFormatting>
  <conditionalFormatting sqref="I121:I122">
    <cfRule type="expression" dxfId="776" priority="1339" stopIfTrue="1">
      <formula>IF(AND($B121&lt;&gt;"",$I121&lt;&gt;"",$J121&lt;&gt;"",$K121&lt;&gt;"",$L121&lt;&gt;"",$M121=100),TRUE,FALSE)</formula>
    </cfRule>
    <cfRule type="expression" dxfId="775" priority="1340" stopIfTrue="1">
      <formula>IF(AND($B121&lt;&gt;"",$I121&lt;&gt;"",$J121&lt;&gt;"",$J121&lt;TODAY()),TRUE,FALSE)</formula>
    </cfRule>
    <cfRule type="expression" dxfId="774" priority="1341" stopIfTrue="1">
      <formula>IF(OR(AND($B121&lt;&gt;"",$I121&lt;&gt;"",$J121&lt;&gt;"",$K121&lt;&gt;"",$M121&lt;100),AND($I121&lt;&gt;"",$J121&lt;&gt;"",TODAY()&gt;=$I121)),TRUE,FALSE)</formula>
    </cfRule>
  </conditionalFormatting>
  <conditionalFormatting sqref="K121:K122">
    <cfRule type="expression" dxfId="773" priority="1336" stopIfTrue="1">
      <formula>IF(AND($B121&lt;&gt;"",$I121&lt;&gt;"",$J121&lt;&gt;"",$K121&lt;&gt;"",$L121&lt;&gt;"",$M121=100),TRUE,FALSE)</formula>
    </cfRule>
    <cfRule type="expression" dxfId="772" priority="1337" stopIfTrue="1">
      <formula>IF(AND($B121&lt;&gt;"",$I121&lt;&gt;"",$J121&lt;&gt;"",$J121&lt;TODAY()),TRUE,FALSE)</formula>
    </cfRule>
    <cfRule type="expression" dxfId="771" priority="1338" stopIfTrue="1">
      <formula>IF(OR(AND($B121&lt;&gt;"",$I121&lt;&gt;"",$J121&lt;&gt;"",$K121&lt;&gt;"",$M121&lt;100),AND($I121&lt;&gt;"",$J121&lt;&gt;"",TODAY()&gt;=$I121)),TRUE,FALSE)</formula>
    </cfRule>
  </conditionalFormatting>
  <conditionalFormatting sqref="L121:L122">
    <cfRule type="expression" dxfId="770" priority="1330" stopIfTrue="1">
      <formula>IF(AND($B121&lt;&gt;"",$I121&lt;&gt;"",$J121&lt;&gt;"",$K121&lt;&gt;"",$L121&lt;&gt;"",$M121=100),TRUE,FALSE)</formula>
    </cfRule>
    <cfRule type="expression" dxfId="769" priority="1331" stopIfTrue="1">
      <formula>IF(AND($B121&lt;&gt;"",$I121&lt;&gt;"",$J121&lt;&gt;"",$J121&lt;TODAY()),TRUE,FALSE)</formula>
    </cfRule>
    <cfRule type="expression" dxfId="768" priority="1332" stopIfTrue="1">
      <formula>IF(OR(AND($B121&lt;&gt;"",$I121&lt;&gt;"",$J121&lt;&gt;"",$K121&lt;&gt;"",$M121&lt;100),AND($I121&lt;&gt;"",$J121&lt;&gt;"",TODAY()&gt;=$I121)),TRUE,FALSE)</formula>
    </cfRule>
  </conditionalFormatting>
  <conditionalFormatting sqref="J125:J126 M125:R126 B125:G126">
    <cfRule type="expression" dxfId="767" priority="1318" stopIfTrue="1">
      <formula>IF(AND($B125&lt;&gt;"",$I125&lt;&gt;"",$J125&lt;&gt;"",$K125&lt;&gt;"",$L125&lt;&gt;"",$M125=100),TRUE,FALSE)</formula>
    </cfRule>
    <cfRule type="expression" dxfId="766" priority="1319" stopIfTrue="1">
      <formula>IF(AND($B125&lt;&gt;"",$I125&lt;&gt;"",$J125&lt;&gt;"",$J125&lt;TODAY()),TRUE,FALSE)</formula>
    </cfRule>
    <cfRule type="expression" dxfId="765" priority="1320" stopIfTrue="1">
      <formula>IF(OR(AND($B125&lt;&gt;"",$I125&lt;&gt;"",$J125&lt;&gt;"",$K125&lt;&gt;"",$M125&lt;100),AND($I125&lt;&gt;"",$J125&lt;&gt;"",TODAY()&gt;=$I125)),TRUE,FALSE)</formula>
    </cfRule>
  </conditionalFormatting>
  <conditionalFormatting sqref="H125:H126">
    <cfRule type="expression" dxfId="764" priority="1315" stopIfTrue="1">
      <formula>IF(AND($B125&lt;&gt;"",$I125&lt;&gt;"",$J125&lt;&gt;"",$K125&lt;&gt;"",$L125&lt;&gt;"",$M125=100),TRUE,FALSE)</formula>
    </cfRule>
    <cfRule type="expression" dxfId="763" priority="1316" stopIfTrue="1">
      <formula>IF(AND($B125&lt;&gt;"",$I125&lt;&gt;"",$J125&lt;&gt;"",$J125&lt;TODAY()),TRUE,FALSE)</formula>
    </cfRule>
    <cfRule type="expression" dxfId="762" priority="1317" stopIfTrue="1">
      <formula>IF(OR(AND($B125&lt;&gt;"",$I125&lt;&gt;"",$J125&lt;&gt;"",$K125&lt;&gt;"",$M125&lt;100),AND($I125&lt;&gt;"",$J125&lt;&gt;"",TODAY()&gt;=$I125)),TRUE,FALSE)</formula>
    </cfRule>
  </conditionalFormatting>
  <conditionalFormatting sqref="I123:R124 B123:G124">
    <cfRule type="expression" dxfId="761" priority="1312" stopIfTrue="1">
      <formula>IF(AND($B123&lt;&gt;"",$I123&lt;&gt;"",$J123&lt;&gt;"",$K123&lt;&gt;"",$L123&lt;&gt;"",$M123=100),TRUE,FALSE)</formula>
    </cfRule>
    <cfRule type="expression" dxfId="760" priority="1313" stopIfTrue="1">
      <formula>IF(AND($B123&lt;&gt;"",$I123&lt;&gt;"",$J123&lt;&gt;"",$J123&lt;TODAY()),TRUE,FALSE)</formula>
    </cfRule>
    <cfRule type="expression" dxfId="759" priority="1314" stopIfTrue="1">
      <formula>IF(OR(AND($B123&lt;&gt;"",$I123&lt;&gt;"",$J123&lt;&gt;"",$K123&lt;&gt;"",$M123&lt;100),AND($I123&lt;&gt;"",$J123&lt;&gt;"",TODAY()&gt;=$I123)),TRUE,FALSE)</formula>
    </cfRule>
  </conditionalFormatting>
  <conditionalFormatting sqref="H123:H124">
    <cfRule type="expression" dxfId="758" priority="1309" stopIfTrue="1">
      <formula>IF(AND($B123&lt;&gt;"",$I123&lt;&gt;"",$J123&lt;&gt;"",$K123&lt;&gt;"",$L123&lt;&gt;"",$M123=100),TRUE,FALSE)</formula>
    </cfRule>
    <cfRule type="expression" dxfId="757" priority="1310" stopIfTrue="1">
      <formula>IF(AND($B123&lt;&gt;"",$I123&lt;&gt;"",$J123&lt;&gt;"",$J123&lt;TODAY()),TRUE,FALSE)</formula>
    </cfRule>
    <cfRule type="expression" dxfId="756" priority="1311" stopIfTrue="1">
      <formula>IF(OR(AND($B123&lt;&gt;"",$I123&lt;&gt;"",$J123&lt;&gt;"",$K123&lt;&gt;"",$M123&lt;100),AND($I123&lt;&gt;"",$J123&lt;&gt;"",TODAY()&gt;=$I123)),TRUE,FALSE)</formula>
    </cfRule>
  </conditionalFormatting>
  <conditionalFormatting sqref="I125:I126">
    <cfRule type="expression" dxfId="755" priority="1306" stopIfTrue="1">
      <formula>IF(AND($B125&lt;&gt;"",$I125&lt;&gt;"",$J125&lt;&gt;"",$K125&lt;&gt;"",$L125&lt;&gt;"",$M125=100),TRUE,FALSE)</formula>
    </cfRule>
    <cfRule type="expression" dxfId="754" priority="1307" stopIfTrue="1">
      <formula>IF(AND($B125&lt;&gt;"",$I125&lt;&gt;"",$J125&lt;&gt;"",$J125&lt;TODAY()),TRUE,FALSE)</formula>
    </cfRule>
    <cfRule type="expression" dxfId="753" priority="1308" stopIfTrue="1">
      <formula>IF(OR(AND($B125&lt;&gt;"",$I125&lt;&gt;"",$J125&lt;&gt;"",$K125&lt;&gt;"",$M125&lt;100),AND($I125&lt;&gt;"",$J125&lt;&gt;"",TODAY()&gt;=$I125)),TRUE,FALSE)</formula>
    </cfRule>
  </conditionalFormatting>
  <conditionalFormatting sqref="K125:K126">
    <cfRule type="expression" dxfId="752" priority="1303" stopIfTrue="1">
      <formula>IF(AND($B125&lt;&gt;"",$I125&lt;&gt;"",$J125&lt;&gt;"",$K125&lt;&gt;"",$L125&lt;&gt;"",$M125=100),TRUE,FALSE)</formula>
    </cfRule>
    <cfRule type="expression" dxfId="751" priority="1304" stopIfTrue="1">
      <formula>IF(AND($B125&lt;&gt;"",$I125&lt;&gt;"",$J125&lt;&gt;"",$J125&lt;TODAY()),TRUE,FALSE)</formula>
    </cfRule>
    <cfRule type="expression" dxfId="750" priority="1305" stopIfTrue="1">
      <formula>IF(OR(AND($B125&lt;&gt;"",$I125&lt;&gt;"",$J125&lt;&gt;"",$K125&lt;&gt;"",$M125&lt;100),AND($I125&lt;&gt;"",$J125&lt;&gt;"",TODAY()&gt;=$I125)),TRUE,FALSE)</formula>
    </cfRule>
  </conditionalFormatting>
  <conditionalFormatting sqref="B45:G46 M43:R46 B43:C44 E43:G44 I43:I46">
    <cfRule type="expression" dxfId="749" priority="1294" stopIfTrue="1">
      <formula>IF(AND($B43&lt;&gt;"",$I43&lt;&gt;"",$J43&lt;&gt;"",$K43&lt;&gt;"",$L43&lt;&gt;"",$M43=100),TRUE,FALSE)</formula>
    </cfRule>
    <cfRule type="expression" dxfId="748" priority="1295" stopIfTrue="1">
      <formula>IF(AND($B43&lt;&gt;"",$I43&lt;&gt;"",$J43&lt;&gt;"",$J43&lt;TODAY()),TRUE,FALSE)</formula>
    </cfRule>
    <cfRule type="expression" dxfId="747" priority="1296" stopIfTrue="1">
      <formula>IF(OR(AND($B43&lt;&gt;"",$I43&lt;&gt;"",$J43&lt;&gt;"",$K43&lt;&gt;"",$M43&lt;100),AND($I43&lt;&gt;"",$J43&lt;&gt;"",TODAY()&gt;=$I43)),TRUE,FALSE)</formula>
    </cfRule>
  </conditionalFormatting>
  <conditionalFormatting sqref="H43:H44">
    <cfRule type="expression" dxfId="746" priority="1291" stopIfTrue="1">
      <formula>IF(AND($B43&lt;&gt;"",$I43&lt;&gt;"",$J43&lt;&gt;"",$K43&lt;&gt;"",$L43&lt;&gt;"",$M43=100),TRUE,FALSE)</formula>
    </cfRule>
    <cfRule type="expression" dxfId="745" priority="1292" stopIfTrue="1">
      <formula>IF(AND($B43&lt;&gt;"",$I43&lt;&gt;"",$J43&lt;&gt;"",$J43&lt;TODAY()),TRUE,FALSE)</formula>
    </cfRule>
    <cfRule type="expression" dxfId="744" priority="1293" stopIfTrue="1">
      <formula>IF(OR(AND($B43&lt;&gt;"",$I43&lt;&gt;"",$J43&lt;&gt;"",$K43&lt;&gt;"",$M43&lt;100),AND($I43&lt;&gt;"",$J43&lt;&gt;"",TODAY()&gt;=$I43)),TRUE,FALSE)</formula>
    </cfRule>
  </conditionalFormatting>
  <conditionalFormatting sqref="H45:H46">
    <cfRule type="expression" dxfId="743" priority="1288" stopIfTrue="1">
      <formula>IF(AND($B45&lt;&gt;"",$I45&lt;&gt;"",$J45&lt;&gt;"",$K45&lt;&gt;"",$L45&lt;&gt;"",$M45=100),TRUE,FALSE)</formula>
    </cfRule>
    <cfRule type="expression" dxfId="742" priority="1289" stopIfTrue="1">
      <formula>IF(AND($B45&lt;&gt;"",$I45&lt;&gt;"",$J45&lt;&gt;"",$J45&lt;TODAY()),TRUE,FALSE)</formula>
    </cfRule>
    <cfRule type="expression" dxfId="741" priority="1290" stopIfTrue="1">
      <formula>IF(OR(AND($B45&lt;&gt;"",$I45&lt;&gt;"",$J45&lt;&gt;"",$K45&lt;&gt;"",$M45&lt;100),AND($I45&lt;&gt;"",$J45&lt;&gt;"",TODAY()&gt;=$I45)),TRUE,FALSE)</formula>
    </cfRule>
  </conditionalFormatting>
  <conditionalFormatting sqref="K43:K44">
    <cfRule type="expression" dxfId="740" priority="1282" stopIfTrue="1">
      <formula>IF(AND($B43&lt;&gt;"",$I43&lt;&gt;"",$J43&lt;&gt;"",$K43&lt;&gt;"",$L43&lt;&gt;"",$M43=100),TRUE,FALSE)</formula>
    </cfRule>
    <cfRule type="expression" dxfId="739" priority="1283" stopIfTrue="1">
      <formula>IF(AND($B43&lt;&gt;"",$I43&lt;&gt;"",$J43&lt;&gt;"",$J43&lt;TODAY()),TRUE,FALSE)</formula>
    </cfRule>
    <cfRule type="expression" dxfId="738" priority="1284" stopIfTrue="1">
      <formula>IF(OR(AND($B43&lt;&gt;"",$I43&lt;&gt;"",$J43&lt;&gt;"",$K43&lt;&gt;"",$M43&lt;100),AND($I43&lt;&gt;"",$J43&lt;&gt;"",TODAY()&gt;=$I43)),TRUE,FALSE)</formula>
    </cfRule>
  </conditionalFormatting>
  <conditionalFormatting sqref="L45:L46">
    <cfRule type="expression" dxfId="737" priority="1279" stopIfTrue="1">
      <formula>IF(AND($B45&lt;&gt;"",$I45&lt;&gt;"",$J45&lt;&gt;"",$K45&lt;&gt;"",$L45&lt;&gt;"",$M45=100),TRUE,FALSE)</formula>
    </cfRule>
    <cfRule type="expression" dxfId="736" priority="1280" stopIfTrue="1">
      <formula>IF(AND($B45&lt;&gt;"",$I45&lt;&gt;"",$J45&lt;&gt;"",$J45&lt;TODAY()),TRUE,FALSE)</formula>
    </cfRule>
    <cfRule type="expression" dxfId="735" priority="1281" stopIfTrue="1">
      <formula>IF(OR(AND($B45&lt;&gt;"",$I45&lt;&gt;"",$J45&lt;&gt;"",$K45&lt;&gt;"",$M45&lt;100),AND($I45&lt;&gt;"",$J45&lt;&gt;"",TODAY()&gt;=$I45)),TRUE,FALSE)</formula>
    </cfRule>
  </conditionalFormatting>
  <conditionalFormatting sqref="K45:K46">
    <cfRule type="expression" dxfId="734" priority="1270" stopIfTrue="1">
      <formula>IF(AND($B45&lt;&gt;"",$I45&lt;&gt;"",$J45&lt;&gt;"",$K45&lt;&gt;"",$L45&lt;&gt;"",$M45=100),TRUE,FALSE)</formula>
    </cfRule>
    <cfRule type="expression" dxfId="733" priority="1271" stopIfTrue="1">
      <formula>IF(AND($B45&lt;&gt;"",$I45&lt;&gt;"",$J45&lt;&gt;"",$J45&lt;TODAY()),TRUE,FALSE)</formula>
    </cfRule>
    <cfRule type="expression" dxfId="732" priority="1272" stopIfTrue="1">
      <formula>IF(OR(AND($B45&lt;&gt;"",$I45&lt;&gt;"",$J45&lt;&gt;"",$K45&lt;&gt;"",$M45&lt;100),AND($I45&lt;&gt;"",$J45&lt;&gt;"",TODAY()&gt;=$I45)),TRUE,FALSE)</formula>
    </cfRule>
  </conditionalFormatting>
  <conditionalFormatting sqref="L43:L44">
    <cfRule type="expression" dxfId="731" priority="1267" stopIfTrue="1">
      <formula>IF(AND($B43&lt;&gt;"",$I43&lt;&gt;"",$J43&lt;&gt;"",$K43&lt;&gt;"",$L43&lt;&gt;"",$M43=100),TRUE,FALSE)</formula>
    </cfRule>
    <cfRule type="expression" dxfId="730" priority="1268" stopIfTrue="1">
      <formula>IF(AND($B43&lt;&gt;"",$I43&lt;&gt;"",$J43&lt;&gt;"",$J43&lt;TODAY()),TRUE,FALSE)</formula>
    </cfRule>
    <cfRule type="expression" dxfId="729" priority="1269" stopIfTrue="1">
      <formula>IF(OR(AND($B43&lt;&gt;"",$I43&lt;&gt;"",$J43&lt;&gt;"",$K43&lt;&gt;"",$M43&lt;100),AND($I43&lt;&gt;"",$J43&lt;&gt;"",TODAY()&gt;=$I43)),TRUE,FALSE)</formula>
    </cfRule>
  </conditionalFormatting>
  <conditionalFormatting sqref="D43:D44">
    <cfRule type="expression" dxfId="728" priority="1264" stopIfTrue="1">
      <formula>IF(AND($B43&lt;&gt;"",$I43&lt;&gt;"",$J43&lt;&gt;"",$K43&lt;&gt;"",$L43&lt;&gt;"",$M43=100),TRUE,FALSE)</formula>
    </cfRule>
    <cfRule type="expression" dxfId="727" priority="1265" stopIfTrue="1">
      <formula>IF(AND($B43&lt;&gt;"",$I43&lt;&gt;"",$J43&lt;&gt;"",$J43&lt;TODAY()),TRUE,FALSE)</formula>
    </cfRule>
    <cfRule type="expression" dxfId="726" priority="1266" stopIfTrue="1">
      <formula>IF(OR(AND($B43&lt;&gt;"",$I43&lt;&gt;"",$J43&lt;&gt;"",$K43&lt;&gt;"",$M43&lt;100),AND($I43&lt;&gt;"",$J43&lt;&gt;"",TODAY()&gt;=$I43)),TRUE,FALSE)</formula>
    </cfRule>
  </conditionalFormatting>
  <conditionalFormatting sqref="S29:AG29">
    <cfRule type="expression" dxfId="725" priority="1255" stopIfTrue="1">
      <formula>IF(OR(WEEKDAY(S$9)=7,WEEKDAY(S$9)=1,IF(ISNA(MATCH(S$9,Holiday,0)),FALSE,TRUE)),TRUE,FALSE)</formula>
    </cfRule>
    <cfRule type="expression" dxfId="724" priority="1256" stopIfTrue="1">
      <formula>IF(AND($B29&lt;&gt;"",$I29&lt;&gt;"", $I29&lt;=S$9,S$9&lt;=$J29),TRUE,FALSE)</formula>
    </cfRule>
    <cfRule type="expression" dxfId="723" priority="1257" stopIfTrue="1">
      <formula>IF(AND($B29="", #REF!&lt;&gt;"",#REF!&lt;=S$9,S$9&lt;=#REF!),TRUE,FALSE)</formula>
    </cfRule>
  </conditionalFormatting>
  <conditionalFormatting sqref="B31:E32 M29:R32 B29:C30 E29:E30 G29:G32">
    <cfRule type="expression" dxfId="722" priority="1252" stopIfTrue="1">
      <formula>IF(AND($B29&lt;&gt;"",$I29&lt;&gt;"",$J29&lt;&gt;"",$K29&lt;&gt;"",$L29&lt;&gt;"",$M29=100),TRUE,FALSE)</formula>
    </cfRule>
    <cfRule type="expression" dxfId="721" priority="1253" stopIfTrue="1">
      <formula>IF(AND($B29&lt;&gt;"",$I29&lt;&gt;"",$J29&lt;&gt;"",$J29&lt;TODAY()),TRUE,FALSE)</formula>
    </cfRule>
    <cfRule type="expression" dxfId="720" priority="1254" stopIfTrue="1">
      <formula>IF(OR(AND($B29&lt;&gt;"",$I29&lt;&gt;"",$J29&lt;&gt;"",$K29&lt;&gt;"",$M29&lt;100),AND($I29&lt;&gt;"",$J29&lt;&gt;"",TODAY()&gt;=$I29)),TRUE,FALSE)</formula>
    </cfRule>
  </conditionalFormatting>
  <conditionalFormatting sqref="H29:H30">
    <cfRule type="expression" dxfId="719" priority="1249" stopIfTrue="1">
      <formula>IF(AND($B29&lt;&gt;"",$I29&lt;&gt;"",$J29&lt;&gt;"",$K29&lt;&gt;"",$L29&lt;&gt;"",$M29=100),TRUE,FALSE)</formula>
    </cfRule>
    <cfRule type="expression" dxfId="718" priority="1250" stopIfTrue="1">
      <formula>IF(AND($B29&lt;&gt;"",$I29&lt;&gt;"",$J29&lt;&gt;"",$J29&lt;TODAY()),TRUE,FALSE)</formula>
    </cfRule>
    <cfRule type="expression" dxfId="717" priority="1251" stopIfTrue="1">
      <formula>IF(OR(AND($B29&lt;&gt;"",$I29&lt;&gt;"",$J29&lt;&gt;"",$K29&lt;&gt;"",$M29&lt;100),AND($I29&lt;&gt;"",$J29&lt;&gt;"",TODAY()&gt;=$I29)),TRUE,FALSE)</formula>
    </cfRule>
  </conditionalFormatting>
  <conditionalFormatting sqref="H31:H32">
    <cfRule type="expression" dxfId="716" priority="1246" stopIfTrue="1">
      <formula>IF(AND($B31&lt;&gt;"",$I31&lt;&gt;"",$J31&lt;&gt;"",$K31&lt;&gt;"",$L31&lt;&gt;"",$M31=100),TRUE,FALSE)</formula>
    </cfRule>
    <cfRule type="expression" dxfId="715" priority="1247" stopIfTrue="1">
      <formula>IF(AND($B31&lt;&gt;"",$I31&lt;&gt;"",$J31&lt;&gt;"",$J31&lt;TODAY()),TRUE,FALSE)</formula>
    </cfRule>
    <cfRule type="expression" dxfId="714" priority="1248" stopIfTrue="1">
      <formula>IF(OR(AND($B31&lt;&gt;"",$I31&lt;&gt;"",$J31&lt;&gt;"",$K31&lt;&gt;"",$M31&lt;100),AND($I31&lt;&gt;"",$J31&lt;&gt;"",TODAY()&gt;=$I31)),TRUE,FALSE)</formula>
    </cfRule>
  </conditionalFormatting>
  <conditionalFormatting sqref="K29:K30">
    <cfRule type="expression" dxfId="713" priority="1243" stopIfTrue="1">
      <formula>IF(AND($B29&lt;&gt;"",$I29&lt;&gt;"",$J29&lt;&gt;"",$K29&lt;&gt;"",$L29&lt;&gt;"",$M29=100),TRUE,FALSE)</formula>
    </cfRule>
    <cfRule type="expression" dxfId="712" priority="1244" stopIfTrue="1">
      <formula>IF(AND($B29&lt;&gt;"",$I29&lt;&gt;"",$J29&lt;&gt;"",$J29&lt;TODAY()),TRUE,FALSE)</formula>
    </cfRule>
    <cfRule type="expression" dxfId="711" priority="1245" stopIfTrue="1">
      <formula>IF(OR(AND($B29&lt;&gt;"",$I29&lt;&gt;"",$J29&lt;&gt;"",$K29&lt;&gt;"",$M29&lt;100),AND($I29&lt;&gt;"",$J29&lt;&gt;"",TODAY()&gt;=$I29)),TRUE,FALSE)</formula>
    </cfRule>
  </conditionalFormatting>
  <conditionalFormatting sqref="L31:L32">
    <cfRule type="expression" dxfId="710" priority="1240" stopIfTrue="1">
      <formula>IF(AND($B31&lt;&gt;"",$I31&lt;&gt;"",$J31&lt;&gt;"",$K31&lt;&gt;"",$L31&lt;&gt;"",$M31=100),TRUE,FALSE)</formula>
    </cfRule>
    <cfRule type="expression" dxfId="709" priority="1241" stopIfTrue="1">
      <formula>IF(AND($B31&lt;&gt;"",$I31&lt;&gt;"",$J31&lt;&gt;"",$J31&lt;TODAY()),TRUE,FALSE)</formula>
    </cfRule>
    <cfRule type="expression" dxfId="708" priority="1242" stopIfTrue="1">
      <formula>IF(OR(AND($B31&lt;&gt;"",$I31&lt;&gt;"",$J31&lt;&gt;"",$K31&lt;&gt;"",$M31&lt;100),AND($I31&lt;&gt;"",$J31&lt;&gt;"",TODAY()&gt;=$I31)),TRUE,FALSE)</formula>
    </cfRule>
  </conditionalFormatting>
  <conditionalFormatting sqref="K31:K32">
    <cfRule type="expression" dxfId="707" priority="1234" stopIfTrue="1">
      <formula>IF(AND($B31&lt;&gt;"",$I31&lt;&gt;"",$J31&lt;&gt;"",$K31&lt;&gt;"",$L31&lt;&gt;"",$M31=100),TRUE,FALSE)</formula>
    </cfRule>
    <cfRule type="expression" dxfId="706" priority="1235" stopIfTrue="1">
      <formula>IF(AND($B31&lt;&gt;"",$I31&lt;&gt;"",$J31&lt;&gt;"",$J31&lt;TODAY()),TRUE,FALSE)</formula>
    </cfRule>
    <cfRule type="expression" dxfId="705" priority="1236" stopIfTrue="1">
      <formula>IF(OR(AND($B31&lt;&gt;"",$I31&lt;&gt;"",$J31&lt;&gt;"",$K31&lt;&gt;"",$M31&lt;100),AND($I31&lt;&gt;"",$J31&lt;&gt;"",TODAY()&gt;=$I31)),TRUE,FALSE)</formula>
    </cfRule>
  </conditionalFormatting>
  <conditionalFormatting sqref="L29:L30">
    <cfRule type="expression" dxfId="704" priority="1231" stopIfTrue="1">
      <formula>IF(AND($B29&lt;&gt;"",$I29&lt;&gt;"",$J29&lt;&gt;"",$K29&lt;&gt;"",$L29&lt;&gt;"",$M29=100),TRUE,FALSE)</formula>
    </cfRule>
    <cfRule type="expression" dxfId="703" priority="1232" stopIfTrue="1">
      <formula>IF(AND($B29&lt;&gt;"",$I29&lt;&gt;"",$J29&lt;&gt;"",$J29&lt;TODAY()),TRUE,FALSE)</formula>
    </cfRule>
    <cfRule type="expression" dxfId="702" priority="1233" stopIfTrue="1">
      <formula>IF(OR(AND($B29&lt;&gt;"",$I29&lt;&gt;"",$J29&lt;&gt;"",$K29&lt;&gt;"",$M29&lt;100),AND($I29&lt;&gt;"",$J29&lt;&gt;"",TODAY()&gt;=$I29)),TRUE,FALSE)</formula>
    </cfRule>
  </conditionalFormatting>
  <conditionalFormatting sqref="D29:D30">
    <cfRule type="expression" dxfId="701" priority="1228" stopIfTrue="1">
      <formula>IF(AND($B29&lt;&gt;"",$I29&lt;&gt;"",$J29&lt;&gt;"",$K29&lt;&gt;"",$L29&lt;&gt;"",$M29=100),TRUE,FALSE)</formula>
    </cfRule>
    <cfRule type="expression" dxfId="700" priority="1229" stopIfTrue="1">
      <formula>IF(AND($B29&lt;&gt;"",$I29&lt;&gt;"",$J29&lt;&gt;"",$J29&lt;TODAY()),TRUE,FALSE)</formula>
    </cfRule>
    <cfRule type="expression" dxfId="699" priority="1230" stopIfTrue="1">
      <formula>IF(OR(AND($B29&lt;&gt;"",$I29&lt;&gt;"",$J29&lt;&gt;"",$K29&lt;&gt;"",$M29&lt;100),AND($I29&lt;&gt;"",$J29&lt;&gt;"",TODAY()&gt;=$I29)),TRUE,FALSE)</formula>
    </cfRule>
  </conditionalFormatting>
  <conditionalFormatting sqref="F31:F32">
    <cfRule type="expression" dxfId="698" priority="1219" stopIfTrue="1">
      <formula>IF(AND($B31&lt;&gt;"",$I31&lt;&gt;"",$J31&lt;&gt;"",$K31&lt;&gt;"",$L31&lt;&gt;"",$M31=100),TRUE,FALSE)</formula>
    </cfRule>
    <cfRule type="expression" dxfId="697" priority="1220" stopIfTrue="1">
      <formula>IF(AND($B31&lt;&gt;"",$I31&lt;&gt;"",$J31&lt;&gt;"",$J31&lt;TODAY()),TRUE,FALSE)</formula>
    </cfRule>
    <cfRule type="expression" dxfId="696" priority="1221" stopIfTrue="1">
      <formula>IF(OR(AND($B31&lt;&gt;"",$I31&lt;&gt;"",$J31&lt;&gt;"",$K31&lt;&gt;"",$M31&lt;100),AND($I31&lt;&gt;"",$J31&lt;&gt;"",TODAY()&gt;=$I31)),TRUE,FALSE)</formula>
    </cfRule>
  </conditionalFormatting>
  <conditionalFormatting sqref="J43:J44">
    <cfRule type="expression" dxfId="695" priority="1216" stopIfTrue="1">
      <formula>IF(AND($B43&lt;&gt;"",$I43&lt;&gt;"",$J43&lt;&gt;"",$K43&lt;&gt;"",$L43&lt;&gt;"",$M43=100),TRUE,FALSE)</formula>
    </cfRule>
    <cfRule type="expression" dxfId="694" priority="1217" stopIfTrue="1">
      <formula>IF(AND($B43&lt;&gt;"",$I43&lt;&gt;"",$J43&lt;&gt;"",$J43&lt;TODAY()),TRUE,FALSE)</formula>
    </cfRule>
    <cfRule type="expression" dxfId="693" priority="1218" stopIfTrue="1">
      <formula>IF(OR(AND($B43&lt;&gt;"",$I43&lt;&gt;"",$J43&lt;&gt;"",$K43&lt;&gt;"",$M43&lt;100),AND($I43&lt;&gt;"",$J43&lt;&gt;"",TODAY()&gt;=$I43)),TRUE,FALSE)</formula>
    </cfRule>
  </conditionalFormatting>
  <conditionalFormatting sqref="J45:J46">
    <cfRule type="expression" dxfId="692" priority="1213" stopIfTrue="1">
      <formula>IF(AND($B45&lt;&gt;"",$I45&lt;&gt;"",$J45&lt;&gt;"",$K45&lt;&gt;"",$L45&lt;&gt;"",$M45=100),TRUE,FALSE)</formula>
    </cfRule>
    <cfRule type="expression" dxfId="691" priority="1214" stopIfTrue="1">
      <formula>IF(AND($B45&lt;&gt;"",$I45&lt;&gt;"",$J45&lt;&gt;"",$J45&lt;TODAY()),TRUE,FALSE)</formula>
    </cfRule>
    <cfRule type="expression" dxfId="690" priority="1215" stopIfTrue="1">
      <formula>IF(OR(AND($B45&lt;&gt;"",$I45&lt;&gt;"",$J45&lt;&gt;"",$K45&lt;&gt;"",$M45&lt;100),AND($I45&lt;&gt;"",$J45&lt;&gt;"",TODAY()&gt;=$I45)),TRUE,FALSE)</formula>
    </cfRule>
  </conditionalFormatting>
  <conditionalFormatting sqref="S20:AG20 S22:AG22 S24:AG24 S26:AG28">
    <cfRule type="expression" dxfId="689" priority="1210" stopIfTrue="1">
      <formula>IF(OR(WEEKDAY(S$9)=7,WEEKDAY(S$9)=1,IF(ISNA(MATCH(S$9,Holiday,0)),FALSE,TRUE)),TRUE,FALSE)</formula>
    </cfRule>
    <cfRule type="expression" dxfId="688" priority="1211" stopIfTrue="1">
      <formula>IF(AND($B20&lt;&gt;"",$I20&lt;&gt;"", $I20&lt;=S$9,S$9&lt;=$J20),TRUE,FALSE)</formula>
    </cfRule>
    <cfRule type="expression" dxfId="687" priority="1212" stopIfTrue="1">
      <formula>IF(AND($B20="", $K19&lt;&gt;"",$K19&lt;=S$9,S$9&lt;=$L19),TRUE,FALSE)</formula>
    </cfRule>
  </conditionalFormatting>
  <conditionalFormatting sqref="B19:G20 B21:E22 G21:G22 I19:R22">
    <cfRule type="expression" dxfId="686" priority="1207" stopIfTrue="1">
      <formula>IF(AND($B19&lt;&gt;"",$I19&lt;&gt;"",$J19&lt;&gt;"",$K19&lt;&gt;"",$L19&lt;&gt;"",$M19=100),TRUE,FALSE)</formula>
    </cfRule>
    <cfRule type="expression" dxfId="685" priority="1208" stopIfTrue="1">
      <formula>IF(AND($B19&lt;&gt;"",$I19&lt;&gt;"",$J19&lt;&gt;"",$J19&lt;TODAY()),TRUE,FALSE)</formula>
    </cfRule>
    <cfRule type="expression" dxfId="684" priority="1209" stopIfTrue="1">
      <formula>IF(OR(AND($B19&lt;&gt;"",$I19&lt;&gt;"",$J19&lt;&gt;"",$K19&lt;&gt;"",$M19&lt;100),AND($I19&lt;&gt;"",$J19&lt;&gt;"",TODAY()&gt;=$I19)),TRUE,FALSE)</formula>
    </cfRule>
  </conditionalFormatting>
  <conditionalFormatting sqref="S19:AG19 S23:AG23 S21:AG21 S25:AG25">
    <cfRule type="expression" dxfId="683" priority="1204" stopIfTrue="1">
      <formula>IF(OR(WEEKDAY(S$9)=7,WEEKDAY(S$9)=1,IF(ISNA(MATCH(S$9,Holiday,0)),FALSE,TRUE)),TRUE,FALSE)</formula>
    </cfRule>
    <cfRule type="expression" dxfId="682" priority="1205" stopIfTrue="1">
      <formula>IF(AND($B19&lt;&gt;"",$I19&lt;&gt;"", $I19&lt;=S$9,S$9&lt;=$J19),TRUE,FALSE)</formula>
    </cfRule>
    <cfRule type="expression" dxfId="681" priority="1206" stopIfTrue="1">
      <formula>IF(AND($B19="", #REF!&lt;&gt;"",#REF!&lt;=S$9,S$9&lt;=#REF!),TRUE,FALSE)</formula>
    </cfRule>
  </conditionalFormatting>
  <conditionalFormatting sqref="H21:H22">
    <cfRule type="expression" dxfId="680" priority="1201" stopIfTrue="1">
      <formula>IF(AND($B21&lt;&gt;"",$I21&lt;&gt;"",$J21&lt;&gt;"",$K21&lt;&gt;"",$L21&lt;&gt;"",$M21=100),TRUE,FALSE)</formula>
    </cfRule>
    <cfRule type="expression" dxfId="679" priority="1202" stopIfTrue="1">
      <formula>IF(AND($B21&lt;&gt;"",$I21&lt;&gt;"",$J21&lt;&gt;"",$J21&lt;TODAY()),TRUE,FALSE)</formula>
    </cfRule>
    <cfRule type="expression" dxfId="678" priority="1203" stopIfTrue="1">
      <formula>IF(OR(AND($B21&lt;&gt;"",$I21&lt;&gt;"",$J21&lt;&gt;"",$K21&lt;&gt;"",$M21&lt;100),AND($I21&lt;&gt;"",$J21&lt;&gt;"",TODAY()&gt;=$I21)),TRUE,FALSE)</formula>
    </cfRule>
  </conditionalFormatting>
  <conditionalFormatting sqref="H19:H20">
    <cfRule type="expression" dxfId="677" priority="1198" stopIfTrue="1">
      <formula>IF(AND($B19&lt;&gt;"",$I19&lt;&gt;"",$J19&lt;&gt;"",$K19&lt;&gt;"",$L19&lt;&gt;"",$M19=100),TRUE,FALSE)</formula>
    </cfRule>
    <cfRule type="expression" dxfId="676" priority="1199" stopIfTrue="1">
      <formula>IF(AND($B19&lt;&gt;"",$I19&lt;&gt;"",$J19&lt;&gt;"",$J19&lt;TODAY()),TRUE,FALSE)</formula>
    </cfRule>
    <cfRule type="expression" dxfId="675" priority="1200" stopIfTrue="1">
      <formula>IF(OR(AND($B19&lt;&gt;"",$I19&lt;&gt;"",$J19&lt;&gt;"",$K19&lt;&gt;"",$M19&lt;100),AND($I19&lt;&gt;"",$J19&lt;&gt;"",TODAY()&gt;=$I19)),TRUE,FALSE)</formula>
    </cfRule>
  </conditionalFormatting>
  <conditionalFormatting sqref="I25:I28 M23:R28 B23:E28 G23:G28">
    <cfRule type="expression" dxfId="674" priority="1195" stopIfTrue="1">
      <formula>IF(AND($B23&lt;&gt;"",$I23&lt;&gt;"",$J23&lt;&gt;"",$K23&lt;&gt;"",$L23&lt;&gt;"",$M23=100),TRUE,FALSE)</formula>
    </cfRule>
    <cfRule type="expression" dxfId="673" priority="1196" stopIfTrue="1">
      <formula>IF(AND($B23&lt;&gt;"",$I23&lt;&gt;"",$J23&lt;&gt;"",$J23&lt;TODAY()),TRUE,FALSE)</formula>
    </cfRule>
    <cfRule type="expression" dxfId="672" priority="1197" stopIfTrue="1">
      <formula>IF(OR(AND($B23&lt;&gt;"",$I23&lt;&gt;"",$J23&lt;&gt;"",$K23&lt;&gt;"",$M23&lt;100),AND($I23&lt;&gt;"",$J23&lt;&gt;"",TODAY()&gt;=$I23)),TRUE,FALSE)</formula>
    </cfRule>
  </conditionalFormatting>
  <conditionalFormatting sqref="H25:H26">
    <cfRule type="expression" dxfId="671" priority="1192" stopIfTrue="1">
      <formula>IF(AND($B25&lt;&gt;"",$I25&lt;&gt;"",$J25&lt;&gt;"",$K25&lt;&gt;"",$L25&lt;&gt;"",$M25=100),TRUE,FALSE)</formula>
    </cfRule>
    <cfRule type="expression" dxfId="670" priority="1193" stopIfTrue="1">
      <formula>IF(AND($B25&lt;&gt;"",$I25&lt;&gt;"",$J25&lt;&gt;"",$J25&lt;TODAY()),TRUE,FALSE)</formula>
    </cfRule>
    <cfRule type="expression" dxfId="669" priority="1194" stopIfTrue="1">
      <formula>IF(OR(AND($B25&lt;&gt;"",$I25&lt;&gt;"",$J25&lt;&gt;"",$K25&lt;&gt;"",$M25&lt;100),AND($I25&lt;&gt;"",$J25&lt;&gt;"",TODAY()&gt;=$I25)),TRUE,FALSE)</formula>
    </cfRule>
  </conditionalFormatting>
  <conditionalFormatting sqref="H23:H24">
    <cfRule type="expression" dxfId="668" priority="1189" stopIfTrue="1">
      <formula>IF(AND($B23&lt;&gt;"",$I23&lt;&gt;"",$J23&lt;&gt;"",$K23&lt;&gt;"",$L23&lt;&gt;"",$M23=100),TRUE,FALSE)</formula>
    </cfRule>
    <cfRule type="expression" dxfId="667" priority="1190" stopIfTrue="1">
      <formula>IF(AND($B23&lt;&gt;"",$I23&lt;&gt;"",$J23&lt;&gt;"",$J23&lt;TODAY()),TRUE,FALSE)</formula>
    </cfRule>
    <cfRule type="expression" dxfId="666" priority="1191" stopIfTrue="1">
      <formula>IF(OR(AND($B23&lt;&gt;"",$I23&lt;&gt;"",$J23&lt;&gt;"",$K23&lt;&gt;"",$M23&lt;100),AND($I23&lt;&gt;"",$J23&lt;&gt;"",TODAY()&gt;=$I23)),TRUE,FALSE)</formula>
    </cfRule>
  </conditionalFormatting>
  <conditionalFormatting sqref="H27:H28">
    <cfRule type="expression" dxfId="665" priority="1186" stopIfTrue="1">
      <formula>IF(AND($B27&lt;&gt;"",$I27&lt;&gt;"",$J27&lt;&gt;"",$K27&lt;&gt;"",$L27&lt;&gt;"",$M27=100),TRUE,FALSE)</formula>
    </cfRule>
    <cfRule type="expression" dxfId="664" priority="1187" stopIfTrue="1">
      <formula>IF(AND($B27&lt;&gt;"",$I27&lt;&gt;"",$J27&lt;&gt;"",$J27&lt;TODAY()),TRUE,FALSE)</formula>
    </cfRule>
    <cfRule type="expression" dxfId="663" priority="1188" stopIfTrue="1">
      <formula>IF(OR(AND($B27&lt;&gt;"",$I27&lt;&gt;"",$J27&lt;&gt;"",$K27&lt;&gt;"",$M27&lt;100),AND($I27&lt;&gt;"",$J27&lt;&gt;"",TODAY()&gt;=$I27)),TRUE,FALSE)</formula>
    </cfRule>
  </conditionalFormatting>
  <conditionalFormatting sqref="I23:I24">
    <cfRule type="expression" dxfId="662" priority="1183" stopIfTrue="1">
      <formula>IF(AND($B23&lt;&gt;"",$I23&lt;&gt;"",$J23&lt;&gt;"",$K23&lt;&gt;"",$L23&lt;&gt;"",$M23=100),TRUE,FALSE)</formula>
    </cfRule>
    <cfRule type="expression" dxfId="661" priority="1184" stopIfTrue="1">
      <formula>IF(AND($B23&lt;&gt;"",$I23&lt;&gt;"",$J23&lt;&gt;"",$J23&lt;TODAY()),TRUE,FALSE)</formula>
    </cfRule>
    <cfRule type="expression" dxfId="660" priority="1185" stopIfTrue="1">
      <formula>IF(OR(AND($B23&lt;&gt;"",$I23&lt;&gt;"",$J23&lt;&gt;"",$K23&lt;&gt;"",$M23&lt;100),AND($I23&lt;&gt;"",$J23&lt;&gt;"",TODAY()&gt;=$I23)),TRUE,FALSE)</formula>
    </cfRule>
  </conditionalFormatting>
  <conditionalFormatting sqref="K25:K26">
    <cfRule type="expression" dxfId="659" priority="1180" stopIfTrue="1">
      <formula>IF(AND($B25&lt;&gt;"",$I25&lt;&gt;"",$J25&lt;&gt;"",$K25&lt;&gt;"",$L25&lt;&gt;"",$M25=100),TRUE,FALSE)</formula>
    </cfRule>
    <cfRule type="expression" dxfId="658" priority="1181" stopIfTrue="1">
      <formula>IF(AND($B25&lt;&gt;"",$I25&lt;&gt;"",$J25&lt;&gt;"",$J25&lt;TODAY()),TRUE,FALSE)</formula>
    </cfRule>
    <cfRule type="expression" dxfId="657" priority="1182" stopIfTrue="1">
      <formula>IF(OR(AND($B25&lt;&gt;"",$I25&lt;&gt;"",$J25&lt;&gt;"",$K25&lt;&gt;"",$M25&lt;100),AND($I25&lt;&gt;"",$J25&lt;&gt;"",TODAY()&gt;=$I25)),TRUE,FALSE)</formula>
    </cfRule>
  </conditionalFormatting>
  <conditionalFormatting sqref="K23:K24">
    <cfRule type="expression" dxfId="656" priority="1177" stopIfTrue="1">
      <formula>IF(AND($B23&lt;&gt;"",$I23&lt;&gt;"",$J23&lt;&gt;"",$K23&lt;&gt;"",$L23&lt;&gt;"",$M23=100),TRUE,FALSE)</formula>
    </cfRule>
    <cfRule type="expression" dxfId="655" priority="1178" stopIfTrue="1">
      <formula>IF(AND($B23&lt;&gt;"",$I23&lt;&gt;"",$J23&lt;&gt;"",$J23&lt;TODAY()),TRUE,FALSE)</formula>
    </cfRule>
    <cfRule type="expression" dxfId="654" priority="1179" stopIfTrue="1">
      <formula>IF(OR(AND($B23&lt;&gt;"",$I23&lt;&gt;"",$J23&lt;&gt;"",$K23&lt;&gt;"",$M23&lt;100),AND($I23&lt;&gt;"",$J23&lt;&gt;"",TODAY()&gt;=$I23)),TRUE,FALSE)</formula>
    </cfRule>
  </conditionalFormatting>
  <conditionalFormatting sqref="L27:L28">
    <cfRule type="expression" dxfId="653" priority="1174" stopIfTrue="1">
      <formula>IF(AND($B27&lt;&gt;"",$I27&lt;&gt;"",$J27&lt;&gt;"",$K27&lt;&gt;"",$L27&lt;&gt;"",$M27=100),TRUE,FALSE)</formula>
    </cfRule>
    <cfRule type="expression" dxfId="652" priority="1175" stopIfTrue="1">
      <formula>IF(AND($B27&lt;&gt;"",$I27&lt;&gt;"",$J27&lt;&gt;"",$J27&lt;TODAY()),TRUE,FALSE)</formula>
    </cfRule>
    <cfRule type="expression" dxfId="651" priority="1176" stopIfTrue="1">
      <formula>IF(OR(AND($B27&lt;&gt;"",$I27&lt;&gt;"",$J27&lt;&gt;"",$K27&lt;&gt;"",$M27&lt;100),AND($I27&lt;&gt;"",$J27&lt;&gt;"",TODAY()&gt;=$I27)),TRUE,FALSE)</formula>
    </cfRule>
  </conditionalFormatting>
  <conditionalFormatting sqref="J23:J24">
    <cfRule type="expression" dxfId="650" priority="1168" stopIfTrue="1">
      <formula>IF(AND($B23&lt;&gt;"",$I23&lt;&gt;"",$J23&lt;&gt;"",$K23&lt;&gt;"",$L23&lt;&gt;"",$M23=100),TRUE,FALSE)</formula>
    </cfRule>
    <cfRule type="expression" dxfId="649" priority="1169" stopIfTrue="1">
      <formula>IF(AND($B23&lt;&gt;"",$I23&lt;&gt;"",$J23&lt;&gt;"",$J23&lt;TODAY()),TRUE,FALSE)</formula>
    </cfRule>
    <cfRule type="expression" dxfId="648" priority="1170" stopIfTrue="1">
      <formula>IF(OR(AND($B23&lt;&gt;"",$I23&lt;&gt;"",$J23&lt;&gt;"",$K23&lt;&gt;"",$M23&lt;100),AND($I23&lt;&gt;"",$J23&lt;&gt;"",TODAY()&gt;=$I23)),TRUE,FALSE)</formula>
    </cfRule>
  </conditionalFormatting>
  <conditionalFormatting sqref="J25:J26">
    <cfRule type="expression" dxfId="647" priority="1165" stopIfTrue="1">
      <formula>IF(AND($B25&lt;&gt;"",$I25&lt;&gt;"",$J25&lt;&gt;"",$K25&lt;&gt;"",$L25&lt;&gt;"",$M25=100),TRUE,FALSE)</formula>
    </cfRule>
    <cfRule type="expression" dxfId="646" priority="1166" stopIfTrue="1">
      <formula>IF(AND($B25&lt;&gt;"",$I25&lt;&gt;"",$J25&lt;&gt;"",$J25&lt;TODAY()),TRUE,FALSE)</formula>
    </cfRule>
    <cfRule type="expression" dxfId="645" priority="1167" stopIfTrue="1">
      <formula>IF(OR(AND($B25&lt;&gt;"",$I25&lt;&gt;"",$J25&lt;&gt;"",$K25&lt;&gt;"",$M25&lt;100),AND($I25&lt;&gt;"",$J25&lt;&gt;"",TODAY()&gt;=$I25)),TRUE,FALSE)</formula>
    </cfRule>
  </conditionalFormatting>
  <conditionalFormatting sqref="J27:J28">
    <cfRule type="expression" dxfId="644" priority="1162" stopIfTrue="1">
      <formula>IF(AND($B27&lt;&gt;"",$I27&lt;&gt;"",$J27&lt;&gt;"",$K27&lt;&gt;"",$L27&lt;&gt;"",$M27=100),TRUE,FALSE)</formula>
    </cfRule>
    <cfRule type="expression" dxfId="643" priority="1163" stopIfTrue="1">
      <formula>IF(AND($B27&lt;&gt;"",$I27&lt;&gt;"",$J27&lt;&gt;"",$J27&lt;TODAY()),TRUE,FALSE)</formula>
    </cfRule>
    <cfRule type="expression" dxfId="642" priority="1164" stopIfTrue="1">
      <formula>IF(OR(AND($B27&lt;&gt;"",$I27&lt;&gt;"",$J27&lt;&gt;"",$K27&lt;&gt;"",$M27&lt;100),AND($I27&lt;&gt;"",$J27&lt;&gt;"",TODAY()&gt;=$I27)),TRUE,FALSE)</formula>
    </cfRule>
  </conditionalFormatting>
  <conditionalFormatting sqref="K27:K28">
    <cfRule type="expression" dxfId="641" priority="1159" stopIfTrue="1">
      <formula>IF(AND($B27&lt;&gt;"",$I27&lt;&gt;"",$J27&lt;&gt;"",$K27&lt;&gt;"",$L27&lt;&gt;"",$M27=100),TRUE,FALSE)</formula>
    </cfRule>
    <cfRule type="expression" dxfId="640" priority="1160" stopIfTrue="1">
      <formula>IF(AND($B27&lt;&gt;"",$I27&lt;&gt;"",$J27&lt;&gt;"",$J27&lt;TODAY()),TRUE,FALSE)</formula>
    </cfRule>
    <cfRule type="expression" dxfId="639" priority="1161" stopIfTrue="1">
      <formula>IF(OR(AND($B27&lt;&gt;"",$I27&lt;&gt;"",$J27&lt;&gt;"",$K27&lt;&gt;"",$M27&lt;100),AND($I27&lt;&gt;"",$J27&lt;&gt;"",TODAY()&gt;=$I27)),TRUE,FALSE)</formula>
    </cfRule>
  </conditionalFormatting>
  <conditionalFormatting sqref="F21:F22">
    <cfRule type="expression" dxfId="638" priority="1153" stopIfTrue="1">
      <formula>IF(AND($B21&lt;&gt;"",$I21&lt;&gt;"",$J21&lt;&gt;"",$K21&lt;&gt;"",$L21&lt;&gt;"",$M21=100),TRUE,FALSE)</formula>
    </cfRule>
    <cfRule type="expression" dxfId="637" priority="1154" stopIfTrue="1">
      <formula>IF(AND($B21&lt;&gt;"",$I21&lt;&gt;"",$J21&lt;&gt;"",$J21&lt;TODAY()),TRUE,FALSE)</formula>
    </cfRule>
    <cfRule type="expression" dxfId="636" priority="1155" stopIfTrue="1">
      <formula>IF(OR(AND($B21&lt;&gt;"",$I21&lt;&gt;"",$J21&lt;&gt;"",$K21&lt;&gt;"",$M21&lt;100),AND($I21&lt;&gt;"",$J21&lt;&gt;"",TODAY()&gt;=$I21)),TRUE,FALSE)</formula>
    </cfRule>
  </conditionalFormatting>
  <conditionalFormatting sqref="F23:F24">
    <cfRule type="expression" dxfId="635" priority="1150" stopIfTrue="1">
      <formula>IF(AND($B23&lt;&gt;"",$I23&lt;&gt;"",$J23&lt;&gt;"",$K23&lt;&gt;"",$L23&lt;&gt;"",$M23=100),TRUE,FALSE)</formula>
    </cfRule>
    <cfRule type="expression" dxfId="634" priority="1151" stopIfTrue="1">
      <formula>IF(AND($B23&lt;&gt;"",$I23&lt;&gt;"",$J23&lt;&gt;"",$J23&lt;TODAY()),TRUE,FALSE)</formula>
    </cfRule>
    <cfRule type="expression" dxfId="633" priority="1152" stopIfTrue="1">
      <formula>IF(OR(AND($B23&lt;&gt;"",$I23&lt;&gt;"",$J23&lt;&gt;"",$K23&lt;&gt;"",$M23&lt;100),AND($I23&lt;&gt;"",$J23&lt;&gt;"",TODAY()&gt;=$I23)),TRUE,FALSE)</formula>
    </cfRule>
  </conditionalFormatting>
  <conditionalFormatting sqref="F25:F26">
    <cfRule type="expression" dxfId="632" priority="1147" stopIfTrue="1">
      <formula>IF(AND($B25&lt;&gt;"",$I25&lt;&gt;"",$J25&lt;&gt;"",$K25&lt;&gt;"",$L25&lt;&gt;"",$M25=100),TRUE,FALSE)</formula>
    </cfRule>
    <cfRule type="expression" dxfId="631" priority="1148" stopIfTrue="1">
      <formula>IF(AND($B25&lt;&gt;"",$I25&lt;&gt;"",$J25&lt;&gt;"",$J25&lt;TODAY()),TRUE,FALSE)</formula>
    </cfRule>
    <cfRule type="expression" dxfId="630" priority="1149" stopIfTrue="1">
      <formula>IF(OR(AND($B25&lt;&gt;"",$I25&lt;&gt;"",$J25&lt;&gt;"",$K25&lt;&gt;"",$M25&lt;100),AND($I25&lt;&gt;"",$J25&lt;&gt;"",TODAY()&gt;=$I25)),TRUE,FALSE)</formula>
    </cfRule>
  </conditionalFormatting>
  <conditionalFormatting sqref="F27:F28">
    <cfRule type="expression" dxfId="629" priority="1144" stopIfTrue="1">
      <formula>IF(AND($B27&lt;&gt;"",$I27&lt;&gt;"",$J27&lt;&gt;"",$K27&lt;&gt;"",$L27&lt;&gt;"",$M27=100),TRUE,FALSE)</formula>
    </cfRule>
    <cfRule type="expression" dxfId="628" priority="1145" stopIfTrue="1">
      <formula>IF(AND($B27&lt;&gt;"",$I27&lt;&gt;"",$J27&lt;&gt;"",$J27&lt;TODAY()),TRUE,FALSE)</formula>
    </cfRule>
    <cfRule type="expression" dxfId="627" priority="1146" stopIfTrue="1">
      <formula>IF(OR(AND($B27&lt;&gt;"",$I27&lt;&gt;"",$J27&lt;&gt;"",$K27&lt;&gt;"",$M27&lt;100),AND($I27&lt;&gt;"",$J27&lt;&gt;"",TODAY()&gt;=$I27)),TRUE,FALSE)</formula>
    </cfRule>
  </conditionalFormatting>
  <conditionalFormatting sqref="F29:F30">
    <cfRule type="expression" dxfId="626" priority="1141" stopIfTrue="1">
      <formula>IF(AND($B29&lt;&gt;"",$I29&lt;&gt;"",$J29&lt;&gt;"",$K29&lt;&gt;"",$L29&lt;&gt;"",$M29=100),TRUE,FALSE)</formula>
    </cfRule>
    <cfRule type="expression" dxfId="625" priority="1142" stopIfTrue="1">
      <formula>IF(AND($B29&lt;&gt;"",$I29&lt;&gt;"",$J29&lt;&gt;"",$J29&lt;TODAY()),TRUE,FALSE)</formula>
    </cfRule>
    <cfRule type="expression" dxfId="624" priority="1143" stopIfTrue="1">
      <formula>IF(OR(AND($B29&lt;&gt;"",$I29&lt;&gt;"",$J29&lt;&gt;"",$K29&lt;&gt;"",$M29&lt;100),AND($I29&lt;&gt;"",$J29&lt;&gt;"",TODAY()&gt;=$I29)),TRUE,FALSE)</formula>
    </cfRule>
  </conditionalFormatting>
  <conditionalFormatting sqref="B81:E82 M81:R82 G81:G82">
    <cfRule type="expression" dxfId="623" priority="1123" stopIfTrue="1">
      <formula>IF(AND($B81&lt;&gt;"",$I81&lt;&gt;"",$J81&lt;&gt;"",$K81&lt;&gt;"",$L81&lt;&gt;"",$M81=100),TRUE,FALSE)</formula>
    </cfRule>
    <cfRule type="expression" dxfId="622" priority="1124" stopIfTrue="1">
      <formula>IF(AND($B81&lt;&gt;"",$I81&lt;&gt;"",$J81&lt;&gt;"",$J81&lt;TODAY()),TRUE,FALSE)</formula>
    </cfRule>
    <cfRule type="expression" dxfId="621" priority="1125" stopIfTrue="1">
      <formula>IF(OR(AND($B81&lt;&gt;"",$I81&lt;&gt;"",$J81&lt;&gt;"",$K81&lt;&gt;"",$M81&lt;100),AND($I81&lt;&gt;"",$J81&lt;&gt;"",TODAY()&gt;=$I81)),TRUE,FALSE)</formula>
    </cfRule>
  </conditionalFormatting>
  <conditionalFormatting sqref="H81:H82">
    <cfRule type="expression" dxfId="620" priority="1117" stopIfTrue="1">
      <formula>IF(AND($B81&lt;&gt;"",$I81&lt;&gt;"",$J81&lt;&gt;"",$K81&lt;&gt;"",$L81&lt;&gt;"",$M81=100),TRUE,FALSE)</formula>
    </cfRule>
    <cfRule type="expression" dxfId="619" priority="1118" stopIfTrue="1">
      <formula>IF(AND($B81&lt;&gt;"",$I81&lt;&gt;"",$J81&lt;&gt;"",$J81&lt;TODAY()),TRUE,FALSE)</formula>
    </cfRule>
    <cfRule type="expression" dxfId="618" priority="1119" stopIfTrue="1">
      <formula>IF(OR(AND($B81&lt;&gt;"",$I81&lt;&gt;"",$J81&lt;&gt;"",$K81&lt;&gt;"",$M81&lt;100),AND($I81&lt;&gt;"",$J81&lt;&gt;"",TODAY()&gt;=$I81)),TRUE,FALSE)</formula>
    </cfRule>
  </conditionalFormatting>
  <conditionalFormatting sqref="L81:L82">
    <cfRule type="expression" dxfId="617" priority="1111" stopIfTrue="1">
      <formula>IF(AND($B81&lt;&gt;"",$I81&lt;&gt;"",$J81&lt;&gt;"",$K81&lt;&gt;"",$L81&lt;&gt;"",$M81=100),TRUE,FALSE)</formula>
    </cfRule>
    <cfRule type="expression" dxfId="616" priority="1112" stopIfTrue="1">
      <formula>IF(AND($B81&lt;&gt;"",$I81&lt;&gt;"",$J81&lt;&gt;"",$J81&lt;TODAY()),TRUE,FALSE)</formula>
    </cfRule>
    <cfRule type="expression" dxfId="615" priority="1113" stopIfTrue="1">
      <formula>IF(OR(AND($B81&lt;&gt;"",$I81&lt;&gt;"",$J81&lt;&gt;"",$K81&lt;&gt;"",$M81&lt;100),AND($I81&lt;&gt;"",$J81&lt;&gt;"",TODAY()&gt;=$I81)),TRUE,FALSE)</formula>
    </cfRule>
  </conditionalFormatting>
  <conditionalFormatting sqref="K81:K82">
    <cfRule type="expression" dxfId="614" priority="1102" stopIfTrue="1">
      <formula>IF(AND($B81&lt;&gt;"",$I81&lt;&gt;"",$J81&lt;&gt;"",$K81&lt;&gt;"",$L81&lt;&gt;"",$M81=100),TRUE,FALSE)</formula>
    </cfRule>
    <cfRule type="expression" dxfId="613" priority="1103" stopIfTrue="1">
      <formula>IF(AND($B81&lt;&gt;"",$I81&lt;&gt;"",$J81&lt;&gt;"",$J81&lt;TODAY()),TRUE,FALSE)</formula>
    </cfRule>
    <cfRule type="expression" dxfId="612" priority="1104" stopIfTrue="1">
      <formula>IF(OR(AND($B81&lt;&gt;"",$I81&lt;&gt;"",$J81&lt;&gt;"",$K81&lt;&gt;"",$M81&lt;100),AND($I81&lt;&gt;"",$J81&lt;&gt;"",TODAY()&gt;=$I81)),TRUE,FALSE)</formula>
    </cfRule>
  </conditionalFormatting>
  <conditionalFormatting sqref="S48:AG48">
    <cfRule type="expression" dxfId="611" priority="1093" stopIfTrue="1">
      <formula>IF(OR(WEEKDAY(S$9)=7,WEEKDAY(S$9)=1,IF(ISNA(MATCH(S$9,Holiday,0)),FALSE,TRUE)),TRUE,FALSE)</formula>
    </cfRule>
    <cfRule type="expression" dxfId="610" priority="1094" stopIfTrue="1">
      <formula>IF(AND($B48&lt;&gt;"",$I48&lt;&gt;"", $I48&lt;=S$9,S$9&lt;=$J48),TRUE,FALSE)</formula>
    </cfRule>
    <cfRule type="expression" dxfId="609" priority="1095" stopIfTrue="1">
      <formula>IF(AND($B48="", $K47&lt;&gt;"",$K47&lt;=S$9,S$9&lt;=$L47),TRUE,FALSE)</formula>
    </cfRule>
  </conditionalFormatting>
  <conditionalFormatting sqref="S51:AG51">
    <cfRule type="expression" dxfId="608" priority="1090" stopIfTrue="1">
      <formula>IF(OR(WEEKDAY(S$9)=7,WEEKDAY(S$9)=1,IF(ISNA(MATCH(S$9,Holiday,0)),FALSE,TRUE)),TRUE,FALSE)</formula>
    </cfRule>
    <cfRule type="expression" dxfId="607" priority="1091" stopIfTrue="1">
      <formula>IF(AND($B51&lt;&gt;"",$I51&lt;&gt;"", $I51&lt;=S$9,S$9&lt;=$J51),TRUE,FALSE)</formula>
    </cfRule>
    <cfRule type="expression" dxfId="606" priority="1092" stopIfTrue="1">
      <formula>IF(AND($B51="", #REF!&lt;&gt;"",#REF!&lt;=S$9,S$9&lt;=#REF!),TRUE,FALSE)</formula>
    </cfRule>
  </conditionalFormatting>
  <conditionalFormatting sqref="I47:R48 B47:G48">
    <cfRule type="expression" dxfId="605" priority="1087" stopIfTrue="1">
      <formula>IF(AND($B47&lt;&gt;"",$I47&lt;&gt;"",$J47&lt;&gt;"",$K47&lt;&gt;"",$L47&lt;&gt;"",$M47=100),TRUE,FALSE)</formula>
    </cfRule>
    <cfRule type="expression" dxfId="604" priority="1088" stopIfTrue="1">
      <formula>IF(AND($B47&lt;&gt;"",$I47&lt;&gt;"",$J47&lt;&gt;"",$J47&lt;TODAY()),TRUE,FALSE)</formula>
    </cfRule>
    <cfRule type="expression" dxfId="603" priority="1089" stopIfTrue="1">
      <formula>IF(OR(AND($B47&lt;&gt;"",$I47&lt;&gt;"",$J47&lt;&gt;"",$K47&lt;&gt;"",$M47&lt;100),AND($I47&lt;&gt;"",$J47&lt;&gt;"",TODAY()&gt;=$I47)),TRUE,FALSE)</formula>
    </cfRule>
  </conditionalFormatting>
  <conditionalFormatting sqref="H47:H48">
    <cfRule type="expression" dxfId="602" priority="1084" stopIfTrue="1">
      <formula>IF(AND($B47&lt;&gt;"",$I47&lt;&gt;"",$J47&lt;&gt;"",$K47&lt;&gt;"",$L47&lt;&gt;"",$M47=100),TRUE,FALSE)</formula>
    </cfRule>
    <cfRule type="expression" dxfId="601" priority="1085" stopIfTrue="1">
      <formula>IF(AND($B47&lt;&gt;"",$I47&lt;&gt;"",$J47&lt;&gt;"",$J47&lt;TODAY()),TRUE,FALSE)</formula>
    </cfRule>
    <cfRule type="expression" dxfId="600" priority="1086" stopIfTrue="1">
      <formula>IF(OR(AND($B47&lt;&gt;"",$I47&lt;&gt;"",$J47&lt;&gt;"",$K47&lt;&gt;"",$M47&lt;100),AND($I47&lt;&gt;"",$J47&lt;&gt;"",TODAY()&gt;=$I47)),TRUE,FALSE)</formula>
    </cfRule>
  </conditionalFormatting>
  <conditionalFormatting sqref="B51:C52 E51:G52">
    <cfRule type="expression" dxfId="599" priority="1081" stopIfTrue="1">
      <formula>IF(AND($B51&lt;&gt;"",$I51&lt;&gt;"",$J51&lt;&gt;"",$K51&lt;&gt;"",$L51&lt;&gt;"",$M51=100),TRUE,FALSE)</formula>
    </cfRule>
    <cfRule type="expression" dxfId="598" priority="1082" stopIfTrue="1">
      <formula>IF(AND($B51&lt;&gt;"",$I51&lt;&gt;"",$J51&lt;&gt;"",$J51&lt;TODAY()),TRUE,FALSE)</formula>
    </cfRule>
    <cfRule type="expression" dxfId="597" priority="1083" stopIfTrue="1">
      <formula>IF(OR(AND($B51&lt;&gt;"",$I51&lt;&gt;"",$J51&lt;&gt;"",$K51&lt;&gt;"",$M51&lt;100),AND($I51&lt;&gt;"",$J51&lt;&gt;"",TODAY()&gt;=$I51)),TRUE,FALSE)</formula>
    </cfRule>
  </conditionalFormatting>
  <conditionalFormatting sqref="H51:H52">
    <cfRule type="expression" dxfId="596" priority="1078" stopIfTrue="1">
      <formula>IF(AND($B51&lt;&gt;"",$I51&lt;&gt;"",$J51&lt;&gt;"",$K51&lt;&gt;"",$L51&lt;&gt;"",$M51=100),TRUE,FALSE)</formula>
    </cfRule>
    <cfRule type="expression" dxfId="595" priority="1079" stopIfTrue="1">
      <formula>IF(AND($B51&lt;&gt;"",$I51&lt;&gt;"",$J51&lt;&gt;"",$J51&lt;TODAY()),TRUE,FALSE)</formula>
    </cfRule>
    <cfRule type="expression" dxfId="594" priority="1080" stopIfTrue="1">
      <formula>IF(OR(AND($B51&lt;&gt;"",$I51&lt;&gt;"",$J51&lt;&gt;"",$K51&lt;&gt;"",$M51&lt;100),AND($I51&lt;&gt;"",$J51&lt;&gt;"",TODAY()&gt;=$I51)),TRUE,FALSE)</formula>
    </cfRule>
  </conditionalFormatting>
  <conditionalFormatting sqref="K51:K52">
    <cfRule type="expression" dxfId="593" priority="1072" stopIfTrue="1">
      <formula>IF(AND($B51&lt;&gt;"",$I51&lt;&gt;"",$J51&lt;&gt;"",$K51&lt;&gt;"",$L51&lt;&gt;"",$M51=100),TRUE,FALSE)</formula>
    </cfRule>
    <cfRule type="expression" dxfId="592" priority="1073" stopIfTrue="1">
      <formula>IF(AND($B51&lt;&gt;"",$I51&lt;&gt;"",$J51&lt;&gt;"",$J51&lt;TODAY()),TRUE,FALSE)</formula>
    </cfRule>
    <cfRule type="expression" dxfId="591" priority="1074" stopIfTrue="1">
      <formula>IF(OR(AND($B51&lt;&gt;"",$I51&lt;&gt;"",$J51&lt;&gt;"",$K51&lt;&gt;"",$M51&lt;100),AND($I51&lt;&gt;"",$J51&lt;&gt;"",TODAY()&gt;=$I51)),TRUE,FALSE)</formula>
    </cfRule>
  </conditionalFormatting>
  <conditionalFormatting sqref="L51:L52">
    <cfRule type="expression" dxfId="590" priority="1057" stopIfTrue="1">
      <formula>IF(AND($B51&lt;&gt;"",$I51&lt;&gt;"",$J51&lt;&gt;"",$K51&lt;&gt;"",$L51&lt;&gt;"",$M51=100),TRUE,FALSE)</formula>
    </cfRule>
    <cfRule type="expression" dxfId="589" priority="1058" stopIfTrue="1">
      <formula>IF(AND($B51&lt;&gt;"",$I51&lt;&gt;"",$J51&lt;&gt;"",$J51&lt;TODAY()),TRUE,FALSE)</formula>
    </cfRule>
    <cfRule type="expression" dxfId="588" priority="1059" stopIfTrue="1">
      <formula>IF(OR(AND($B51&lt;&gt;"",$I51&lt;&gt;"",$J51&lt;&gt;"",$K51&lt;&gt;"",$M51&lt;100),AND($I51&lt;&gt;"",$J51&lt;&gt;"",TODAY()&gt;=$I51)),TRUE,FALSE)</formula>
    </cfRule>
  </conditionalFormatting>
  <conditionalFormatting sqref="D51:D52">
    <cfRule type="expression" dxfId="587" priority="1054" stopIfTrue="1">
      <formula>IF(AND($B51&lt;&gt;"",$I51&lt;&gt;"",$J51&lt;&gt;"",$K51&lt;&gt;"",$L51&lt;&gt;"",$M51=100),TRUE,FALSE)</formula>
    </cfRule>
    <cfRule type="expression" dxfId="586" priority="1055" stopIfTrue="1">
      <formula>IF(AND($B51&lt;&gt;"",$I51&lt;&gt;"",$J51&lt;&gt;"",$J51&lt;TODAY()),TRUE,FALSE)</formula>
    </cfRule>
    <cfRule type="expression" dxfId="585" priority="1056" stopIfTrue="1">
      <formula>IF(OR(AND($B51&lt;&gt;"",$I51&lt;&gt;"",$J51&lt;&gt;"",$K51&lt;&gt;"",$M51&lt;100),AND($I51&lt;&gt;"",$J51&lt;&gt;"",TODAY()&gt;=$I51)),TRUE,FALSE)</formula>
    </cfRule>
  </conditionalFormatting>
  <conditionalFormatting sqref="S47:AG47 S91:AG91 S87:AG87 S83:AG83">
    <cfRule type="expression" dxfId="584" priority="1051" stopIfTrue="1">
      <formula>IF(OR(WEEKDAY(S$9)=7,WEEKDAY(S$9)=1,IF(ISNA(MATCH(S$9,Holiday,0)),FALSE,TRUE)),TRUE,FALSE)</formula>
    </cfRule>
    <cfRule type="expression" dxfId="583" priority="1052" stopIfTrue="1">
      <formula>IF(AND($B47&lt;&gt;"",$I47&lt;&gt;"", $I47&lt;=S$9,S$9&lt;=$J47),TRUE,FALSE)</formula>
    </cfRule>
    <cfRule type="expression" dxfId="582" priority="1053" stopIfTrue="1">
      <formula>IF(AND($B47="", $K36&lt;&gt;"",$K36&lt;=S$9,S$9&lt;=$L36),TRUE,FALSE)</formula>
    </cfRule>
  </conditionalFormatting>
  <conditionalFormatting sqref="S53:AG53">
    <cfRule type="expression" dxfId="581" priority="67477" stopIfTrue="1">
      <formula>IF(OR(WEEKDAY(S$9)=7,WEEKDAY(S$9)=1,IF(ISNA(MATCH(S$9,Holiday,0)),FALSE,TRUE)),TRUE,FALSE)</formula>
    </cfRule>
    <cfRule type="expression" dxfId="580" priority="67478" stopIfTrue="1">
      <formula>IF(AND($B53&lt;&gt;"",$I53&lt;&gt;"", $I53&lt;=S$9,S$9&lt;=$J53),TRUE,FALSE)</formula>
    </cfRule>
    <cfRule type="expression" dxfId="579" priority="67479" stopIfTrue="1">
      <formula>IF(AND($B53="", $K42&lt;&gt;"",$K42&lt;=S$9,S$9&lt;=$L42),TRUE,FALSE)</formula>
    </cfRule>
  </conditionalFormatting>
  <conditionalFormatting sqref="S61:AG61">
    <cfRule type="expression" dxfId="578" priority="1045" stopIfTrue="1">
      <formula>IF(OR(WEEKDAY(S$9)=7,WEEKDAY(S$9)=1,IF(ISNA(MATCH(S$9,Holiday,0)),FALSE,TRUE)),TRUE,FALSE)</formula>
    </cfRule>
    <cfRule type="expression" dxfId="577" priority="1046" stopIfTrue="1">
      <formula>IF(AND($B61&lt;&gt;"",$I61&lt;&gt;"", $I61&lt;=S$9,S$9&lt;=$J61),TRUE,FALSE)</formula>
    </cfRule>
    <cfRule type="expression" dxfId="576" priority="1047" stopIfTrue="1">
      <formula>IF(AND($B61="", #REF!&lt;&gt;"",#REF!&lt;=S$9,S$9&lt;=#REF!),TRUE,FALSE)</formula>
    </cfRule>
  </conditionalFormatting>
  <conditionalFormatting sqref="B61:C62 E61:E62">
    <cfRule type="expression" dxfId="575" priority="1042" stopIfTrue="1">
      <formula>IF(AND($B61&lt;&gt;"",$I61&lt;&gt;"",$J61&lt;&gt;"",$K61&lt;&gt;"",$L61&lt;&gt;"",$M61=100),TRUE,FALSE)</formula>
    </cfRule>
    <cfRule type="expression" dxfId="574" priority="1043" stopIfTrue="1">
      <formula>IF(AND($B61&lt;&gt;"",$I61&lt;&gt;"",$J61&lt;&gt;"",$J61&lt;TODAY()),TRUE,FALSE)</formula>
    </cfRule>
    <cfRule type="expression" dxfId="573" priority="1044" stopIfTrue="1">
      <formula>IF(OR(AND($B61&lt;&gt;"",$I61&lt;&gt;"",$J61&lt;&gt;"",$K61&lt;&gt;"",$M61&lt;100),AND($I61&lt;&gt;"",$J61&lt;&gt;"",TODAY()&gt;=$I61)),TRUE,FALSE)</formula>
    </cfRule>
  </conditionalFormatting>
  <conditionalFormatting sqref="H61:H62">
    <cfRule type="expression" dxfId="572" priority="1039" stopIfTrue="1">
      <formula>IF(AND($B61&lt;&gt;"",$I61&lt;&gt;"",$J61&lt;&gt;"",$K61&lt;&gt;"",$L61&lt;&gt;"",$M61=100),TRUE,FALSE)</formula>
    </cfRule>
    <cfRule type="expression" dxfId="571" priority="1040" stopIfTrue="1">
      <formula>IF(AND($B61&lt;&gt;"",$I61&lt;&gt;"",$J61&lt;&gt;"",$J61&lt;TODAY()),TRUE,FALSE)</formula>
    </cfRule>
    <cfRule type="expression" dxfId="570" priority="1041" stopIfTrue="1">
      <formula>IF(OR(AND($B61&lt;&gt;"",$I61&lt;&gt;"",$J61&lt;&gt;"",$K61&lt;&gt;"",$M61&lt;100),AND($I61&lt;&gt;"",$J61&lt;&gt;"",TODAY()&gt;=$I61)),TRUE,FALSE)</formula>
    </cfRule>
  </conditionalFormatting>
  <conditionalFormatting sqref="K61:K62">
    <cfRule type="expression" dxfId="569" priority="1033" stopIfTrue="1">
      <formula>IF(AND($B61&lt;&gt;"",$I61&lt;&gt;"",$J61&lt;&gt;"",$K61&lt;&gt;"",$L61&lt;&gt;"",$M61=100),TRUE,FALSE)</formula>
    </cfRule>
    <cfRule type="expression" dxfId="568" priority="1034" stopIfTrue="1">
      <formula>IF(AND($B61&lt;&gt;"",$I61&lt;&gt;"",$J61&lt;&gt;"",$J61&lt;TODAY()),TRUE,FALSE)</formula>
    </cfRule>
    <cfRule type="expression" dxfId="567" priority="1035" stopIfTrue="1">
      <formula>IF(OR(AND($B61&lt;&gt;"",$I61&lt;&gt;"",$J61&lt;&gt;"",$K61&lt;&gt;"",$M61&lt;100),AND($I61&lt;&gt;"",$J61&lt;&gt;"",TODAY()&gt;=$I61)),TRUE,FALSE)</formula>
    </cfRule>
  </conditionalFormatting>
  <conditionalFormatting sqref="L61:L62">
    <cfRule type="expression" dxfId="566" priority="1018" stopIfTrue="1">
      <formula>IF(AND($B61&lt;&gt;"",$I61&lt;&gt;"",$J61&lt;&gt;"",$K61&lt;&gt;"",$L61&lt;&gt;"",$M61=100),TRUE,FALSE)</formula>
    </cfRule>
    <cfRule type="expression" dxfId="565" priority="1019" stopIfTrue="1">
      <formula>IF(AND($B61&lt;&gt;"",$I61&lt;&gt;"",$J61&lt;&gt;"",$J61&lt;TODAY()),TRUE,FALSE)</formula>
    </cfRule>
    <cfRule type="expression" dxfId="564" priority="1020" stopIfTrue="1">
      <formula>IF(OR(AND($B61&lt;&gt;"",$I61&lt;&gt;"",$J61&lt;&gt;"",$K61&lt;&gt;"",$M61&lt;100),AND($I61&lt;&gt;"",$J61&lt;&gt;"",TODAY()&gt;=$I61)),TRUE,FALSE)</formula>
    </cfRule>
  </conditionalFormatting>
  <conditionalFormatting sqref="D61:D62">
    <cfRule type="expression" dxfId="563" priority="1015" stopIfTrue="1">
      <formula>IF(AND($B61&lt;&gt;"",$I61&lt;&gt;"",$J61&lt;&gt;"",$K61&lt;&gt;"",$L61&lt;&gt;"",$M61=100),TRUE,FALSE)</formula>
    </cfRule>
    <cfRule type="expression" dxfId="562" priority="1016" stopIfTrue="1">
      <formula>IF(AND($B61&lt;&gt;"",$I61&lt;&gt;"",$J61&lt;&gt;"",$J61&lt;TODAY()),TRUE,FALSE)</formula>
    </cfRule>
    <cfRule type="expression" dxfId="561" priority="1017" stopIfTrue="1">
      <formula>IF(OR(AND($B61&lt;&gt;"",$I61&lt;&gt;"",$J61&lt;&gt;"",$K61&lt;&gt;"",$M61&lt;100),AND($I61&lt;&gt;"",$J61&lt;&gt;"",TODAY()&gt;=$I61)),TRUE,FALSE)</formula>
    </cfRule>
  </conditionalFormatting>
  <conditionalFormatting sqref="F57:F58">
    <cfRule type="expression" dxfId="560" priority="1012" stopIfTrue="1">
      <formula>IF(AND($B57&lt;&gt;"",$I57&lt;&gt;"",$J57&lt;&gt;"",$K57&lt;&gt;"",$L57&lt;&gt;"",$M57=100),TRUE,FALSE)</formula>
    </cfRule>
    <cfRule type="expression" dxfId="559" priority="1013" stopIfTrue="1">
      <formula>IF(AND($B57&lt;&gt;"",$I57&lt;&gt;"",$J57&lt;&gt;"",$J57&lt;TODAY()),TRUE,FALSE)</formula>
    </cfRule>
    <cfRule type="expression" dxfId="558" priority="1014" stopIfTrue="1">
      <formula>IF(OR(AND($B57&lt;&gt;"",$I57&lt;&gt;"",$J57&lt;&gt;"",$K57&lt;&gt;"",$M57&lt;100),AND($I57&lt;&gt;"",$J57&lt;&gt;"",TODAY()&gt;=$I57)),TRUE,FALSE)</formula>
    </cfRule>
  </conditionalFormatting>
  <conditionalFormatting sqref="F59:F60">
    <cfRule type="expression" dxfId="557" priority="1009" stopIfTrue="1">
      <formula>IF(AND($B59&lt;&gt;"",$I59&lt;&gt;"",$J59&lt;&gt;"",$K59&lt;&gt;"",$L59&lt;&gt;"",$M59=100),TRUE,FALSE)</formula>
    </cfRule>
    <cfRule type="expression" dxfId="556" priority="1010" stopIfTrue="1">
      <formula>IF(AND($B59&lt;&gt;"",$I59&lt;&gt;"",$J59&lt;&gt;"",$J59&lt;TODAY()),TRUE,FALSE)</formula>
    </cfRule>
    <cfRule type="expression" dxfId="555" priority="1011" stopIfTrue="1">
      <formula>IF(OR(AND($B59&lt;&gt;"",$I59&lt;&gt;"",$J59&lt;&gt;"",$K59&lt;&gt;"",$M59&lt;100),AND($I59&lt;&gt;"",$J59&lt;&gt;"",TODAY()&gt;=$I59)),TRUE,FALSE)</formula>
    </cfRule>
  </conditionalFormatting>
  <conditionalFormatting sqref="F61:F62">
    <cfRule type="expression" dxfId="554" priority="1006" stopIfTrue="1">
      <formula>IF(AND($B61&lt;&gt;"",$I61&lt;&gt;"",$J61&lt;&gt;"",$K61&lt;&gt;"",$L61&lt;&gt;"",$M61=100),TRUE,FALSE)</formula>
    </cfRule>
    <cfRule type="expression" dxfId="553" priority="1007" stopIfTrue="1">
      <formula>IF(AND($B61&lt;&gt;"",$I61&lt;&gt;"",$J61&lt;&gt;"",$J61&lt;TODAY()),TRUE,FALSE)</formula>
    </cfRule>
    <cfRule type="expression" dxfId="552" priority="1008" stopIfTrue="1">
      <formula>IF(OR(AND($B61&lt;&gt;"",$I61&lt;&gt;"",$J61&lt;&gt;"",$K61&lt;&gt;"",$M61&lt;100),AND($I61&lt;&gt;"",$J61&lt;&gt;"",TODAY()&gt;=$I61)),TRUE,FALSE)</formula>
    </cfRule>
  </conditionalFormatting>
  <conditionalFormatting sqref="S105:AG105">
    <cfRule type="expression" dxfId="551" priority="67486" stopIfTrue="1">
      <formula>IF(OR(WEEKDAY(S$9)=7,WEEKDAY(S$9)=1,IF(ISNA(MATCH(S$9,Holiday,0)),FALSE,TRUE)),TRUE,FALSE)</formula>
    </cfRule>
    <cfRule type="expression" dxfId="550" priority="67487" stopIfTrue="1">
      <formula>IF(AND($B105&lt;&gt;"",$I105&lt;&gt;"", $I105&lt;=S$9,S$9&lt;=$J105),TRUE,FALSE)</formula>
    </cfRule>
    <cfRule type="expression" dxfId="549" priority="67488" stopIfTrue="1">
      <formula>IF(AND($B105="", $K74&lt;&gt;"",$K74&lt;=S$9,S$9&lt;=$L74),TRUE,FALSE)</formula>
    </cfRule>
  </conditionalFormatting>
  <conditionalFormatting sqref="I63:R64 B63:G64">
    <cfRule type="expression" dxfId="548" priority="994" stopIfTrue="1">
      <formula>IF(AND($B63&lt;&gt;"",$I63&lt;&gt;"",$J63&lt;&gt;"",$K63&lt;&gt;"",$L63&lt;&gt;"",$M63=100),TRUE,FALSE)</formula>
    </cfRule>
    <cfRule type="expression" dxfId="547" priority="995" stopIfTrue="1">
      <formula>IF(AND($B63&lt;&gt;"",$I63&lt;&gt;"",$J63&lt;&gt;"",$J63&lt;TODAY()),TRUE,FALSE)</formula>
    </cfRule>
    <cfRule type="expression" dxfId="546" priority="996" stopIfTrue="1">
      <formula>IF(OR(AND($B63&lt;&gt;"",$I63&lt;&gt;"",$J63&lt;&gt;"",$K63&lt;&gt;"",$M63&lt;100),AND($I63&lt;&gt;"",$J63&lt;&gt;"",TODAY()&gt;=$I63)),TRUE,FALSE)</formula>
    </cfRule>
  </conditionalFormatting>
  <conditionalFormatting sqref="H63:H64">
    <cfRule type="expression" dxfId="545" priority="991" stopIfTrue="1">
      <formula>IF(AND($B63&lt;&gt;"",$I63&lt;&gt;"",$J63&lt;&gt;"",$K63&lt;&gt;"",$L63&lt;&gt;"",$M63=100),TRUE,FALSE)</formula>
    </cfRule>
    <cfRule type="expression" dxfId="544" priority="992" stopIfTrue="1">
      <formula>IF(AND($B63&lt;&gt;"",$I63&lt;&gt;"",$J63&lt;&gt;"",$J63&lt;TODAY()),TRUE,FALSE)</formula>
    </cfRule>
    <cfRule type="expression" dxfId="543" priority="993" stopIfTrue="1">
      <formula>IF(OR(AND($B63&lt;&gt;"",$I63&lt;&gt;"",$J63&lt;&gt;"",$K63&lt;&gt;"",$M63&lt;100),AND($I63&lt;&gt;"",$J63&lt;&gt;"",TODAY()&gt;=$I63)),TRUE,FALSE)</formula>
    </cfRule>
  </conditionalFormatting>
  <conditionalFormatting sqref="B69:E70 M65:R66 B65:C66 E65:E66 G65:G66 G69:G70 M69:R70">
    <cfRule type="expression" dxfId="542" priority="988" stopIfTrue="1">
      <formula>IF(AND($B65&lt;&gt;"",$I65&lt;&gt;"",$J65&lt;&gt;"",$K65&lt;&gt;"",$L65&lt;&gt;"",$M65=100),TRUE,FALSE)</formula>
    </cfRule>
    <cfRule type="expression" dxfId="541" priority="989" stopIfTrue="1">
      <formula>IF(AND($B65&lt;&gt;"",$I65&lt;&gt;"",$J65&lt;&gt;"",$J65&lt;TODAY()),TRUE,FALSE)</formula>
    </cfRule>
    <cfRule type="expression" dxfId="540" priority="990" stopIfTrue="1">
      <formula>IF(OR(AND($B65&lt;&gt;"",$I65&lt;&gt;"",$J65&lt;&gt;"",$K65&lt;&gt;"",$M65&lt;100),AND($I65&lt;&gt;"",$J65&lt;&gt;"",TODAY()&gt;=$I65)),TRUE,FALSE)</formula>
    </cfRule>
  </conditionalFormatting>
  <conditionalFormatting sqref="H65:H66">
    <cfRule type="expression" dxfId="539" priority="985" stopIfTrue="1">
      <formula>IF(AND($B65&lt;&gt;"",$I65&lt;&gt;"",$J65&lt;&gt;"",$K65&lt;&gt;"",$L65&lt;&gt;"",$M65=100),TRUE,FALSE)</formula>
    </cfRule>
    <cfRule type="expression" dxfId="538" priority="986" stopIfTrue="1">
      <formula>IF(AND($B65&lt;&gt;"",$I65&lt;&gt;"",$J65&lt;&gt;"",$J65&lt;TODAY()),TRUE,FALSE)</formula>
    </cfRule>
    <cfRule type="expression" dxfId="537" priority="987" stopIfTrue="1">
      <formula>IF(OR(AND($B65&lt;&gt;"",$I65&lt;&gt;"",$J65&lt;&gt;"",$K65&lt;&gt;"",$M65&lt;100),AND($I65&lt;&gt;"",$J65&lt;&gt;"",TODAY()&gt;=$I65)),TRUE,FALSE)</formula>
    </cfRule>
  </conditionalFormatting>
  <conditionalFormatting sqref="H69:H70">
    <cfRule type="expression" dxfId="536" priority="982" stopIfTrue="1">
      <formula>IF(AND($B69&lt;&gt;"",$I69&lt;&gt;"",$J69&lt;&gt;"",$K69&lt;&gt;"",$L69&lt;&gt;"",$M69=100),TRUE,FALSE)</formula>
    </cfRule>
    <cfRule type="expression" dxfId="535" priority="983" stopIfTrue="1">
      <formula>IF(AND($B69&lt;&gt;"",$I69&lt;&gt;"",$J69&lt;&gt;"",$J69&lt;TODAY()),TRUE,FALSE)</formula>
    </cfRule>
    <cfRule type="expression" dxfId="534" priority="984" stopIfTrue="1">
      <formula>IF(OR(AND($B69&lt;&gt;"",$I69&lt;&gt;"",$J69&lt;&gt;"",$K69&lt;&gt;"",$M69&lt;100),AND($I69&lt;&gt;"",$J69&lt;&gt;"",TODAY()&gt;=$I69)),TRUE,FALSE)</formula>
    </cfRule>
  </conditionalFormatting>
  <conditionalFormatting sqref="L69:L70">
    <cfRule type="expression" dxfId="533" priority="976" stopIfTrue="1">
      <formula>IF(AND($B69&lt;&gt;"",$I69&lt;&gt;"",$J69&lt;&gt;"",$K69&lt;&gt;"",$L69&lt;&gt;"",$M69=100),TRUE,FALSE)</formula>
    </cfRule>
    <cfRule type="expression" dxfId="532" priority="977" stopIfTrue="1">
      <formula>IF(AND($B69&lt;&gt;"",$I69&lt;&gt;"",$J69&lt;&gt;"",$J69&lt;TODAY()),TRUE,FALSE)</formula>
    </cfRule>
    <cfRule type="expression" dxfId="531" priority="978" stopIfTrue="1">
      <formula>IF(OR(AND($B69&lt;&gt;"",$I69&lt;&gt;"",$J69&lt;&gt;"",$K69&lt;&gt;"",$M69&lt;100),AND($I69&lt;&gt;"",$J69&lt;&gt;"",TODAY()&gt;=$I69)),TRUE,FALSE)</formula>
    </cfRule>
  </conditionalFormatting>
  <conditionalFormatting sqref="K69:K70">
    <cfRule type="expression" dxfId="530" priority="967" stopIfTrue="1">
      <formula>IF(AND($B69&lt;&gt;"",$I69&lt;&gt;"",$J69&lt;&gt;"",$K69&lt;&gt;"",$L69&lt;&gt;"",$M69=100),TRUE,FALSE)</formula>
    </cfRule>
    <cfRule type="expression" dxfId="529" priority="968" stopIfTrue="1">
      <formula>IF(AND($B69&lt;&gt;"",$I69&lt;&gt;"",$J69&lt;&gt;"",$J69&lt;TODAY()),TRUE,FALSE)</formula>
    </cfRule>
    <cfRule type="expression" dxfId="528" priority="969" stopIfTrue="1">
      <formula>IF(OR(AND($B69&lt;&gt;"",$I69&lt;&gt;"",$J69&lt;&gt;"",$K69&lt;&gt;"",$M69&lt;100),AND($I69&lt;&gt;"",$J69&lt;&gt;"",TODAY()&gt;=$I69)),TRUE,FALSE)</formula>
    </cfRule>
  </conditionalFormatting>
  <conditionalFormatting sqref="L65:L66">
    <cfRule type="expression" dxfId="527" priority="964" stopIfTrue="1">
      <formula>IF(AND($B65&lt;&gt;"",$I65&lt;&gt;"",$J65&lt;&gt;"",$K65&lt;&gt;"",$L65&lt;&gt;"",$M65=100),TRUE,FALSE)</formula>
    </cfRule>
    <cfRule type="expression" dxfId="526" priority="965" stopIfTrue="1">
      <formula>IF(AND($B65&lt;&gt;"",$I65&lt;&gt;"",$J65&lt;&gt;"",$J65&lt;TODAY()),TRUE,FALSE)</formula>
    </cfRule>
    <cfRule type="expression" dxfId="525" priority="966" stopIfTrue="1">
      <formula>IF(OR(AND($B65&lt;&gt;"",$I65&lt;&gt;"",$J65&lt;&gt;"",$K65&lt;&gt;"",$M65&lt;100),AND($I65&lt;&gt;"",$J65&lt;&gt;"",TODAY()&gt;=$I65)),TRUE,FALSE)</formula>
    </cfRule>
  </conditionalFormatting>
  <conditionalFormatting sqref="D65:D66">
    <cfRule type="expression" dxfId="524" priority="961" stopIfTrue="1">
      <formula>IF(AND($B65&lt;&gt;"",$I65&lt;&gt;"",$J65&lt;&gt;"",$K65&lt;&gt;"",$L65&lt;&gt;"",$M65=100),TRUE,FALSE)</formula>
    </cfRule>
    <cfRule type="expression" dxfId="523" priority="962" stopIfTrue="1">
      <formula>IF(AND($B65&lt;&gt;"",$I65&lt;&gt;"",$J65&lt;&gt;"",$J65&lt;TODAY()),TRUE,FALSE)</formula>
    </cfRule>
    <cfRule type="expression" dxfId="522" priority="963" stopIfTrue="1">
      <formula>IF(OR(AND($B65&lt;&gt;"",$I65&lt;&gt;"",$J65&lt;&gt;"",$K65&lt;&gt;"",$M65&lt;100),AND($I65&lt;&gt;"",$J65&lt;&gt;"",TODAY()&gt;=$I65)),TRUE,FALSE)</formula>
    </cfRule>
  </conditionalFormatting>
  <conditionalFormatting sqref="B71:C72 E71:E72">
    <cfRule type="expression" dxfId="521" priority="949" stopIfTrue="1">
      <formula>IF(AND($B71&lt;&gt;"",$I71&lt;&gt;"",$J71&lt;&gt;"",$K71&lt;&gt;"",$L71&lt;&gt;"",$M71=100),TRUE,FALSE)</formula>
    </cfRule>
    <cfRule type="expression" dxfId="520" priority="950" stopIfTrue="1">
      <formula>IF(AND($B71&lt;&gt;"",$I71&lt;&gt;"",$J71&lt;&gt;"",$J71&lt;TODAY()),TRUE,FALSE)</formula>
    </cfRule>
    <cfRule type="expression" dxfId="519" priority="951" stopIfTrue="1">
      <formula>IF(OR(AND($B71&lt;&gt;"",$I71&lt;&gt;"",$J71&lt;&gt;"",$K71&lt;&gt;"",$M71&lt;100),AND($I71&lt;&gt;"",$J71&lt;&gt;"",TODAY()&gt;=$I71)),TRUE,FALSE)</formula>
    </cfRule>
  </conditionalFormatting>
  <conditionalFormatting sqref="H71:H72">
    <cfRule type="expression" dxfId="518" priority="946" stopIfTrue="1">
      <formula>IF(AND($B71&lt;&gt;"",$I71&lt;&gt;"",$J71&lt;&gt;"",$K71&lt;&gt;"",$L71&lt;&gt;"",$M71=100),TRUE,FALSE)</formula>
    </cfRule>
    <cfRule type="expression" dxfId="517" priority="947" stopIfTrue="1">
      <formula>IF(AND($B71&lt;&gt;"",$I71&lt;&gt;"",$J71&lt;&gt;"",$J71&lt;TODAY()),TRUE,FALSE)</formula>
    </cfRule>
    <cfRule type="expression" dxfId="516" priority="948" stopIfTrue="1">
      <formula>IF(OR(AND($B71&lt;&gt;"",$I71&lt;&gt;"",$J71&lt;&gt;"",$K71&lt;&gt;"",$M71&lt;100),AND($I71&lt;&gt;"",$J71&lt;&gt;"",TODAY()&gt;=$I71)),TRUE,FALSE)</formula>
    </cfRule>
  </conditionalFormatting>
  <conditionalFormatting sqref="K71:K72">
    <cfRule type="expression" dxfId="515" priority="940" stopIfTrue="1">
      <formula>IF(AND($B71&lt;&gt;"",$I71&lt;&gt;"",$J71&lt;&gt;"",$K71&lt;&gt;"",$L71&lt;&gt;"",$M71=100),TRUE,FALSE)</formula>
    </cfRule>
    <cfRule type="expression" dxfId="514" priority="941" stopIfTrue="1">
      <formula>IF(AND($B71&lt;&gt;"",$I71&lt;&gt;"",$J71&lt;&gt;"",$J71&lt;TODAY()),TRUE,FALSE)</formula>
    </cfRule>
    <cfRule type="expression" dxfId="513" priority="942" stopIfTrue="1">
      <formula>IF(OR(AND($B71&lt;&gt;"",$I71&lt;&gt;"",$J71&lt;&gt;"",$K71&lt;&gt;"",$M71&lt;100),AND($I71&lt;&gt;"",$J71&lt;&gt;"",TODAY()&gt;=$I71)),TRUE,FALSE)</formula>
    </cfRule>
  </conditionalFormatting>
  <conditionalFormatting sqref="L71:L72">
    <cfRule type="expression" dxfId="512" priority="925" stopIfTrue="1">
      <formula>IF(AND($B71&lt;&gt;"",$I71&lt;&gt;"",$J71&lt;&gt;"",$K71&lt;&gt;"",$L71&lt;&gt;"",$M71=100),TRUE,FALSE)</formula>
    </cfRule>
    <cfRule type="expression" dxfId="511" priority="926" stopIfTrue="1">
      <formula>IF(AND($B71&lt;&gt;"",$I71&lt;&gt;"",$J71&lt;&gt;"",$J71&lt;TODAY()),TRUE,FALSE)</formula>
    </cfRule>
    <cfRule type="expression" dxfId="510" priority="927" stopIfTrue="1">
      <formula>IF(OR(AND($B71&lt;&gt;"",$I71&lt;&gt;"",$J71&lt;&gt;"",$K71&lt;&gt;"",$M71&lt;100),AND($I71&lt;&gt;"",$J71&lt;&gt;"",TODAY()&gt;=$I71)),TRUE,FALSE)</formula>
    </cfRule>
  </conditionalFormatting>
  <conditionalFormatting sqref="D71:D72">
    <cfRule type="expression" dxfId="509" priority="922" stopIfTrue="1">
      <formula>IF(AND($B71&lt;&gt;"",$I71&lt;&gt;"",$J71&lt;&gt;"",$K71&lt;&gt;"",$L71&lt;&gt;"",$M71=100),TRUE,FALSE)</formula>
    </cfRule>
    <cfRule type="expression" dxfId="508" priority="923" stopIfTrue="1">
      <formula>IF(AND($B71&lt;&gt;"",$I71&lt;&gt;"",$J71&lt;&gt;"",$J71&lt;TODAY()),TRUE,FALSE)</formula>
    </cfRule>
    <cfRule type="expression" dxfId="507" priority="924" stopIfTrue="1">
      <formula>IF(OR(AND($B71&lt;&gt;"",$I71&lt;&gt;"",$J71&lt;&gt;"",$K71&lt;&gt;"",$M71&lt;100),AND($I71&lt;&gt;"",$J71&lt;&gt;"",TODAY()&gt;=$I71)),TRUE,FALSE)</formula>
    </cfRule>
  </conditionalFormatting>
  <conditionalFormatting sqref="F65:F66">
    <cfRule type="expression" dxfId="506" priority="907" stopIfTrue="1">
      <formula>IF(AND($B65&lt;&gt;"",$I65&lt;&gt;"",$J65&lt;&gt;"",$K65&lt;&gt;"",$L65&lt;&gt;"",$M65=100),TRUE,FALSE)</formula>
    </cfRule>
    <cfRule type="expression" dxfId="505" priority="908" stopIfTrue="1">
      <formula>IF(AND($B65&lt;&gt;"",$I65&lt;&gt;"",$J65&lt;&gt;"",$J65&lt;TODAY()),TRUE,FALSE)</formula>
    </cfRule>
    <cfRule type="expression" dxfId="504" priority="909" stopIfTrue="1">
      <formula>IF(OR(AND($B65&lt;&gt;"",$I65&lt;&gt;"",$J65&lt;&gt;"",$K65&lt;&gt;"",$M65&lt;100),AND($I65&lt;&gt;"",$J65&lt;&gt;"",TODAY()&gt;=$I65)),TRUE,FALSE)</formula>
    </cfRule>
  </conditionalFormatting>
  <conditionalFormatting sqref="F69:F70">
    <cfRule type="expression" dxfId="503" priority="904" stopIfTrue="1">
      <formula>IF(AND($B69&lt;&gt;"",$I69&lt;&gt;"",$J69&lt;&gt;"",$K69&lt;&gt;"",$L69&lt;&gt;"",$M69=100),TRUE,FALSE)</formula>
    </cfRule>
    <cfRule type="expression" dxfId="502" priority="905" stopIfTrue="1">
      <formula>IF(AND($B69&lt;&gt;"",$I69&lt;&gt;"",$J69&lt;&gt;"",$J69&lt;TODAY()),TRUE,FALSE)</formula>
    </cfRule>
    <cfRule type="expression" dxfId="501" priority="906" stopIfTrue="1">
      <formula>IF(OR(AND($B69&lt;&gt;"",$I69&lt;&gt;"",$J69&lt;&gt;"",$K69&lt;&gt;"",$M69&lt;100),AND($I69&lt;&gt;"",$J69&lt;&gt;"",TODAY()&gt;=$I69)),TRUE,FALSE)</formula>
    </cfRule>
  </conditionalFormatting>
  <conditionalFormatting sqref="F71:F72">
    <cfRule type="expression" dxfId="500" priority="901" stopIfTrue="1">
      <formula>IF(AND($B71&lt;&gt;"",$I71&lt;&gt;"",$J71&lt;&gt;"",$K71&lt;&gt;"",$L71&lt;&gt;"",$M71=100),TRUE,FALSE)</formula>
    </cfRule>
    <cfRule type="expression" dxfId="499" priority="902" stopIfTrue="1">
      <formula>IF(AND($B71&lt;&gt;"",$I71&lt;&gt;"",$J71&lt;&gt;"",$J71&lt;TODAY()),TRUE,FALSE)</formula>
    </cfRule>
    <cfRule type="expression" dxfId="498" priority="903" stopIfTrue="1">
      <formula>IF(OR(AND($B71&lt;&gt;"",$I71&lt;&gt;"",$J71&lt;&gt;"",$K71&lt;&gt;"",$M71&lt;100),AND($I71&lt;&gt;"",$J71&lt;&gt;"",TODAY()&gt;=$I71)),TRUE,FALSE)</formula>
    </cfRule>
  </conditionalFormatting>
  <conditionalFormatting sqref="I73:R74 B73:G74">
    <cfRule type="expression" dxfId="497" priority="862" stopIfTrue="1">
      <formula>IF(AND($B73&lt;&gt;"",$I73&lt;&gt;"",$J73&lt;&gt;"",$K73&lt;&gt;"",$L73&lt;&gt;"",$M73=100),TRUE,FALSE)</formula>
    </cfRule>
    <cfRule type="expression" dxfId="496" priority="863" stopIfTrue="1">
      <formula>IF(AND($B73&lt;&gt;"",$I73&lt;&gt;"",$J73&lt;&gt;"",$J73&lt;TODAY()),TRUE,FALSE)</formula>
    </cfRule>
    <cfRule type="expression" dxfId="495" priority="864" stopIfTrue="1">
      <formula>IF(OR(AND($B73&lt;&gt;"",$I73&lt;&gt;"",$J73&lt;&gt;"",$K73&lt;&gt;"",$M73&lt;100),AND($I73&lt;&gt;"",$J73&lt;&gt;"",TODAY()&gt;=$I73)),TRUE,FALSE)</formula>
    </cfRule>
  </conditionalFormatting>
  <conditionalFormatting sqref="H73:H74">
    <cfRule type="expression" dxfId="494" priority="859" stopIfTrue="1">
      <formula>IF(AND($B73&lt;&gt;"",$I73&lt;&gt;"",$J73&lt;&gt;"",$K73&lt;&gt;"",$L73&lt;&gt;"",$M73=100),TRUE,FALSE)</formula>
    </cfRule>
    <cfRule type="expression" dxfId="493" priority="860" stopIfTrue="1">
      <formula>IF(AND($B73&lt;&gt;"",$I73&lt;&gt;"",$J73&lt;&gt;"",$J73&lt;TODAY()),TRUE,FALSE)</formula>
    </cfRule>
    <cfRule type="expression" dxfId="492" priority="861" stopIfTrue="1">
      <formula>IF(OR(AND($B73&lt;&gt;"",$I73&lt;&gt;"",$J73&lt;&gt;"",$K73&lt;&gt;"",$M73&lt;100),AND($I73&lt;&gt;"",$J73&lt;&gt;"",TODAY()&gt;=$I73)),TRUE,FALSE)</formula>
    </cfRule>
  </conditionalFormatting>
  <conditionalFormatting sqref="I79:I80 M79:R80 B79:C80 E79:E80 G79:G80">
    <cfRule type="expression" dxfId="491" priority="856" stopIfTrue="1">
      <formula>IF(AND($B79&lt;&gt;"",$I79&lt;&gt;"",$J79&lt;&gt;"",$K79&lt;&gt;"",$L79&lt;&gt;"",$M79=100),TRUE,FALSE)</formula>
    </cfRule>
    <cfRule type="expression" dxfId="490" priority="857" stopIfTrue="1">
      <formula>IF(AND($B79&lt;&gt;"",$I79&lt;&gt;"",$J79&lt;&gt;"",$J79&lt;TODAY()),TRUE,FALSE)</formula>
    </cfRule>
    <cfRule type="expression" dxfId="489" priority="858" stopIfTrue="1">
      <formula>IF(OR(AND($B79&lt;&gt;"",$I79&lt;&gt;"",$J79&lt;&gt;"",$K79&lt;&gt;"",$M79&lt;100),AND($I79&lt;&gt;"",$J79&lt;&gt;"",TODAY()&gt;=$I79)),TRUE,FALSE)</formula>
    </cfRule>
  </conditionalFormatting>
  <conditionalFormatting sqref="H79:H80">
    <cfRule type="expression" dxfId="488" priority="853" stopIfTrue="1">
      <formula>IF(AND($B79&lt;&gt;"",$I79&lt;&gt;"",$J79&lt;&gt;"",$K79&lt;&gt;"",$L79&lt;&gt;"",$M79=100),TRUE,FALSE)</formula>
    </cfRule>
    <cfRule type="expression" dxfId="487" priority="854" stopIfTrue="1">
      <formula>IF(AND($B79&lt;&gt;"",$I79&lt;&gt;"",$J79&lt;&gt;"",$J79&lt;TODAY()),TRUE,FALSE)</formula>
    </cfRule>
    <cfRule type="expression" dxfId="486" priority="855" stopIfTrue="1">
      <formula>IF(OR(AND($B79&lt;&gt;"",$I79&lt;&gt;"",$J79&lt;&gt;"",$K79&lt;&gt;"",$M79&lt;100),AND($I79&lt;&gt;"",$J79&lt;&gt;"",TODAY()&gt;=$I79)),TRUE,FALSE)</formula>
    </cfRule>
  </conditionalFormatting>
  <conditionalFormatting sqref="K79:K80">
    <cfRule type="expression" dxfId="485" priority="850" stopIfTrue="1">
      <formula>IF(AND($B79&lt;&gt;"",$I79&lt;&gt;"",$J79&lt;&gt;"",$K79&lt;&gt;"",$L79&lt;&gt;"",$M79=100),TRUE,FALSE)</formula>
    </cfRule>
    <cfRule type="expression" dxfId="484" priority="851" stopIfTrue="1">
      <formula>IF(AND($B79&lt;&gt;"",$I79&lt;&gt;"",$J79&lt;&gt;"",$J79&lt;TODAY()),TRUE,FALSE)</formula>
    </cfRule>
    <cfRule type="expression" dxfId="483" priority="852" stopIfTrue="1">
      <formula>IF(OR(AND($B79&lt;&gt;"",$I79&lt;&gt;"",$J79&lt;&gt;"",$K79&lt;&gt;"",$M79&lt;100),AND($I79&lt;&gt;"",$J79&lt;&gt;"",TODAY()&gt;=$I79)),TRUE,FALSE)</formula>
    </cfRule>
  </conditionalFormatting>
  <conditionalFormatting sqref="L79:L80">
    <cfRule type="expression" dxfId="482" priority="844" stopIfTrue="1">
      <formula>IF(AND($B79&lt;&gt;"",$I79&lt;&gt;"",$J79&lt;&gt;"",$K79&lt;&gt;"",$L79&lt;&gt;"",$M79=100),TRUE,FALSE)</formula>
    </cfRule>
    <cfRule type="expression" dxfId="481" priority="845" stopIfTrue="1">
      <formula>IF(AND($B79&lt;&gt;"",$I79&lt;&gt;"",$J79&lt;&gt;"",$J79&lt;TODAY()),TRUE,FALSE)</formula>
    </cfRule>
    <cfRule type="expression" dxfId="480" priority="846" stopIfTrue="1">
      <formula>IF(OR(AND($B79&lt;&gt;"",$I79&lt;&gt;"",$J79&lt;&gt;"",$K79&lt;&gt;"",$M79&lt;100),AND($I79&lt;&gt;"",$J79&lt;&gt;"",TODAY()&gt;=$I79)),TRUE,FALSE)</formula>
    </cfRule>
  </conditionalFormatting>
  <conditionalFormatting sqref="D79:D80">
    <cfRule type="expression" dxfId="479" priority="841" stopIfTrue="1">
      <formula>IF(AND($B79&lt;&gt;"",$I79&lt;&gt;"",$J79&lt;&gt;"",$K79&lt;&gt;"",$L79&lt;&gt;"",$M79=100),TRUE,FALSE)</formula>
    </cfRule>
    <cfRule type="expression" dxfId="478" priority="842" stopIfTrue="1">
      <formula>IF(AND($B79&lt;&gt;"",$I79&lt;&gt;"",$J79&lt;&gt;"",$J79&lt;TODAY()),TRUE,FALSE)</formula>
    </cfRule>
    <cfRule type="expression" dxfId="477" priority="843" stopIfTrue="1">
      <formula>IF(OR(AND($B79&lt;&gt;"",$I79&lt;&gt;"",$J79&lt;&gt;"",$K79&lt;&gt;"",$M79&lt;100),AND($I79&lt;&gt;"",$J79&lt;&gt;"",TODAY()&gt;=$I79)),TRUE,FALSE)</formula>
    </cfRule>
  </conditionalFormatting>
  <conditionalFormatting sqref="B77:E78 M77:R78 I77:I78 G77:G78">
    <cfRule type="expression" dxfId="476" priority="829" stopIfTrue="1">
      <formula>IF(AND($B77&lt;&gt;"",$I77&lt;&gt;"",$J77&lt;&gt;"",$K77&lt;&gt;"",$L77&lt;&gt;"",$M77=100),TRUE,FALSE)</formula>
    </cfRule>
    <cfRule type="expression" dxfId="475" priority="830" stopIfTrue="1">
      <formula>IF(AND($B77&lt;&gt;"",$I77&lt;&gt;"",$J77&lt;&gt;"",$J77&lt;TODAY()),TRUE,FALSE)</formula>
    </cfRule>
    <cfRule type="expression" dxfId="474" priority="831" stopIfTrue="1">
      <formula>IF(OR(AND($B77&lt;&gt;"",$I77&lt;&gt;"",$J77&lt;&gt;"",$K77&lt;&gt;"",$M77&lt;100),AND($I77&lt;&gt;"",$J77&lt;&gt;"",TODAY()&gt;=$I77)),TRUE,FALSE)</formula>
    </cfRule>
  </conditionalFormatting>
  <conditionalFormatting sqref="H77:H78">
    <cfRule type="expression" dxfId="473" priority="826" stopIfTrue="1">
      <formula>IF(AND($B77&lt;&gt;"",$I77&lt;&gt;"",$J77&lt;&gt;"",$K77&lt;&gt;"",$L77&lt;&gt;"",$M77=100),TRUE,FALSE)</formula>
    </cfRule>
    <cfRule type="expression" dxfId="472" priority="827" stopIfTrue="1">
      <formula>IF(AND($B77&lt;&gt;"",$I77&lt;&gt;"",$J77&lt;&gt;"",$J77&lt;TODAY()),TRUE,FALSE)</formula>
    </cfRule>
    <cfRule type="expression" dxfId="471" priority="828" stopIfTrue="1">
      <formula>IF(OR(AND($B77&lt;&gt;"",$I77&lt;&gt;"",$J77&lt;&gt;"",$K77&lt;&gt;"",$M77&lt;100),AND($I77&lt;&gt;"",$J77&lt;&gt;"",TODAY()&gt;=$I77)),TRUE,FALSE)</formula>
    </cfRule>
  </conditionalFormatting>
  <conditionalFormatting sqref="L77:L78">
    <cfRule type="expression" dxfId="470" priority="823" stopIfTrue="1">
      <formula>IF(AND($B77&lt;&gt;"",$I77&lt;&gt;"",$J77&lt;&gt;"",$K77&lt;&gt;"",$L77&lt;&gt;"",$M77=100),TRUE,FALSE)</formula>
    </cfRule>
    <cfRule type="expression" dxfId="469" priority="824" stopIfTrue="1">
      <formula>IF(AND($B77&lt;&gt;"",$I77&lt;&gt;"",$J77&lt;&gt;"",$J77&lt;TODAY()),TRUE,FALSE)</formula>
    </cfRule>
    <cfRule type="expression" dxfId="468" priority="825" stopIfTrue="1">
      <formula>IF(OR(AND($B77&lt;&gt;"",$I77&lt;&gt;"",$J77&lt;&gt;"",$K77&lt;&gt;"",$M77&lt;100),AND($I77&lt;&gt;"",$J77&lt;&gt;"",TODAY()&gt;=$I77)),TRUE,FALSE)</formula>
    </cfRule>
  </conditionalFormatting>
  <conditionalFormatting sqref="J77:J78">
    <cfRule type="expression" dxfId="467" priority="820" stopIfTrue="1">
      <formula>IF(AND($B77&lt;&gt;"",$I77&lt;&gt;"",$J77&lt;&gt;"",$K77&lt;&gt;"",$L77&lt;&gt;"",$M77=100),TRUE,FALSE)</formula>
    </cfRule>
    <cfRule type="expression" dxfId="466" priority="821" stopIfTrue="1">
      <formula>IF(AND($B77&lt;&gt;"",$I77&lt;&gt;"",$J77&lt;&gt;"",$J77&lt;TODAY()),TRUE,FALSE)</formula>
    </cfRule>
    <cfRule type="expression" dxfId="465" priority="822" stopIfTrue="1">
      <formula>IF(OR(AND($B77&lt;&gt;"",$I77&lt;&gt;"",$J77&lt;&gt;"",$K77&lt;&gt;"",$M77&lt;100),AND($I77&lt;&gt;"",$J77&lt;&gt;"",TODAY()&gt;=$I77)),TRUE,FALSE)</formula>
    </cfRule>
  </conditionalFormatting>
  <conditionalFormatting sqref="K77:K78">
    <cfRule type="expression" dxfId="464" priority="817" stopIfTrue="1">
      <formula>IF(AND($B77&lt;&gt;"",$I77&lt;&gt;"",$J77&lt;&gt;"",$K77&lt;&gt;"",$L77&lt;&gt;"",$M77=100),TRUE,FALSE)</formula>
    </cfRule>
    <cfRule type="expression" dxfId="463" priority="818" stopIfTrue="1">
      <formula>IF(AND($B77&lt;&gt;"",$I77&lt;&gt;"",$J77&lt;&gt;"",$J77&lt;TODAY()),TRUE,FALSE)</formula>
    </cfRule>
    <cfRule type="expression" dxfId="462" priority="819" stopIfTrue="1">
      <formula>IF(OR(AND($B77&lt;&gt;"",$I77&lt;&gt;"",$J77&lt;&gt;"",$K77&lt;&gt;"",$M77&lt;100),AND($I77&lt;&gt;"",$J77&lt;&gt;"",TODAY()&gt;=$I77)),TRUE,FALSE)</formula>
    </cfRule>
  </conditionalFormatting>
  <conditionalFormatting sqref="I75:I76 M75:R76 B75:C76 E75:E76 G75:G76">
    <cfRule type="expression" dxfId="461" priority="805" stopIfTrue="1">
      <formula>IF(AND($B75&lt;&gt;"",$I75&lt;&gt;"",$J75&lt;&gt;"",$K75&lt;&gt;"",$L75&lt;&gt;"",$M75=100),TRUE,FALSE)</formula>
    </cfRule>
    <cfRule type="expression" dxfId="460" priority="806" stopIfTrue="1">
      <formula>IF(AND($B75&lt;&gt;"",$I75&lt;&gt;"",$J75&lt;&gt;"",$J75&lt;TODAY()),TRUE,FALSE)</formula>
    </cfRule>
    <cfRule type="expression" dxfId="459" priority="807" stopIfTrue="1">
      <formula>IF(OR(AND($B75&lt;&gt;"",$I75&lt;&gt;"",$J75&lt;&gt;"",$K75&lt;&gt;"",$M75&lt;100),AND($I75&lt;&gt;"",$J75&lt;&gt;"",TODAY()&gt;=$I75)),TRUE,FALSE)</formula>
    </cfRule>
  </conditionalFormatting>
  <conditionalFormatting sqref="H75:H76">
    <cfRule type="expression" dxfId="458" priority="802" stopIfTrue="1">
      <formula>IF(AND($B75&lt;&gt;"",$I75&lt;&gt;"",$J75&lt;&gt;"",$K75&lt;&gt;"",$L75&lt;&gt;"",$M75=100),TRUE,FALSE)</formula>
    </cfRule>
    <cfRule type="expression" dxfId="457" priority="803" stopIfTrue="1">
      <formula>IF(AND($B75&lt;&gt;"",$I75&lt;&gt;"",$J75&lt;&gt;"",$J75&lt;TODAY()),TRUE,FALSE)</formula>
    </cfRule>
    <cfRule type="expression" dxfId="456" priority="804" stopIfTrue="1">
      <formula>IF(OR(AND($B75&lt;&gt;"",$I75&lt;&gt;"",$J75&lt;&gt;"",$K75&lt;&gt;"",$M75&lt;100),AND($I75&lt;&gt;"",$J75&lt;&gt;"",TODAY()&gt;=$I75)),TRUE,FALSE)</formula>
    </cfRule>
  </conditionalFormatting>
  <conditionalFormatting sqref="K75:K76">
    <cfRule type="expression" dxfId="455" priority="799" stopIfTrue="1">
      <formula>IF(AND($B75&lt;&gt;"",$I75&lt;&gt;"",$J75&lt;&gt;"",$K75&lt;&gt;"",$L75&lt;&gt;"",$M75=100),TRUE,FALSE)</formula>
    </cfRule>
    <cfRule type="expression" dxfId="454" priority="800" stopIfTrue="1">
      <formula>IF(AND($B75&lt;&gt;"",$I75&lt;&gt;"",$J75&lt;&gt;"",$J75&lt;TODAY()),TRUE,FALSE)</formula>
    </cfRule>
    <cfRule type="expression" dxfId="453" priority="801" stopIfTrue="1">
      <formula>IF(OR(AND($B75&lt;&gt;"",$I75&lt;&gt;"",$J75&lt;&gt;"",$K75&lt;&gt;"",$M75&lt;100),AND($I75&lt;&gt;"",$J75&lt;&gt;"",TODAY()&gt;=$I75)),TRUE,FALSE)</formula>
    </cfRule>
  </conditionalFormatting>
  <conditionalFormatting sqref="J75:J76">
    <cfRule type="expression" dxfId="452" priority="796" stopIfTrue="1">
      <formula>IF(AND($B75&lt;&gt;"",$I75&lt;&gt;"",$J75&lt;&gt;"",$K75&lt;&gt;"",$L75&lt;&gt;"",$M75=100),TRUE,FALSE)</formula>
    </cfRule>
    <cfRule type="expression" dxfId="451" priority="797" stopIfTrue="1">
      <formula>IF(AND($B75&lt;&gt;"",$I75&lt;&gt;"",$J75&lt;&gt;"",$J75&lt;TODAY()),TRUE,FALSE)</formula>
    </cfRule>
    <cfRule type="expression" dxfId="450" priority="798" stopIfTrue="1">
      <formula>IF(OR(AND($B75&lt;&gt;"",$I75&lt;&gt;"",$J75&lt;&gt;"",$K75&lt;&gt;"",$M75&lt;100),AND($I75&lt;&gt;"",$J75&lt;&gt;"",TODAY()&gt;=$I75)),TRUE,FALSE)</formula>
    </cfRule>
  </conditionalFormatting>
  <conditionalFormatting sqref="D75:D76">
    <cfRule type="expression" dxfId="449" priority="790" stopIfTrue="1">
      <formula>IF(AND($B75&lt;&gt;"",$I75&lt;&gt;"",$J75&lt;&gt;"",$K75&lt;&gt;"",$L75&lt;&gt;"",$M75=100),TRUE,FALSE)</formula>
    </cfRule>
    <cfRule type="expression" dxfId="448" priority="791" stopIfTrue="1">
      <formula>IF(AND($B75&lt;&gt;"",$I75&lt;&gt;"",$J75&lt;&gt;"",$J75&lt;TODAY()),TRUE,FALSE)</formula>
    </cfRule>
    <cfRule type="expression" dxfId="447" priority="792" stopIfTrue="1">
      <formula>IF(OR(AND($B75&lt;&gt;"",$I75&lt;&gt;"",$J75&lt;&gt;"",$K75&lt;&gt;"",$M75&lt;100),AND($I75&lt;&gt;"",$J75&lt;&gt;"",TODAY()&gt;=$I75)),TRUE,FALSE)</formula>
    </cfRule>
  </conditionalFormatting>
  <conditionalFormatting sqref="F75:F76">
    <cfRule type="expression" dxfId="446" priority="787" stopIfTrue="1">
      <formula>IF(AND($B75&lt;&gt;"",$I75&lt;&gt;"",$J75&lt;&gt;"",$K75&lt;&gt;"",$L75&lt;&gt;"",$M75=100),TRUE,FALSE)</formula>
    </cfRule>
    <cfRule type="expression" dxfId="445" priority="788" stopIfTrue="1">
      <formula>IF(AND($B75&lt;&gt;"",$I75&lt;&gt;"",$J75&lt;&gt;"",$J75&lt;TODAY()),TRUE,FALSE)</formula>
    </cfRule>
    <cfRule type="expression" dxfId="444" priority="789" stopIfTrue="1">
      <formula>IF(OR(AND($B75&lt;&gt;"",$I75&lt;&gt;"",$J75&lt;&gt;"",$K75&lt;&gt;"",$M75&lt;100),AND($I75&lt;&gt;"",$J75&lt;&gt;"",TODAY()&gt;=$I75)),TRUE,FALSE)</formula>
    </cfRule>
  </conditionalFormatting>
  <conditionalFormatting sqref="F77:F78">
    <cfRule type="expression" dxfId="443" priority="784" stopIfTrue="1">
      <formula>IF(AND($B77&lt;&gt;"",$I77&lt;&gt;"",$J77&lt;&gt;"",$K77&lt;&gt;"",$L77&lt;&gt;"",$M77=100),TRUE,FALSE)</formula>
    </cfRule>
    <cfRule type="expression" dxfId="442" priority="785" stopIfTrue="1">
      <formula>IF(AND($B77&lt;&gt;"",$I77&lt;&gt;"",$J77&lt;&gt;"",$J77&lt;TODAY()),TRUE,FALSE)</formula>
    </cfRule>
    <cfRule type="expression" dxfId="441" priority="786" stopIfTrue="1">
      <formula>IF(OR(AND($B77&lt;&gt;"",$I77&lt;&gt;"",$J77&lt;&gt;"",$K77&lt;&gt;"",$M77&lt;100),AND($I77&lt;&gt;"",$J77&lt;&gt;"",TODAY()&gt;=$I77)),TRUE,FALSE)</formula>
    </cfRule>
  </conditionalFormatting>
  <conditionalFormatting sqref="F79:F80">
    <cfRule type="expression" dxfId="440" priority="781" stopIfTrue="1">
      <formula>IF(AND($B79&lt;&gt;"",$I79&lt;&gt;"",$J79&lt;&gt;"",$K79&lt;&gt;"",$L79&lt;&gt;"",$M79=100),TRUE,FALSE)</formula>
    </cfRule>
    <cfRule type="expression" dxfId="439" priority="782" stopIfTrue="1">
      <formula>IF(AND($B79&lt;&gt;"",$I79&lt;&gt;"",$J79&lt;&gt;"",$J79&lt;TODAY()),TRUE,FALSE)</formula>
    </cfRule>
    <cfRule type="expression" dxfId="438" priority="783" stopIfTrue="1">
      <formula>IF(OR(AND($B79&lt;&gt;"",$I79&lt;&gt;"",$J79&lt;&gt;"",$K79&lt;&gt;"",$M79&lt;100),AND($I79&lt;&gt;"",$J79&lt;&gt;"",TODAY()&gt;=$I79)),TRUE,FALSE)</formula>
    </cfRule>
  </conditionalFormatting>
  <conditionalFormatting sqref="F81:F82">
    <cfRule type="expression" dxfId="437" priority="778" stopIfTrue="1">
      <formula>IF(AND($B81&lt;&gt;"",$I81&lt;&gt;"",$J81&lt;&gt;"",$K81&lt;&gt;"",$L81&lt;&gt;"",$M81=100),TRUE,FALSE)</formula>
    </cfRule>
    <cfRule type="expression" dxfId="436" priority="779" stopIfTrue="1">
      <formula>IF(AND($B81&lt;&gt;"",$I81&lt;&gt;"",$J81&lt;&gt;"",$J81&lt;TODAY()),TRUE,FALSE)</formula>
    </cfRule>
    <cfRule type="expression" dxfId="435" priority="780" stopIfTrue="1">
      <formula>IF(OR(AND($B81&lt;&gt;"",$I81&lt;&gt;"",$J81&lt;&gt;"",$K81&lt;&gt;"",$M81&lt;100),AND($I81&lt;&gt;"",$J81&lt;&gt;"",TODAY()&gt;=$I81)),TRUE,FALSE)</formula>
    </cfRule>
  </conditionalFormatting>
  <conditionalFormatting sqref="B91:E92 M91:R92 G91:G92">
    <cfRule type="expression" dxfId="434" priority="772" stopIfTrue="1">
      <formula>IF(AND($B91&lt;&gt;"",$I91&lt;&gt;"",$J91&lt;&gt;"",$K91&lt;&gt;"",$L91&lt;&gt;"",$M91=100),TRUE,FALSE)</formula>
    </cfRule>
    <cfRule type="expression" dxfId="433" priority="773" stopIfTrue="1">
      <formula>IF(AND($B91&lt;&gt;"",$I91&lt;&gt;"",$J91&lt;&gt;"",$J91&lt;TODAY()),TRUE,FALSE)</formula>
    </cfRule>
    <cfRule type="expression" dxfId="432" priority="774" stopIfTrue="1">
      <formula>IF(OR(AND($B91&lt;&gt;"",$I91&lt;&gt;"",$J91&lt;&gt;"",$K91&lt;&gt;"",$M91&lt;100),AND($I91&lt;&gt;"",$J91&lt;&gt;"",TODAY()&gt;=$I91)),TRUE,FALSE)</formula>
    </cfRule>
  </conditionalFormatting>
  <conditionalFormatting sqref="H91:H92">
    <cfRule type="expression" dxfId="431" priority="769" stopIfTrue="1">
      <formula>IF(AND($B91&lt;&gt;"",$I91&lt;&gt;"",$J91&lt;&gt;"",$K91&lt;&gt;"",$L91&lt;&gt;"",$M91=100),TRUE,FALSE)</formula>
    </cfRule>
    <cfRule type="expression" dxfId="430" priority="770" stopIfTrue="1">
      <formula>IF(AND($B91&lt;&gt;"",$I91&lt;&gt;"",$J91&lt;&gt;"",$J91&lt;TODAY()),TRUE,FALSE)</formula>
    </cfRule>
    <cfRule type="expression" dxfId="429" priority="771" stopIfTrue="1">
      <formula>IF(OR(AND($B91&lt;&gt;"",$I91&lt;&gt;"",$J91&lt;&gt;"",$K91&lt;&gt;"",$M91&lt;100),AND($I91&lt;&gt;"",$J91&lt;&gt;"",TODAY()&gt;=$I91)),TRUE,FALSE)</formula>
    </cfRule>
  </conditionalFormatting>
  <conditionalFormatting sqref="L91:L92">
    <cfRule type="expression" dxfId="428" priority="766" stopIfTrue="1">
      <formula>IF(AND($B91&lt;&gt;"",$I91&lt;&gt;"",$J91&lt;&gt;"",$K91&lt;&gt;"",$L91&lt;&gt;"",$M91=100),TRUE,FALSE)</formula>
    </cfRule>
    <cfRule type="expression" dxfId="427" priority="767" stopIfTrue="1">
      <formula>IF(AND($B91&lt;&gt;"",$I91&lt;&gt;"",$J91&lt;&gt;"",$J91&lt;TODAY()),TRUE,FALSE)</formula>
    </cfRule>
    <cfRule type="expression" dxfId="426" priority="768" stopIfTrue="1">
      <formula>IF(OR(AND($B91&lt;&gt;"",$I91&lt;&gt;"",$J91&lt;&gt;"",$K91&lt;&gt;"",$M91&lt;100),AND($I91&lt;&gt;"",$J91&lt;&gt;"",TODAY()&gt;=$I91)),TRUE,FALSE)</formula>
    </cfRule>
  </conditionalFormatting>
  <conditionalFormatting sqref="K91:K92">
    <cfRule type="expression" dxfId="425" priority="760" stopIfTrue="1">
      <formula>IF(AND($B91&lt;&gt;"",$I91&lt;&gt;"",$J91&lt;&gt;"",$K91&lt;&gt;"",$L91&lt;&gt;"",$M91=100),TRUE,FALSE)</formula>
    </cfRule>
    <cfRule type="expression" dxfId="424" priority="761" stopIfTrue="1">
      <formula>IF(AND($B91&lt;&gt;"",$I91&lt;&gt;"",$J91&lt;&gt;"",$J91&lt;TODAY()),TRUE,FALSE)</formula>
    </cfRule>
    <cfRule type="expression" dxfId="423" priority="762" stopIfTrue="1">
      <formula>IF(OR(AND($B91&lt;&gt;"",$I91&lt;&gt;"",$J91&lt;&gt;"",$K91&lt;&gt;"",$M91&lt;100),AND($I91&lt;&gt;"",$J91&lt;&gt;"",TODAY()&gt;=$I91)),TRUE,FALSE)</formula>
    </cfRule>
  </conditionalFormatting>
  <conditionalFormatting sqref="I83:R84 B83:G84">
    <cfRule type="expression" dxfId="422" priority="748" stopIfTrue="1">
      <formula>IF(AND($B83&lt;&gt;"",$I83&lt;&gt;"",$J83&lt;&gt;"",$K83&lt;&gt;"",$L83&lt;&gt;"",$M83=100),TRUE,FALSE)</formula>
    </cfRule>
    <cfRule type="expression" dxfId="421" priority="749" stopIfTrue="1">
      <formula>IF(AND($B83&lt;&gt;"",$I83&lt;&gt;"",$J83&lt;&gt;"",$J83&lt;TODAY()),TRUE,FALSE)</formula>
    </cfRule>
    <cfRule type="expression" dxfId="420" priority="750" stopIfTrue="1">
      <formula>IF(OR(AND($B83&lt;&gt;"",$I83&lt;&gt;"",$J83&lt;&gt;"",$K83&lt;&gt;"",$M83&lt;100),AND($I83&lt;&gt;"",$J83&lt;&gt;"",TODAY()&gt;=$I83)),TRUE,FALSE)</formula>
    </cfRule>
  </conditionalFormatting>
  <conditionalFormatting sqref="H83:H84">
    <cfRule type="expression" dxfId="419" priority="745" stopIfTrue="1">
      <formula>IF(AND($B83&lt;&gt;"",$I83&lt;&gt;"",$J83&lt;&gt;"",$K83&lt;&gt;"",$L83&lt;&gt;"",$M83=100),TRUE,FALSE)</formula>
    </cfRule>
    <cfRule type="expression" dxfId="418" priority="746" stopIfTrue="1">
      <formula>IF(AND($B83&lt;&gt;"",$I83&lt;&gt;"",$J83&lt;&gt;"",$J83&lt;TODAY()),TRUE,FALSE)</formula>
    </cfRule>
    <cfRule type="expression" dxfId="417" priority="747" stopIfTrue="1">
      <formula>IF(OR(AND($B83&lt;&gt;"",$I83&lt;&gt;"",$J83&lt;&gt;"",$K83&lt;&gt;"",$M83&lt;100),AND($I83&lt;&gt;"",$J83&lt;&gt;"",TODAY()&gt;=$I83)),TRUE,FALSE)</formula>
    </cfRule>
  </conditionalFormatting>
  <conditionalFormatting sqref="M89:R90 B89:C90 E89:E90 G89:G90">
    <cfRule type="expression" dxfId="416" priority="742" stopIfTrue="1">
      <formula>IF(AND($B89&lt;&gt;"",$I89&lt;&gt;"",$J89&lt;&gt;"",$K89&lt;&gt;"",$L89&lt;&gt;"",$M89=100),TRUE,FALSE)</formula>
    </cfRule>
    <cfRule type="expression" dxfId="415" priority="743" stopIfTrue="1">
      <formula>IF(AND($B89&lt;&gt;"",$I89&lt;&gt;"",$J89&lt;&gt;"",$J89&lt;TODAY()),TRUE,FALSE)</formula>
    </cfRule>
    <cfRule type="expression" dxfId="414" priority="744" stopIfTrue="1">
      <formula>IF(OR(AND($B89&lt;&gt;"",$I89&lt;&gt;"",$J89&lt;&gt;"",$K89&lt;&gt;"",$M89&lt;100),AND($I89&lt;&gt;"",$J89&lt;&gt;"",TODAY()&gt;=$I89)),TRUE,FALSE)</formula>
    </cfRule>
  </conditionalFormatting>
  <conditionalFormatting sqref="H89:H90">
    <cfRule type="expression" dxfId="413" priority="739" stopIfTrue="1">
      <formula>IF(AND($B89&lt;&gt;"",$I89&lt;&gt;"",$J89&lt;&gt;"",$K89&lt;&gt;"",$L89&lt;&gt;"",$M89=100),TRUE,FALSE)</formula>
    </cfRule>
    <cfRule type="expression" dxfId="412" priority="740" stopIfTrue="1">
      <formula>IF(AND($B89&lt;&gt;"",$I89&lt;&gt;"",$J89&lt;&gt;"",$J89&lt;TODAY()),TRUE,FALSE)</formula>
    </cfRule>
    <cfRule type="expression" dxfId="411" priority="741" stopIfTrue="1">
      <formula>IF(OR(AND($B89&lt;&gt;"",$I89&lt;&gt;"",$J89&lt;&gt;"",$K89&lt;&gt;"",$M89&lt;100),AND($I89&lt;&gt;"",$J89&lt;&gt;"",TODAY()&gt;=$I89)),TRUE,FALSE)</formula>
    </cfRule>
  </conditionalFormatting>
  <conditionalFormatting sqref="K89:K90">
    <cfRule type="expression" dxfId="410" priority="736" stopIfTrue="1">
      <formula>IF(AND($B89&lt;&gt;"",$I89&lt;&gt;"",$J89&lt;&gt;"",$K89&lt;&gt;"",$L89&lt;&gt;"",$M89=100),TRUE,FALSE)</formula>
    </cfRule>
    <cfRule type="expression" dxfId="409" priority="737" stopIfTrue="1">
      <formula>IF(AND($B89&lt;&gt;"",$I89&lt;&gt;"",$J89&lt;&gt;"",$J89&lt;TODAY()),TRUE,FALSE)</formula>
    </cfRule>
    <cfRule type="expression" dxfId="408" priority="738" stopIfTrue="1">
      <formula>IF(OR(AND($B89&lt;&gt;"",$I89&lt;&gt;"",$J89&lt;&gt;"",$K89&lt;&gt;"",$M89&lt;100),AND($I89&lt;&gt;"",$J89&lt;&gt;"",TODAY()&gt;=$I89)),TRUE,FALSE)</formula>
    </cfRule>
  </conditionalFormatting>
  <conditionalFormatting sqref="L89:L90">
    <cfRule type="expression" dxfId="407" priority="730" stopIfTrue="1">
      <formula>IF(AND($B89&lt;&gt;"",$I89&lt;&gt;"",$J89&lt;&gt;"",$K89&lt;&gt;"",$L89&lt;&gt;"",$M89=100),TRUE,FALSE)</formula>
    </cfRule>
    <cfRule type="expression" dxfId="406" priority="731" stopIfTrue="1">
      <formula>IF(AND($B89&lt;&gt;"",$I89&lt;&gt;"",$J89&lt;&gt;"",$J89&lt;TODAY()),TRUE,FALSE)</formula>
    </cfRule>
    <cfRule type="expression" dxfId="405" priority="732" stopIfTrue="1">
      <formula>IF(OR(AND($B89&lt;&gt;"",$I89&lt;&gt;"",$J89&lt;&gt;"",$K89&lt;&gt;"",$M89&lt;100),AND($I89&lt;&gt;"",$J89&lt;&gt;"",TODAY()&gt;=$I89)),TRUE,FALSE)</formula>
    </cfRule>
  </conditionalFormatting>
  <conditionalFormatting sqref="D89:D90">
    <cfRule type="expression" dxfId="404" priority="727" stopIfTrue="1">
      <formula>IF(AND($B89&lt;&gt;"",$I89&lt;&gt;"",$J89&lt;&gt;"",$K89&lt;&gt;"",$L89&lt;&gt;"",$M89=100),TRUE,FALSE)</formula>
    </cfRule>
    <cfRule type="expression" dxfId="403" priority="728" stopIfTrue="1">
      <formula>IF(AND($B89&lt;&gt;"",$I89&lt;&gt;"",$J89&lt;&gt;"",$J89&lt;TODAY()),TRUE,FALSE)</formula>
    </cfRule>
    <cfRule type="expression" dxfId="402" priority="729" stopIfTrue="1">
      <formula>IF(OR(AND($B89&lt;&gt;"",$I89&lt;&gt;"",$J89&lt;&gt;"",$K89&lt;&gt;"",$M89&lt;100),AND($I89&lt;&gt;"",$J89&lt;&gt;"",TODAY()&gt;=$I89)),TRUE,FALSE)</formula>
    </cfRule>
  </conditionalFormatting>
  <conditionalFormatting sqref="B87:E88 M87:R88 G87:G88">
    <cfRule type="expression" dxfId="401" priority="721" stopIfTrue="1">
      <formula>IF(AND($B87&lt;&gt;"",$I87&lt;&gt;"",$J87&lt;&gt;"",$K87&lt;&gt;"",$L87&lt;&gt;"",$M87=100),TRUE,FALSE)</formula>
    </cfRule>
    <cfRule type="expression" dxfId="400" priority="722" stopIfTrue="1">
      <formula>IF(AND($B87&lt;&gt;"",$I87&lt;&gt;"",$J87&lt;&gt;"",$J87&lt;TODAY()),TRUE,FALSE)</formula>
    </cfRule>
    <cfRule type="expression" dxfId="399" priority="723" stopIfTrue="1">
      <formula>IF(OR(AND($B87&lt;&gt;"",$I87&lt;&gt;"",$J87&lt;&gt;"",$K87&lt;&gt;"",$M87&lt;100),AND($I87&lt;&gt;"",$J87&lt;&gt;"",TODAY()&gt;=$I87)),TRUE,FALSE)</formula>
    </cfRule>
  </conditionalFormatting>
  <conditionalFormatting sqref="H87:H88">
    <cfRule type="expression" dxfId="398" priority="715" stopIfTrue="1">
      <formula>IF(AND($B87&lt;&gt;"",$I87&lt;&gt;"",$J87&lt;&gt;"",$K87&lt;&gt;"",$L87&lt;&gt;"",$M87=100),TRUE,FALSE)</formula>
    </cfRule>
    <cfRule type="expression" dxfId="397" priority="716" stopIfTrue="1">
      <formula>IF(AND($B87&lt;&gt;"",$I87&lt;&gt;"",$J87&lt;&gt;"",$J87&lt;TODAY()),TRUE,FALSE)</formula>
    </cfRule>
    <cfRule type="expression" dxfId="396" priority="717" stopIfTrue="1">
      <formula>IF(OR(AND($B87&lt;&gt;"",$I87&lt;&gt;"",$J87&lt;&gt;"",$K87&lt;&gt;"",$M87&lt;100),AND($I87&lt;&gt;"",$J87&lt;&gt;"",TODAY()&gt;=$I87)),TRUE,FALSE)</formula>
    </cfRule>
  </conditionalFormatting>
  <conditionalFormatting sqref="L87:L88">
    <cfRule type="expression" dxfId="395" priority="712" stopIfTrue="1">
      <formula>IF(AND($B87&lt;&gt;"",$I87&lt;&gt;"",$J87&lt;&gt;"",$K87&lt;&gt;"",$L87&lt;&gt;"",$M87=100),TRUE,FALSE)</formula>
    </cfRule>
    <cfRule type="expression" dxfId="394" priority="713" stopIfTrue="1">
      <formula>IF(AND($B87&lt;&gt;"",$I87&lt;&gt;"",$J87&lt;&gt;"",$J87&lt;TODAY()),TRUE,FALSE)</formula>
    </cfRule>
    <cfRule type="expression" dxfId="393" priority="714" stopIfTrue="1">
      <formula>IF(OR(AND($B87&lt;&gt;"",$I87&lt;&gt;"",$J87&lt;&gt;"",$K87&lt;&gt;"",$M87&lt;100),AND($I87&lt;&gt;"",$J87&lt;&gt;"",TODAY()&gt;=$I87)),TRUE,FALSE)</formula>
    </cfRule>
  </conditionalFormatting>
  <conditionalFormatting sqref="K87:K88">
    <cfRule type="expression" dxfId="392" priority="706" stopIfTrue="1">
      <formula>IF(AND($B87&lt;&gt;"",$I87&lt;&gt;"",$J87&lt;&gt;"",$K87&lt;&gt;"",$L87&lt;&gt;"",$M87=100),TRUE,FALSE)</formula>
    </cfRule>
    <cfRule type="expression" dxfId="391" priority="707" stopIfTrue="1">
      <formula>IF(AND($B87&lt;&gt;"",$I87&lt;&gt;"",$J87&lt;&gt;"",$J87&lt;TODAY()),TRUE,FALSE)</formula>
    </cfRule>
    <cfRule type="expression" dxfId="390" priority="708" stopIfTrue="1">
      <formula>IF(OR(AND($B87&lt;&gt;"",$I87&lt;&gt;"",$J87&lt;&gt;"",$K87&lt;&gt;"",$M87&lt;100),AND($I87&lt;&gt;"",$J87&lt;&gt;"",TODAY()&gt;=$I87)),TRUE,FALSE)</formula>
    </cfRule>
  </conditionalFormatting>
  <conditionalFormatting sqref="M85:R86 B85:C86 E85:E86 G85:G86">
    <cfRule type="expression" dxfId="389" priority="694" stopIfTrue="1">
      <formula>IF(AND($B85&lt;&gt;"",$I85&lt;&gt;"",$J85&lt;&gt;"",$K85&lt;&gt;"",$L85&lt;&gt;"",$M85=100),TRUE,FALSE)</formula>
    </cfRule>
    <cfRule type="expression" dxfId="388" priority="695" stopIfTrue="1">
      <formula>IF(AND($B85&lt;&gt;"",$I85&lt;&gt;"",$J85&lt;&gt;"",$J85&lt;TODAY()),TRUE,FALSE)</formula>
    </cfRule>
    <cfRule type="expression" dxfId="387" priority="696" stopIfTrue="1">
      <formula>IF(OR(AND($B85&lt;&gt;"",$I85&lt;&gt;"",$J85&lt;&gt;"",$K85&lt;&gt;"",$M85&lt;100),AND($I85&lt;&gt;"",$J85&lt;&gt;"",TODAY()&gt;=$I85)),TRUE,FALSE)</formula>
    </cfRule>
  </conditionalFormatting>
  <conditionalFormatting sqref="H85:H86">
    <cfRule type="expression" dxfId="386" priority="691" stopIfTrue="1">
      <formula>IF(AND($B85&lt;&gt;"",$I85&lt;&gt;"",$J85&lt;&gt;"",$K85&lt;&gt;"",$L85&lt;&gt;"",$M85=100),TRUE,FALSE)</formula>
    </cfRule>
    <cfRule type="expression" dxfId="385" priority="692" stopIfTrue="1">
      <formula>IF(AND($B85&lt;&gt;"",$I85&lt;&gt;"",$J85&lt;&gt;"",$J85&lt;TODAY()),TRUE,FALSE)</formula>
    </cfRule>
    <cfRule type="expression" dxfId="384" priority="693" stopIfTrue="1">
      <formula>IF(OR(AND($B85&lt;&gt;"",$I85&lt;&gt;"",$J85&lt;&gt;"",$K85&lt;&gt;"",$M85&lt;100),AND($I85&lt;&gt;"",$J85&lt;&gt;"",TODAY()&gt;=$I85)),TRUE,FALSE)</formula>
    </cfRule>
  </conditionalFormatting>
  <conditionalFormatting sqref="K85:K86">
    <cfRule type="expression" dxfId="383" priority="688" stopIfTrue="1">
      <formula>IF(AND($B85&lt;&gt;"",$I85&lt;&gt;"",$J85&lt;&gt;"",$K85&lt;&gt;"",$L85&lt;&gt;"",$M85=100),TRUE,FALSE)</formula>
    </cfRule>
    <cfRule type="expression" dxfId="382" priority="689" stopIfTrue="1">
      <formula>IF(AND($B85&lt;&gt;"",$I85&lt;&gt;"",$J85&lt;&gt;"",$J85&lt;TODAY()),TRUE,FALSE)</formula>
    </cfRule>
    <cfRule type="expression" dxfId="381" priority="690" stopIfTrue="1">
      <formula>IF(OR(AND($B85&lt;&gt;"",$I85&lt;&gt;"",$J85&lt;&gt;"",$K85&lt;&gt;"",$M85&lt;100),AND($I85&lt;&gt;"",$J85&lt;&gt;"",TODAY()&gt;=$I85)),TRUE,FALSE)</formula>
    </cfRule>
  </conditionalFormatting>
  <conditionalFormatting sqref="L85:L86">
    <cfRule type="expression" dxfId="380" priority="682" stopIfTrue="1">
      <formula>IF(AND($B85&lt;&gt;"",$I85&lt;&gt;"",$J85&lt;&gt;"",$K85&lt;&gt;"",$L85&lt;&gt;"",$M85=100),TRUE,FALSE)</formula>
    </cfRule>
    <cfRule type="expression" dxfId="379" priority="683" stopIfTrue="1">
      <formula>IF(AND($B85&lt;&gt;"",$I85&lt;&gt;"",$J85&lt;&gt;"",$J85&lt;TODAY()),TRUE,FALSE)</formula>
    </cfRule>
    <cfRule type="expression" dxfId="378" priority="684" stopIfTrue="1">
      <formula>IF(OR(AND($B85&lt;&gt;"",$I85&lt;&gt;"",$J85&lt;&gt;"",$K85&lt;&gt;"",$M85&lt;100),AND($I85&lt;&gt;"",$J85&lt;&gt;"",TODAY()&gt;=$I85)),TRUE,FALSE)</formula>
    </cfRule>
  </conditionalFormatting>
  <conditionalFormatting sqref="D85:D86">
    <cfRule type="expression" dxfId="377" priority="679" stopIfTrue="1">
      <formula>IF(AND($B85&lt;&gt;"",$I85&lt;&gt;"",$J85&lt;&gt;"",$K85&lt;&gt;"",$L85&lt;&gt;"",$M85=100),TRUE,FALSE)</formula>
    </cfRule>
    <cfRule type="expression" dxfId="376" priority="680" stopIfTrue="1">
      <formula>IF(AND($B85&lt;&gt;"",$I85&lt;&gt;"",$J85&lt;&gt;"",$J85&lt;TODAY()),TRUE,FALSE)</formula>
    </cfRule>
    <cfRule type="expression" dxfId="375" priority="681" stopIfTrue="1">
      <formula>IF(OR(AND($B85&lt;&gt;"",$I85&lt;&gt;"",$J85&lt;&gt;"",$K85&lt;&gt;"",$M85&lt;100),AND($I85&lt;&gt;"",$J85&lt;&gt;"",TODAY()&gt;=$I85)),TRUE,FALSE)</formula>
    </cfRule>
  </conditionalFormatting>
  <conditionalFormatting sqref="F85:F86">
    <cfRule type="expression" dxfId="374" priority="664" stopIfTrue="1">
      <formula>IF(AND($B85&lt;&gt;"",$I85&lt;&gt;"",$J85&lt;&gt;"",$K85&lt;&gt;"",$L85&lt;&gt;"",$M85=100),TRUE,FALSE)</formula>
    </cfRule>
    <cfRule type="expression" dxfId="373" priority="665" stopIfTrue="1">
      <formula>IF(AND($B85&lt;&gt;"",$I85&lt;&gt;"",$J85&lt;&gt;"",$J85&lt;TODAY()),TRUE,FALSE)</formula>
    </cfRule>
    <cfRule type="expression" dxfId="372" priority="666" stopIfTrue="1">
      <formula>IF(OR(AND($B85&lt;&gt;"",$I85&lt;&gt;"",$J85&lt;&gt;"",$K85&lt;&gt;"",$M85&lt;100),AND($I85&lt;&gt;"",$J85&lt;&gt;"",TODAY()&gt;=$I85)),TRUE,FALSE)</formula>
    </cfRule>
  </conditionalFormatting>
  <conditionalFormatting sqref="F87:F88">
    <cfRule type="expression" dxfId="371" priority="661" stopIfTrue="1">
      <formula>IF(AND($B87&lt;&gt;"",$I87&lt;&gt;"",$J87&lt;&gt;"",$K87&lt;&gt;"",$L87&lt;&gt;"",$M87=100),TRUE,FALSE)</formula>
    </cfRule>
    <cfRule type="expression" dxfId="370" priority="662" stopIfTrue="1">
      <formula>IF(AND($B87&lt;&gt;"",$I87&lt;&gt;"",$J87&lt;&gt;"",$J87&lt;TODAY()),TRUE,FALSE)</formula>
    </cfRule>
    <cfRule type="expression" dxfId="369" priority="663" stopIfTrue="1">
      <formula>IF(OR(AND($B87&lt;&gt;"",$I87&lt;&gt;"",$J87&lt;&gt;"",$K87&lt;&gt;"",$M87&lt;100),AND($I87&lt;&gt;"",$J87&lt;&gt;"",TODAY()&gt;=$I87)),TRUE,FALSE)</formula>
    </cfRule>
  </conditionalFormatting>
  <conditionalFormatting sqref="F89:F90">
    <cfRule type="expression" dxfId="368" priority="658" stopIfTrue="1">
      <formula>IF(AND($B89&lt;&gt;"",$I89&lt;&gt;"",$J89&lt;&gt;"",$K89&lt;&gt;"",$L89&lt;&gt;"",$M89=100),TRUE,FALSE)</formula>
    </cfRule>
    <cfRule type="expression" dxfId="367" priority="659" stopIfTrue="1">
      <formula>IF(AND($B89&lt;&gt;"",$I89&lt;&gt;"",$J89&lt;&gt;"",$J89&lt;TODAY()),TRUE,FALSE)</formula>
    </cfRule>
    <cfRule type="expression" dxfId="366" priority="660" stopIfTrue="1">
      <formula>IF(OR(AND($B89&lt;&gt;"",$I89&lt;&gt;"",$J89&lt;&gt;"",$K89&lt;&gt;"",$M89&lt;100),AND($I89&lt;&gt;"",$J89&lt;&gt;"",TODAY()&gt;=$I89)),TRUE,FALSE)</formula>
    </cfRule>
  </conditionalFormatting>
  <conditionalFormatting sqref="F91:F92">
    <cfRule type="expression" dxfId="365" priority="655" stopIfTrue="1">
      <formula>IF(AND($B91&lt;&gt;"",$I91&lt;&gt;"",$J91&lt;&gt;"",$K91&lt;&gt;"",$L91&lt;&gt;"",$M91=100),TRUE,FALSE)</formula>
    </cfRule>
    <cfRule type="expression" dxfId="364" priority="656" stopIfTrue="1">
      <formula>IF(AND($B91&lt;&gt;"",$I91&lt;&gt;"",$J91&lt;&gt;"",$J91&lt;TODAY()),TRUE,FALSE)</formula>
    </cfRule>
    <cfRule type="expression" dxfId="363" priority="657" stopIfTrue="1">
      <formula>IF(OR(AND($B91&lt;&gt;"",$I91&lt;&gt;"",$J91&lt;&gt;"",$K91&lt;&gt;"",$M91&lt;100),AND($I91&lt;&gt;"",$J91&lt;&gt;"",TODAY()&gt;=$I91)),TRUE,FALSE)</formula>
    </cfRule>
  </conditionalFormatting>
  <conditionalFormatting sqref="I105:R106 B105:G106">
    <cfRule type="expression" dxfId="362" priority="625" stopIfTrue="1">
      <formula>IF(AND($B105&lt;&gt;"",$I105&lt;&gt;"",$J105&lt;&gt;"",$K105&lt;&gt;"",$L105&lt;&gt;"",$M105=100),TRUE,FALSE)</formula>
    </cfRule>
    <cfRule type="expression" dxfId="361" priority="626" stopIfTrue="1">
      <formula>IF(AND($B105&lt;&gt;"",$I105&lt;&gt;"",$J105&lt;&gt;"",$J105&lt;TODAY()),TRUE,FALSE)</formula>
    </cfRule>
    <cfRule type="expression" dxfId="360" priority="627" stopIfTrue="1">
      <formula>IF(OR(AND($B105&lt;&gt;"",$I105&lt;&gt;"",$J105&lt;&gt;"",$K105&lt;&gt;"",$M105&lt;100),AND($I105&lt;&gt;"",$J105&lt;&gt;"",TODAY()&gt;=$I105)),TRUE,FALSE)</formula>
    </cfRule>
  </conditionalFormatting>
  <conditionalFormatting sqref="H105:H106">
    <cfRule type="expression" dxfId="359" priority="622" stopIfTrue="1">
      <formula>IF(AND($B105&lt;&gt;"",$I105&lt;&gt;"",$J105&lt;&gt;"",$K105&lt;&gt;"",$L105&lt;&gt;"",$M105=100),TRUE,FALSE)</formula>
    </cfRule>
    <cfRule type="expression" dxfId="358" priority="623" stopIfTrue="1">
      <formula>IF(AND($B105&lt;&gt;"",$I105&lt;&gt;"",$J105&lt;&gt;"",$J105&lt;TODAY()),TRUE,FALSE)</formula>
    </cfRule>
    <cfRule type="expression" dxfId="357" priority="624" stopIfTrue="1">
      <formula>IF(OR(AND($B105&lt;&gt;"",$I105&lt;&gt;"",$J105&lt;&gt;"",$K105&lt;&gt;"",$M105&lt;100),AND($I105&lt;&gt;"",$J105&lt;&gt;"",TODAY()&gt;=$I105)),TRUE,FALSE)</formula>
    </cfRule>
  </conditionalFormatting>
  <conditionalFormatting sqref="D117:D118">
    <cfRule type="expression" dxfId="356" priority="532" stopIfTrue="1">
      <formula>IF(AND($B117&lt;&gt;"",$I117&lt;&gt;"",$J117&lt;&gt;"",$K117&lt;&gt;"",$L117&lt;&gt;"",$M117=100),TRUE,FALSE)</formula>
    </cfRule>
    <cfRule type="expression" dxfId="355" priority="533" stopIfTrue="1">
      <formula>IF(AND($B117&lt;&gt;"",$I117&lt;&gt;"",$J117&lt;&gt;"",$J117&lt;TODAY()),TRUE,FALSE)</formula>
    </cfRule>
    <cfRule type="expression" dxfId="354" priority="534" stopIfTrue="1">
      <formula>IF(OR(AND($B117&lt;&gt;"",$I117&lt;&gt;"",$J117&lt;&gt;"",$K117&lt;&gt;"",$M117&lt;100),AND($I117&lt;&gt;"",$J117&lt;&gt;"",TODAY()&gt;=$I117)),TRUE,FALSE)</formula>
    </cfRule>
  </conditionalFormatting>
  <conditionalFormatting sqref="S81:AG81">
    <cfRule type="expression" dxfId="353" priority="67633" stopIfTrue="1">
      <formula>IF(OR(WEEKDAY(S$9)=7,WEEKDAY(S$9)=1,IF(ISNA(MATCH(S$9,Holiday,0)),FALSE,TRUE)),TRUE,FALSE)</formula>
    </cfRule>
    <cfRule type="expression" dxfId="352" priority="67634" stopIfTrue="1">
      <formula>IF(AND($B81&lt;&gt;"",$I81&lt;&gt;"", $I81&lt;=S$9,S$9&lt;=$J81),TRUE,FALSE)</formula>
    </cfRule>
    <cfRule type="expression" dxfId="351" priority="67635" stopIfTrue="1">
      <formula>IF(AND($B81="", #REF!&lt;&gt;"",#REF!&lt;=S$9,S$9&lt;=#REF!),TRUE,FALSE)</formula>
    </cfRule>
  </conditionalFormatting>
  <conditionalFormatting sqref="J29:J30">
    <cfRule type="expression" dxfId="350" priority="523" stopIfTrue="1">
      <formula>IF(AND($B29&lt;&gt;"",$I29&lt;&gt;"",$J29&lt;&gt;"",$K29&lt;&gt;"",$L29&lt;&gt;"",$M29=100),TRUE,FALSE)</formula>
    </cfRule>
    <cfRule type="expression" dxfId="349" priority="524" stopIfTrue="1">
      <formula>IF(AND($B29&lt;&gt;"",$I29&lt;&gt;"",$J29&lt;&gt;"",$J29&lt;TODAY()),TRUE,FALSE)</formula>
    </cfRule>
    <cfRule type="expression" dxfId="348" priority="525" stopIfTrue="1">
      <formula>IF(OR(AND($B29&lt;&gt;"",$I29&lt;&gt;"",$J29&lt;&gt;"",$K29&lt;&gt;"",$M29&lt;100),AND($I29&lt;&gt;"",$J29&lt;&gt;"",TODAY()&gt;=$I29)),TRUE,FALSE)</formula>
    </cfRule>
  </conditionalFormatting>
  <conditionalFormatting sqref="S50:AG50">
    <cfRule type="expression" dxfId="347" priority="517" stopIfTrue="1">
      <formula>IF(OR(WEEKDAY(S$9)=7,WEEKDAY(S$9)=1,IF(ISNA(MATCH(S$9,Holiday,0)),FALSE,TRUE)),TRUE,FALSE)</formula>
    </cfRule>
    <cfRule type="expression" dxfId="346" priority="518" stopIfTrue="1">
      <formula>IF(AND($B50&lt;&gt;"",$I50&lt;&gt;"", $I50&lt;=S$9,S$9&lt;=$J50),TRUE,FALSE)</formula>
    </cfRule>
    <cfRule type="expression" dxfId="345" priority="519" stopIfTrue="1">
      <formula>IF(AND($B50="", $K49&lt;&gt;"",$K49&lt;=S$9,S$9&lt;=$L49),TRUE,FALSE)</formula>
    </cfRule>
  </conditionalFormatting>
  <conditionalFormatting sqref="I49:I50 M49:R50">
    <cfRule type="expression" dxfId="344" priority="514" stopIfTrue="1">
      <formula>IF(AND($B49&lt;&gt;"",$I49&lt;&gt;"",$J49&lt;&gt;"",$K49&lt;&gt;"",$L49&lt;&gt;"",$M49=100),TRUE,FALSE)</formula>
    </cfRule>
    <cfRule type="expression" dxfId="343" priority="515" stopIfTrue="1">
      <formula>IF(AND($B49&lt;&gt;"",$I49&lt;&gt;"",$J49&lt;&gt;"",$J49&lt;TODAY()),TRUE,FALSE)</formula>
    </cfRule>
    <cfRule type="expression" dxfId="342" priority="516" stopIfTrue="1">
      <formula>IF(OR(AND($B49&lt;&gt;"",$I49&lt;&gt;"",$J49&lt;&gt;"",$K49&lt;&gt;"",$M49&lt;100),AND($I49&lt;&gt;"",$J49&lt;&gt;"",TODAY()&gt;=$I49)),TRUE,FALSE)</formula>
    </cfRule>
  </conditionalFormatting>
  <conditionalFormatting sqref="S49:AG49">
    <cfRule type="expression" dxfId="341" priority="511" stopIfTrue="1">
      <formula>IF(OR(WEEKDAY(S$9)=7,WEEKDAY(S$9)=1,IF(ISNA(MATCH(S$9,Holiday,0)),FALSE,TRUE)),TRUE,FALSE)</formula>
    </cfRule>
    <cfRule type="expression" dxfId="340" priority="512" stopIfTrue="1">
      <formula>IF(AND($B49&lt;&gt;"",$I49&lt;&gt;"", $I49&lt;=S$9,S$9&lt;=$J49),TRUE,FALSE)</formula>
    </cfRule>
    <cfRule type="expression" dxfId="339" priority="513" stopIfTrue="1">
      <formula>IF(AND($B49="", #REF!&lt;&gt;"",#REF!&lt;=S$9,S$9&lt;=#REF!),TRUE,FALSE)</formula>
    </cfRule>
  </conditionalFormatting>
  <conditionalFormatting sqref="B49:C50 E49:E50 G49:G50">
    <cfRule type="expression" dxfId="338" priority="508" stopIfTrue="1">
      <formula>IF(AND($B49&lt;&gt;"",$I49&lt;&gt;"",$J49&lt;&gt;"",$K49&lt;&gt;"",$L49&lt;&gt;"",$M49=100),TRUE,FALSE)</formula>
    </cfRule>
    <cfRule type="expression" dxfId="337" priority="509" stopIfTrue="1">
      <formula>IF(AND($B49&lt;&gt;"",$I49&lt;&gt;"",$J49&lt;&gt;"",$J49&lt;TODAY()),TRUE,FALSE)</formula>
    </cfRule>
    <cfRule type="expression" dxfId="336" priority="510" stopIfTrue="1">
      <formula>IF(OR(AND($B49&lt;&gt;"",$I49&lt;&gt;"",$J49&lt;&gt;"",$K49&lt;&gt;"",$M49&lt;100),AND($I49&lt;&gt;"",$J49&lt;&gt;"",TODAY()&gt;=$I49)),TRUE,FALSE)</formula>
    </cfRule>
  </conditionalFormatting>
  <conditionalFormatting sqref="H49:H50">
    <cfRule type="expression" dxfId="335" priority="505" stopIfTrue="1">
      <formula>IF(AND($B49&lt;&gt;"",$I49&lt;&gt;"",$J49&lt;&gt;"",$K49&lt;&gt;"",$L49&lt;&gt;"",$M49=100),TRUE,FALSE)</formula>
    </cfRule>
    <cfRule type="expression" dxfId="334" priority="506" stopIfTrue="1">
      <formula>IF(AND($B49&lt;&gt;"",$I49&lt;&gt;"",$J49&lt;&gt;"",$J49&lt;TODAY()),TRUE,FALSE)</formula>
    </cfRule>
    <cfRule type="expression" dxfId="333" priority="507" stopIfTrue="1">
      <formula>IF(OR(AND($B49&lt;&gt;"",$I49&lt;&gt;"",$J49&lt;&gt;"",$K49&lt;&gt;"",$M49&lt;100),AND($I49&lt;&gt;"",$J49&lt;&gt;"",TODAY()&gt;=$I49)),TRUE,FALSE)</formula>
    </cfRule>
  </conditionalFormatting>
  <conditionalFormatting sqref="K49:K50">
    <cfRule type="expression" dxfId="332" priority="502" stopIfTrue="1">
      <formula>IF(AND($B49&lt;&gt;"",$I49&lt;&gt;"",$J49&lt;&gt;"",$K49&lt;&gt;"",$L49&lt;&gt;"",$M49=100),TRUE,FALSE)</formula>
    </cfRule>
    <cfRule type="expression" dxfId="331" priority="503" stopIfTrue="1">
      <formula>IF(AND($B49&lt;&gt;"",$I49&lt;&gt;"",$J49&lt;&gt;"",$J49&lt;TODAY()),TRUE,FALSE)</formula>
    </cfRule>
    <cfRule type="expression" dxfId="330" priority="504" stopIfTrue="1">
      <formula>IF(OR(AND($B49&lt;&gt;"",$I49&lt;&gt;"",$J49&lt;&gt;"",$K49&lt;&gt;"",$M49&lt;100),AND($I49&lt;&gt;"",$J49&lt;&gt;"",TODAY()&gt;=$I49)),TRUE,FALSE)</formula>
    </cfRule>
  </conditionalFormatting>
  <conditionalFormatting sqref="J49:J50">
    <cfRule type="expression" dxfId="329" priority="499" stopIfTrue="1">
      <formula>IF(AND($B49&lt;&gt;"",$I49&lt;&gt;"",$J49&lt;&gt;"",$K49&lt;&gt;"",$L49&lt;&gt;"",$M49=100),TRUE,FALSE)</formula>
    </cfRule>
    <cfRule type="expression" dxfId="328" priority="500" stopIfTrue="1">
      <formula>IF(AND($B49&lt;&gt;"",$I49&lt;&gt;"",$J49&lt;&gt;"",$J49&lt;TODAY()),TRUE,FALSE)</formula>
    </cfRule>
    <cfRule type="expression" dxfId="327" priority="501" stopIfTrue="1">
      <formula>IF(OR(AND($B49&lt;&gt;"",$I49&lt;&gt;"",$J49&lt;&gt;"",$K49&lt;&gt;"",$M49&lt;100),AND($I49&lt;&gt;"",$J49&lt;&gt;"",TODAY()&gt;=$I49)),TRUE,FALSE)</formula>
    </cfRule>
  </conditionalFormatting>
  <conditionalFormatting sqref="L49:L50">
    <cfRule type="expression" dxfId="326" priority="496" stopIfTrue="1">
      <formula>IF(AND($B49&lt;&gt;"",$I49&lt;&gt;"",$J49&lt;&gt;"",$K49&lt;&gt;"",$L49&lt;&gt;"",$M49=100),TRUE,FALSE)</formula>
    </cfRule>
    <cfRule type="expression" dxfId="325" priority="497" stopIfTrue="1">
      <formula>IF(AND($B49&lt;&gt;"",$I49&lt;&gt;"",$J49&lt;&gt;"",$J49&lt;TODAY()),TRUE,FALSE)</formula>
    </cfRule>
    <cfRule type="expression" dxfId="324" priority="498" stopIfTrue="1">
      <formula>IF(OR(AND($B49&lt;&gt;"",$I49&lt;&gt;"",$J49&lt;&gt;"",$K49&lt;&gt;"",$M49&lt;100),AND($I49&lt;&gt;"",$J49&lt;&gt;"",TODAY()&gt;=$I49)),TRUE,FALSE)</formula>
    </cfRule>
  </conditionalFormatting>
  <conditionalFormatting sqref="D49:D50">
    <cfRule type="expression" dxfId="323" priority="493" stopIfTrue="1">
      <formula>IF(AND($B49&lt;&gt;"",$I49&lt;&gt;"",$J49&lt;&gt;"",$K49&lt;&gt;"",$L49&lt;&gt;"",$M49=100),TRUE,FALSE)</formula>
    </cfRule>
    <cfRule type="expression" dxfId="322" priority="494" stopIfTrue="1">
      <formula>IF(AND($B49&lt;&gt;"",$I49&lt;&gt;"",$J49&lt;&gt;"",$J49&lt;TODAY()),TRUE,FALSE)</formula>
    </cfRule>
    <cfRule type="expression" dxfId="321" priority="495" stopIfTrue="1">
      <formula>IF(OR(AND($B49&lt;&gt;"",$I49&lt;&gt;"",$J49&lt;&gt;"",$K49&lt;&gt;"",$M49&lt;100),AND($I49&lt;&gt;"",$J49&lt;&gt;"",TODAY()&gt;=$I49)),TRUE,FALSE)</formula>
    </cfRule>
  </conditionalFormatting>
  <conditionalFormatting sqref="F49:F50">
    <cfRule type="expression" dxfId="320" priority="490" stopIfTrue="1">
      <formula>IF(AND($B49&lt;&gt;"",$I49&lt;&gt;"",$J49&lt;&gt;"",$K49&lt;&gt;"",$L49&lt;&gt;"",$M49=100),TRUE,FALSE)</formula>
    </cfRule>
    <cfRule type="expression" dxfId="319" priority="491" stopIfTrue="1">
      <formula>IF(AND($B49&lt;&gt;"",$I49&lt;&gt;"",$J49&lt;&gt;"",$J49&lt;TODAY()),TRUE,FALSE)</formula>
    </cfRule>
    <cfRule type="expression" dxfId="318" priority="492" stopIfTrue="1">
      <formula>IF(OR(AND($B49&lt;&gt;"",$I49&lt;&gt;"",$J49&lt;&gt;"",$K49&lt;&gt;"",$M49&lt;100),AND($I49&lt;&gt;"",$J49&lt;&gt;"",TODAY()&gt;=$I49)),TRUE,FALSE)</formula>
    </cfRule>
  </conditionalFormatting>
  <conditionalFormatting sqref="J31:J32">
    <cfRule type="expression" dxfId="317" priority="487" stopIfTrue="1">
      <formula>IF(AND($B31&lt;&gt;"",$I31&lt;&gt;"",$J31&lt;&gt;"",$K31&lt;&gt;"",$L31&lt;&gt;"",$M31=100),TRUE,FALSE)</formula>
    </cfRule>
    <cfRule type="expression" dxfId="316" priority="488" stopIfTrue="1">
      <formula>IF(AND($B31&lt;&gt;"",$I31&lt;&gt;"",$J31&lt;&gt;"",$J31&lt;TODAY()),TRUE,FALSE)</formula>
    </cfRule>
    <cfRule type="expression" dxfId="315" priority="489" stopIfTrue="1">
      <formula>IF(OR(AND($B31&lt;&gt;"",$I31&lt;&gt;"",$J31&lt;&gt;"",$K31&lt;&gt;"",$M31&lt;100),AND($I31&lt;&gt;"",$J31&lt;&gt;"",TODAY()&gt;=$I31)),TRUE,FALSE)</formula>
    </cfRule>
  </conditionalFormatting>
  <conditionalFormatting sqref="S63:AG63">
    <cfRule type="expression" dxfId="314" priority="67999" stopIfTrue="1">
      <formula>IF(OR(WEEKDAY(S$9)=7,WEEKDAY(S$9)=1,IF(ISNA(MATCH(S$9,Holiday,0)),FALSE,TRUE)),TRUE,FALSE)</formula>
    </cfRule>
    <cfRule type="expression" dxfId="313" priority="68000" stopIfTrue="1">
      <formula>IF(AND($B63&lt;&gt;"",$I63&lt;&gt;"", $I63&lt;=S$9,S$9&lt;=$J63),TRUE,FALSE)</formula>
    </cfRule>
    <cfRule type="expression" dxfId="312" priority="68001" stopIfTrue="1">
      <formula>IF(AND($B63="", $K54&lt;&gt;"",$K54&lt;=S$9,S$9&lt;=$L54),TRUE,FALSE)</formula>
    </cfRule>
  </conditionalFormatting>
  <conditionalFormatting sqref="S77:AG77">
    <cfRule type="expression" dxfId="311" priority="68131" stopIfTrue="1">
      <formula>IF(OR(WEEKDAY(S$9)=7,WEEKDAY(S$9)=1,IF(ISNA(MATCH(S$9,Holiday,0)),FALSE,TRUE)),TRUE,FALSE)</formula>
    </cfRule>
    <cfRule type="expression" dxfId="310" priority="68132" stopIfTrue="1">
      <formula>IF(AND($B77&lt;&gt;"",$I77&lt;&gt;"", $I77&lt;=S$9,S$9&lt;=$J77),TRUE,FALSE)</formula>
    </cfRule>
    <cfRule type="expression" dxfId="309" priority="68133" stopIfTrue="1">
      <formula>IF(AND($B77="", #REF!&lt;&gt;"",#REF!&lt;=S$9,S$9&lt;=#REF!),TRUE,FALSE)</formula>
    </cfRule>
  </conditionalFormatting>
  <conditionalFormatting sqref="S73:AG73">
    <cfRule type="expression" dxfId="308" priority="68143" stopIfTrue="1">
      <formula>IF(OR(WEEKDAY(S$9)=7,WEEKDAY(S$9)=1,IF(ISNA(MATCH(S$9,Holiday,0)),FALSE,TRUE)),TRUE,FALSE)</formula>
    </cfRule>
    <cfRule type="expression" dxfId="307" priority="68144" stopIfTrue="1">
      <formula>IF(AND($B73&lt;&gt;"",$I73&lt;&gt;"", $I73&lt;=S$9,S$9&lt;=$J73),TRUE,FALSE)</formula>
    </cfRule>
    <cfRule type="expression" dxfId="306" priority="68145" stopIfTrue="1">
      <formula>IF(AND($B73="", $K62&lt;&gt;"",$K62&lt;=S$9,S$9&lt;=$L62),TRUE,FALSE)</formula>
    </cfRule>
  </conditionalFormatting>
  <conditionalFormatting sqref="S56:AG56">
    <cfRule type="expression" dxfId="305" priority="484" stopIfTrue="1">
      <formula>IF(OR(WEEKDAY(S$9)=7,WEEKDAY(S$9)=1,IF(ISNA(MATCH(S$9,Holiday,0)),FALSE,TRUE)),TRUE,FALSE)</formula>
    </cfRule>
    <cfRule type="expression" dxfId="304" priority="485" stopIfTrue="1">
      <formula>IF(AND($B56&lt;&gt;"",$I56&lt;&gt;"", $I56&lt;=S$9,S$9&lt;=$J56),TRUE,FALSE)</formula>
    </cfRule>
    <cfRule type="expression" dxfId="303" priority="486" stopIfTrue="1">
      <formula>IF(AND($B56="", $K55&lt;&gt;"",$K55&lt;=S$9,S$9&lt;=$L55),TRUE,FALSE)</formula>
    </cfRule>
  </conditionalFormatting>
  <conditionalFormatting sqref="S55:AG55">
    <cfRule type="expression" dxfId="302" priority="481" stopIfTrue="1">
      <formula>IF(OR(WEEKDAY(S$9)=7,WEEKDAY(S$9)=1,IF(ISNA(MATCH(S$9,Holiday,0)),FALSE,TRUE)),TRUE,FALSE)</formula>
    </cfRule>
    <cfRule type="expression" dxfId="301" priority="482" stopIfTrue="1">
      <formula>IF(AND($B55&lt;&gt;"",$I55&lt;&gt;"", $I55&lt;=S$9,S$9&lt;=$J55),TRUE,FALSE)</formula>
    </cfRule>
    <cfRule type="expression" dxfId="300" priority="483" stopIfTrue="1">
      <formula>IF(AND($B55="", #REF!&lt;&gt;"",#REF!&lt;=S$9,S$9&lt;=#REF!),TRUE,FALSE)</formula>
    </cfRule>
  </conditionalFormatting>
  <conditionalFormatting sqref="M55:R56 B55:C56 E55:E56 G55:G56">
    <cfRule type="expression" dxfId="299" priority="478" stopIfTrue="1">
      <formula>IF(AND($B55&lt;&gt;"",$I55&lt;&gt;"",$J55&lt;&gt;"",$K55&lt;&gt;"",$L55&lt;&gt;"",$M55=100),TRUE,FALSE)</formula>
    </cfRule>
    <cfRule type="expression" dxfId="298" priority="479" stopIfTrue="1">
      <formula>IF(AND($B55&lt;&gt;"",$I55&lt;&gt;"",$J55&lt;&gt;"",$J55&lt;TODAY()),TRUE,FALSE)</formula>
    </cfRule>
    <cfRule type="expression" dxfId="297" priority="480" stopIfTrue="1">
      <formula>IF(OR(AND($B55&lt;&gt;"",$I55&lt;&gt;"",$J55&lt;&gt;"",$K55&lt;&gt;"",$M55&lt;100),AND($I55&lt;&gt;"",$J55&lt;&gt;"",TODAY()&gt;=$I55)),TRUE,FALSE)</formula>
    </cfRule>
  </conditionalFormatting>
  <conditionalFormatting sqref="H55:H56">
    <cfRule type="expression" dxfId="296" priority="475" stopIfTrue="1">
      <formula>IF(AND($B55&lt;&gt;"",$I55&lt;&gt;"",$J55&lt;&gt;"",$K55&lt;&gt;"",$L55&lt;&gt;"",$M55=100),TRUE,FALSE)</formula>
    </cfRule>
    <cfRule type="expression" dxfId="295" priority="476" stopIfTrue="1">
      <formula>IF(AND($B55&lt;&gt;"",$I55&lt;&gt;"",$J55&lt;&gt;"",$J55&lt;TODAY()),TRUE,FALSE)</formula>
    </cfRule>
    <cfRule type="expression" dxfId="294" priority="477" stopIfTrue="1">
      <formula>IF(OR(AND($B55&lt;&gt;"",$I55&lt;&gt;"",$J55&lt;&gt;"",$K55&lt;&gt;"",$M55&lt;100),AND($I55&lt;&gt;"",$J55&lt;&gt;"",TODAY()&gt;=$I55)),TRUE,FALSE)</formula>
    </cfRule>
  </conditionalFormatting>
  <conditionalFormatting sqref="D55:D56">
    <cfRule type="expression" dxfId="293" priority="463" stopIfTrue="1">
      <formula>IF(AND($B55&lt;&gt;"",$I55&lt;&gt;"",$J55&lt;&gt;"",$K55&lt;&gt;"",$L55&lt;&gt;"",$M55=100),TRUE,FALSE)</formula>
    </cfRule>
    <cfRule type="expression" dxfId="292" priority="464" stopIfTrue="1">
      <formula>IF(AND($B55&lt;&gt;"",$I55&lt;&gt;"",$J55&lt;&gt;"",$J55&lt;TODAY()),TRUE,FALSE)</formula>
    </cfRule>
    <cfRule type="expression" dxfId="291" priority="465" stopIfTrue="1">
      <formula>IF(OR(AND($B55&lt;&gt;"",$I55&lt;&gt;"",$J55&lt;&gt;"",$K55&lt;&gt;"",$M55&lt;100),AND($I55&lt;&gt;"",$J55&lt;&gt;"",TODAY()&gt;=$I55)),TRUE,FALSE)</formula>
    </cfRule>
  </conditionalFormatting>
  <conditionalFormatting sqref="F55:F56">
    <cfRule type="expression" dxfId="290" priority="460" stopIfTrue="1">
      <formula>IF(AND($B55&lt;&gt;"",$I55&lt;&gt;"",$J55&lt;&gt;"",$K55&lt;&gt;"",$L55&lt;&gt;"",$M55=100),TRUE,FALSE)</formula>
    </cfRule>
    <cfRule type="expression" dxfId="289" priority="461" stopIfTrue="1">
      <formula>IF(AND($B55&lt;&gt;"",$I55&lt;&gt;"",$J55&lt;&gt;"",$J55&lt;TODAY()),TRUE,FALSE)</formula>
    </cfRule>
    <cfRule type="expression" dxfId="288" priority="462" stopIfTrue="1">
      <formula>IF(OR(AND($B55&lt;&gt;"",$I55&lt;&gt;"",$J55&lt;&gt;"",$K55&lt;&gt;"",$M55&lt;100),AND($I55&lt;&gt;"",$J55&lt;&gt;"",TODAY()&gt;=$I55)),TRUE,FALSE)</formula>
    </cfRule>
  </conditionalFormatting>
  <conditionalFormatting sqref="S68:AG68">
    <cfRule type="expression" dxfId="287" priority="457" stopIfTrue="1">
      <formula>IF(OR(WEEKDAY(S$9)=7,WEEKDAY(S$9)=1,IF(ISNA(MATCH(S$9,Holiday,0)),FALSE,TRUE)),TRUE,FALSE)</formula>
    </cfRule>
    <cfRule type="expression" dxfId="286" priority="458" stopIfTrue="1">
      <formula>IF(AND($B68&lt;&gt;"",$I68&lt;&gt;"", $I68&lt;=S$9,S$9&lt;=$J68),TRUE,FALSE)</formula>
    </cfRule>
    <cfRule type="expression" dxfId="285" priority="459" stopIfTrue="1">
      <formula>IF(AND($B68="", $K67&lt;&gt;"",$K67&lt;=S$9,S$9&lt;=$L67),TRUE,FALSE)</formula>
    </cfRule>
  </conditionalFormatting>
  <conditionalFormatting sqref="S67:AG67">
    <cfRule type="expression" dxfId="284" priority="454" stopIfTrue="1">
      <formula>IF(OR(WEEKDAY(S$9)=7,WEEKDAY(S$9)=1,IF(ISNA(MATCH(S$9,Holiday,0)),FALSE,TRUE)),TRUE,FALSE)</formula>
    </cfRule>
    <cfRule type="expression" dxfId="283" priority="455" stopIfTrue="1">
      <formula>IF(AND($B67&lt;&gt;"",$I67&lt;&gt;"", $I67&lt;=S$9,S$9&lt;=$J67),TRUE,FALSE)</formula>
    </cfRule>
    <cfRule type="expression" dxfId="282" priority="456" stopIfTrue="1">
      <formula>IF(AND($B67="", #REF!&lt;&gt;"",#REF!&lt;=S$9,S$9&lt;=#REF!),TRUE,FALSE)</formula>
    </cfRule>
  </conditionalFormatting>
  <conditionalFormatting sqref="M67:R68 B67:C68 E67:E68 G67:G68">
    <cfRule type="expression" dxfId="281" priority="451" stopIfTrue="1">
      <formula>IF(AND($B67&lt;&gt;"",$I67&lt;&gt;"",$J67&lt;&gt;"",$K67&lt;&gt;"",$L67&lt;&gt;"",$M67=100),TRUE,FALSE)</formula>
    </cfRule>
    <cfRule type="expression" dxfId="280" priority="452" stopIfTrue="1">
      <formula>IF(AND($B67&lt;&gt;"",$I67&lt;&gt;"",$J67&lt;&gt;"",$J67&lt;TODAY()),TRUE,FALSE)</formula>
    </cfRule>
    <cfRule type="expression" dxfId="279" priority="453" stopIfTrue="1">
      <formula>IF(OR(AND($B67&lt;&gt;"",$I67&lt;&gt;"",$J67&lt;&gt;"",$K67&lt;&gt;"",$M67&lt;100),AND($I67&lt;&gt;"",$J67&lt;&gt;"",TODAY()&gt;=$I67)),TRUE,FALSE)</formula>
    </cfRule>
  </conditionalFormatting>
  <conditionalFormatting sqref="H67:H68">
    <cfRule type="expression" dxfId="278" priority="448" stopIfTrue="1">
      <formula>IF(AND($B67&lt;&gt;"",$I67&lt;&gt;"",$J67&lt;&gt;"",$K67&lt;&gt;"",$L67&lt;&gt;"",$M67=100),TRUE,FALSE)</formula>
    </cfRule>
    <cfRule type="expression" dxfId="277" priority="449" stopIfTrue="1">
      <formula>IF(AND($B67&lt;&gt;"",$I67&lt;&gt;"",$J67&lt;&gt;"",$J67&lt;TODAY()),TRUE,FALSE)</formula>
    </cfRule>
    <cfRule type="expression" dxfId="276" priority="450" stopIfTrue="1">
      <formula>IF(OR(AND($B67&lt;&gt;"",$I67&lt;&gt;"",$J67&lt;&gt;"",$K67&lt;&gt;"",$M67&lt;100),AND($I67&lt;&gt;"",$J67&lt;&gt;"",TODAY()&gt;=$I67)),TRUE,FALSE)</formula>
    </cfRule>
  </conditionalFormatting>
  <conditionalFormatting sqref="L67:L68">
    <cfRule type="expression" dxfId="275" priority="439" stopIfTrue="1">
      <formula>IF(AND($B67&lt;&gt;"",$I67&lt;&gt;"",$J67&lt;&gt;"",$K67&lt;&gt;"",$L67&lt;&gt;"",$M67=100),TRUE,FALSE)</formula>
    </cfRule>
    <cfRule type="expression" dxfId="274" priority="440" stopIfTrue="1">
      <formula>IF(AND($B67&lt;&gt;"",$I67&lt;&gt;"",$J67&lt;&gt;"",$J67&lt;TODAY()),TRUE,FALSE)</formula>
    </cfRule>
    <cfRule type="expression" dxfId="273" priority="441" stopIfTrue="1">
      <formula>IF(OR(AND($B67&lt;&gt;"",$I67&lt;&gt;"",$J67&lt;&gt;"",$K67&lt;&gt;"",$M67&lt;100),AND($I67&lt;&gt;"",$J67&lt;&gt;"",TODAY()&gt;=$I67)),TRUE,FALSE)</formula>
    </cfRule>
  </conditionalFormatting>
  <conditionalFormatting sqref="D67:D68">
    <cfRule type="expression" dxfId="272" priority="436" stopIfTrue="1">
      <formula>IF(AND($B67&lt;&gt;"",$I67&lt;&gt;"",$J67&lt;&gt;"",$K67&lt;&gt;"",$L67&lt;&gt;"",$M67=100),TRUE,FALSE)</formula>
    </cfRule>
    <cfRule type="expression" dxfId="271" priority="437" stopIfTrue="1">
      <formula>IF(AND($B67&lt;&gt;"",$I67&lt;&gt;"",$J67&lt;&gt;"",$J67&lt;TODAY()),TRUE,FALSE)</formula>
    </cfRule>
    <cfRule type="expression" dxfId="270" priority="438" stopIfTrue="1">
      <formula>IF(OR(AND($B67&lt;&gt;"",$I67&lt;&gt;"",$J67&lt;&gt;"",$K67&lt;&gt;"",$M67&lt;100),AND($I67&lt;&gt;"",$J67&lt;&gt;"",TODAY()&gt;=$I67)),TRUE,FALSE)</formula>
    </cfRule>
  </conditionalFormatting>
  <conditionalFormatting sqref="J81:J82">
    <cfRule type="expression" dxfId="269" priority="421" stopIfTrue="1">
      <formula>IF(AND($B81&lt;&gt;"",$I81&lt;&gt;"",$J81&lt;&gt;"",$K81&lt;&gt;"",$L81&lt;&gt;"",$M81=100),TRUE,FALSE)</formula>
    </cfRule>
    <cfRule type="expression" dxfId="268" priority="422" stopIfTrue="1">
      <formula>IF(AND($B81&lt;&gt;"",$I81&lt;&gt;"",$J81&lt;&gt;"",$J81&lt;TODAY()),TRUE,FALSE)</formula>
    </cfRule>
    <cfRule type="expression" dxfId="267" priority="423" stopIfTrue="1">
      <formula>IF(OR(AND($B81&lt;&gt;"",$I81&lt;&gt;"",$J81&lt;&gt;"",$K81&lt;&gt;"",$M81&lt;100),AND($I81&lt;&gt;"",$J81&lt;&gt;"",TODAY()&gt;=$I81)),TRUE,FALSE)</formula>
    </cfRule>
  </conditionalFormatting>
  <conditionalFormatting sqref="F67:F68">
    <cfRule type="expression" dxfId="266" priority="430" stopIfTrue="1">
      <formula>IF(AND($B67&lt;&gt;"",$I67&lt;&gt;"",$J67&lt;&gt;"",$K67&lt;&gt;"",$L67&lt;&gt;"",$M67=100),TRUE,FALSE)</formula>
    </cfRule>
    <cfRule type="expression" dxfId="265" priority="431" stopIfTrue="1">
      <formula>IF(AND($B67&lt;&gt;"",$I67&lt;&gt;"",$J67&lt;&gt;"",$J67&lt;TODAY()),TRUE,FALSE)</formula>
    </cfRule>
    <cfRule type="expression" dxfId="264" priority="432" stopIfTrue="1">
      <formula>IF(OR(AND($B67&lt;&gt;"",$I67&lt;&gt;"",$J67&lt;&gt;"",$K67&lt;&gt;"",$M67&lt;100),AND($I67&lt;&gt;"",$J67&lt;&gt;"",TODAY()&gt;=$I67)),TRUE,FALSE)</formula>
    </cfRule>
  </conditionalFormatting>
  <conditionalFormatting sqref="S102:AG102 S94:AG94 S100:AG100 S98:AG98 S96:AG96">
    <cfRule type="expression" dxfId="263" priority="418" stopIfTrue="1">
      <formula>IF(OR(WEEKDAY(S$9)=7,WEEKDAY(S$9)=1,IF(ISNA(MATCH(S$9,Holiday,0)),FALSE,TRUE)),TRUE,FALSE)</formula>
    </cfRule>
    <cfRule type="expression" dxfId="262" priority="419" stopIfTrue="1">
      <formula>IF(AND($B94&lt;&gt;"",$I94&lt;&gt;"", $I94&lt;=S$9,S$9&lt;=$J94),TRUE,FALSE)</formula>
    </cfRule>
    <cfRule type="expression" dxfId="261" priority="420" stopIfTrue="1">
      <formula>IF(AND($B94="", $K93&lt;&gt;"",$K93&lt;=S$9,S$9&lt;=$L93),TRUE,FALSE)</formula>
    </cfRule>
  </conditionalFormatting>
  <conditionalFormatting sqref="S99:AG99 S95:AG95">
    <cfRule type="expression" dxfId="260" priority="415" stopIfTrue="1">
      <formula>IF(OR(WEEKDAY(S$9)=7,WEEKDAY(S$9)=1,IF(ISNA(MATCH(S$9,Holiday,0)),FALSE,TRUE)),TRUE,FALSE)</formula>
    </cfRule>
    <cfRule type="expression" dxfId="259" priority="416" stopIfTrue="1">
      <formula>IF(AND($B95&lt;&gt;"",$I95&lt;&gt;"", $I95&lt;=S$9,S$9&lt;=$J95),TRUE,FALSE)</formula>
    </cfRule>
    <cfRule type="expression" dxfId="258" priority="417" stopIfTrue="1">
      <formula>IF(AND($B95="", #REF!&lt;&gt;"",#REF!&lt;=S$9,S$9&lt;=#REF!),TRUE,FALSE)</formula>
    </cfRule>
  </conditionalFormatting>
  <conditionalFormatting sqref="S101:AG101 S97:AG97 S93:AG93">
    <cfRule type="expression" dxfId="257" priority="412" stopIfTrue="1">
      <formula>IF(OR(WEEKDAY(S$9)=7,WEEKDAY(S$9)=1,IF(ISNA(MATCH(S$9,Holiday,0)),FALSE,TRUE)),TRUE,FALSE)</formula>
    </cfRule>
    <cfRule type="expression" dxfId="256" priority="413" stopIfTrue="1">
      <formula>IF(AND($B93&lt;&gt;"",$I93&lt;&gt;"", $I93&lt;=S$9,S$9&lt;=$J93),TRUE,FALSE)</formula>
    </cfRule>
    <cfRule type="expression" dxfId="255" priority="414" stopIfTrue="1">
      <formula>IF(AND($B93="", $K82&lt;&gt;"",$K82&lt;=S$9,S$9&lt;=$L82),TRUE,FALSE)</formula>
    </cfRule>
  </conditionalFormatting>
  <conditionalFormatting sqref="B101:E102 M101:R102 G101:G102">
    <cfRule type="expression" dxfId="254" priority="409" stopIfTrue="1">
      <formula>IF(AND($B101&lt;&gt;"",$I101&lt;&gt;"",$J101&lt;&gt;"",$K101&lt;&gt;"",$L101&lt;&gt;"",$M101=100),TRUE,FALSE)</formula>
    </cfRule>
    <cfRule type="expression" dxfId="253" priority="410" stopIfTrue="1">
      <formula>IF(AND($B101&lt;&gt;"",$I101&lt;&gt;"",$J101&lt;&gt;"",$J101&lt;TODAY()),TRUE,FALSE)</formula>
    </cfRule>
    <cfRule type="expression" dxfId="252" priority="411" stopIfTrue="1">
      <formula>IF(OR(AND($B101&lt;&gt;"",$I101&lt;&gt;"",$J101&lt;&gt;"",$K101&lt;&gt;"",$M101&lt;100),AND($I101&lt;&gt;"",$J101&lt;&gt;"",TODAY()&gt;=$I101)),TRUE,FALSE)</formula>
    </cfRule>
  </conditionalFormatting>
  <conditionalFormatting sqref="H101:H102">
    <cfRule type="expression" dxfId="251" priority="406" stopIfTrue="1">
      <formula>IF(AND($B101&lt;&gt;"",$I101&lt;&gt;"",$J101&lt;&gt;"",$K101&lt;&gt;"",$L101&lt;&gt;"",$M101=100),TRUE,FALSE)</formula>
    </cfRule>
    <cfRule type="expression" dxfId="250" priority="407" stopIfTrue="1">
      <formula>IF(AND($B101&lt;&gt;"",$I101&lt;&gt;"",$J101&lt;&gt;"",$J101&lt;TODAY()),TRUE,FALSE)</formula>
    </cfRule>
    <cfRule type="expression" dxfId="249" priority="408" stopIfTrue="1">
      <formula>IF(OR(AND($B101&lt;&gt;"",$I101&lt;&gt;"",$J101&lt;&gt;"",$K101&lt;&gt;"",$M101&lt;100),AND($I101&lt;&gt;"",$J101&lt;&gt;"",TODAY()&gt;=$I101)),TRUE,FALSE)</formula>
    </cfRule>
  </conditionalFormatting>
  <conditionalFormatting sqref="L101:L102">
    <cfRule type="expression" dxfId="248" priority="403" stopIfTrue="1">
      <formula>IF(AND($B101&lt;&gt;"",$I101&lt;&gt;"",$J101&lt;&gt;"",$K101&lt;&gt;"",$L101&lt;&gt;"",$M101=100),TRUE,FALSE)</formula>
    </cfRule>
    <cfRule type="expression" dxfId="247" priority="404" stopIfTrue="1">
      <formula>IF(AND($B101&lt;&gt;"",$I101&lt;&gt;"",$J101&lt;&gt;"",$J101&lt;TODAY()),TRUE,FALSE)</formula>
    </cfRule>
    <cfRule type="expression" dxfId="246" priority="405" stopIfTrue="1">
      <formula>IF(OR(AND($B101&lt;&gt;"",$I101&lt;&gt;"",$J101&lt;&gt;"",$K101&lt;&gt;"",$M101&lt;100),AND($I101&lt;&gt;"",$J101&lt;&gt;"",TODAY()&gt;=$I101)),TRUE,FALSE)</formula>
    </cfRule>
  </conditionalFormatting>
  <conditionalFormatting sqref="K101:K102">
    <cfRule type="expression" dxfId="245" priority="397" stopIfTrue="1">
      <formula>IF(AND($B101&lt;&gt;"",$I101&lt;&gt;"",$J101&lt;&gt;"",$K101&lt;&gt;"",$L101&lt;&gt;"",$M101=100),TRUE,FALSE)</formula>
    </cfRule>
    <cfRule type="expression" dxfId="244" priority="398" stopIfTrue="1">
      <formula>IF(AND($B101&lt;&gt;"",$I101&lt;&gt;"",$J101&lt;&gt;"",$J101&lt;TODAY()),TRUE,FALSE)</formula>
    </cfRule>
    <cfRule type="expression" dxfId="243" priority="399" stopIfTrue="1">
      <formula>IF(OR(AND($B101&lt;&gt;"",$I101&lt;&gt;"",$J101&lt;&gt;"",$K101&lt;&gt;"",$M101&lt;100),AND($I101&lt;&gt;"",$J101&lt;&gt;"",TODAY()&gt;=$I101)),TRUE,FALSE)</formula>
    </cfRule>
  </conditionalFormatting>
  <conditionalFormatting sqref="I93:R94 B93:G94">
    <cfRule type="expression" dxfId="242" priority="394" stopIfTrue="1">
      <formula>IF(AND($B93&lt;&gt;"",$I93&lt;&gt;"",$J93&lt;&gt;"",$K93&lt;&gt;"",$L93&lt;&gt;"",$M93=100),TRUE,FALSE)</formula>
    </cfRule>
    <cfRule type="expression" dxfId="241" priority="395" stopIfTrue="1">
      <formula>IF(AND($B93&lt;&gt;"",$I93&lt;&gt;"",$J93&lt;&gt;"",$J93&lt;TODAY()),TRUE,FALSE)</formula>
    </cfRule>
    <cfRule type="expression" dxfId="240" priority="396" stopIfTrue="1">
      <formula>IF(OR(AND($B93&lt;&gt;"",$I93&lt;&gt;"",$J93&lt;&gt;"",$K93&lt;&gt;"",$M93&lt;100),AND($I93&lt;&gt;"",$J93&lt;&gt;"",TODAY()&gt;=$I93)),TRUE,FALSE)</formula>
    </cfRule>
  </conditionalFormatting>
  <conditionalFormatting sqref="H93:H94">
    <cfRule type="expression" dxfId="239" priority="391" stopIfTrue="1">
      <formula>IF(AND($B93&lt;&gt;"",$I93&lt;&gt;"",$J93&lt;&gt;"",$K93&lt;&gt;"",$L93&lt;&gt;"",$M93=100),TRUE,FALSE)</formula>
    </cfRule>
    <cfRule type="expression" dxfId="238" priority="392" stopIfTrue="1">
      <formula>IF(AND($B93&lt;&gt;"",$I93&lt;&gt;"",$J93&lt;&gt;"",$J93&lt;TODAY()),TRUE,FALSE)</formula>
    </cfRule>
    <cfRule type="expression" dxfId="237" priority="393" stopIfTrue="1">
      <formula>IF(OR(AND($B93&lt;&gt;"",$I93&lt;&gt;"",$J93&lt;&gt;"",$K93&lt;&gt;"",$M93&lt;100),AND($I93&lt;&gt;"",$J93&lt;&gt;"",TODAY()&gt;=$I93)),TRUE,FALSE)</formula>
    </cfRule>
  </conditionalFormatting>
  <conditionalFormatting sqref="M99:R100 B99:C100 E99:E100 G99:G100">
    <cfRule type="expression" dxfId="236" priority="388" stopIfTrue="1">
      <formula>IF(AND($B99&lt;&gt;"",$I99&lt;&gt;"",$J99&lt;&gt;"",$K99&lt;&gt;"",$L99&lt;&gt;"",$M99=100),TRUE,FALSE)</formula>
    </cfRule>
    <cfRule type="expression" dxfId="235" priority="389" stopIfTrue="1">
      <formula>IF(AND($B99&lt;&gt;"",$I99&lt;&gt;"",$J99&lt;&gt;"",$J99&lt;TODAY()),TRUE,FALSE)</formula>
    </cfRule>
    <cfRule type="expression" dxfId="234" priority="390" stopIfTrue="1">
      <formula>IF(OR(AND($B99&lt;&gt;"",$I99&lt;&gt;"",$J99&lt;&gt;"",$K99&lt;&gt;"",$M99&lt;100),AND($I99&lt;&gt;"",$J99&lt;&gt;"",TODAY()&gt;=$I99)),TRUE,FALSE)</formula>
    </cfRule>
  </conditionalFormatting>
  <conditionalFormatting sqref="H99:H100">
    <cfRule type="expression" dxfId="233" priority="385" stopIfTrue="1">
      <formula>IF(AND($B99&lt;&gt;"",$I99&lt;&gt;"",$J99&lt;&gt;"",$K99&lt;&gt;"",$L99&lt;&gt;"",$M99=100),TRUE,FALSE)</formula>
    </cfRule>
    <cfRule type="expression" dxfId="232" priority="386" stopIfTrue="1">
      <formula>IF(AND($B99&lt;&gt;"",$I99&lt;&gt;"",$J99&lt;&gt;"",$J99&lt;TODAY()),TRUE,FALSE)</formula>
    </cfRule>
    <cfRule type="expression" dxfId="231" priority="387" stopIfTrue="1">
      <formula>IF(OR(AND($B99&lt;&gt;"",$I99&lt;&gt;"",$J99&lt;&gt;"",$K99&lt;&gt;"",$M99&lt;100),AND($I99&lt;&gt;"",$J99&lt;&gt;"",TODAY()&gt;=$I99)),TRUE,FALSE)</formula>
    </cfRule>
  </conditionalFormatting>
  <conditionalFormatting sqref="K99:K100">
    <cfRule type="expression" dxfId="230" priority="382" stopIfTrue="1">
      <formula>IF(AND($B99&lt;&gt;"",$I99&lt;&gt;"",$J99&lt;&gt;"",$K99&lt;&gt;"",$L99&lt;&gt;"",$M99=100),TRUE,FALSE)</formula>
    </cfRule>
    <cfRule type="expression" dxfId="229" priority="383" stopIfTrue="1">
      <formula>IF(AND($B99&lt;&gt;"",$I99&lt;&gt;"",$J99&lt;&gt;"",$J99&lt;TODAY()),TRUE,FALSE)</formula>
    </cfRule>
    <cfRule type="expression" dxfId="228" priority="384" stopIfTrue="1">
      <formula>IF(OR(AND($B99&lt;&gt;"",$I99&lt;&gt;"",$J99&lt;&gt;"",$K99&lt;&gt;"",$M99&lt;100),AND($I99&lt;&gt;"",$J99&lt;&gt;"",TODAY()&gt;=$I99)),TRUE,FALSE)</formula>
    </cfRule>
  </conditionalFormatting>
  <conditionalFormatting sqref="L99:L100">
    <cfRule type="expression" dxfId="227" priority="376" stopIfTrue="1">
      <formula>IF(AND($B99&lt;&gt;"",$I99&lt;&gt;"",$J99&lt;&gt;"",$K99&lt;&gt;"",$L99&lt;&gt;"",$M99=100),TRUE,FALSE)</formula>
    </cfRule>
    <cfRule type="expression" dxfId="226" priority="377" stopIfTrue="1">
      <formula>IF(AND($B99&lt;&gt;"",$I99&lt;&gt;"",$J99&lt;&gt;"",$J99&lt;TODAY()),TRUE,FALSE)</formula>
    </cfRule>
    <cfRule type="expression" dxfId="225" priority="378" stopIfTrue="1">
      <formula>IF(OR(AND($B99&lt;&gt;"",$I99&lt;&gt;"",$J99&lt;&gt;"",$K99&lt;&gt;"",$M99&lt;100),AND($I99&lt;&gt;"",$J99&lt;&gt;"",TODAY()&gt;=$I99)),TRUE,FALSE)</formula>
    </cfRule>
  </conditionalFormatting>
  <conditionalFormatting sqref="D99:D100">
    <cfRule type="expression" dxfId="224" priority="373" stopIfTrue="1">
      <formula>IF(AND($B99&lt;&gt;"",$I99&lt;&gt;"",$J99&lt;&gt;"",$K99&lt;&gt;"",$L99&lt;&gt;"",$M99=100),TRUE,FALSE)</formula>
    </cfRule>
    <cfRule type="expression" dxfId="223" priority="374" stopIfTrue="1">
      <formula>IF(AND($B99&lt;&gt;"",$I99&lt;&gt;"",$J99&lt;&gt;"",$J99&lt;TODAY()),TRUE,FALSE)</formula>
    </cfRule>
    <cfRule type="expression" dxfId="222" priority="375" stopIfTrue="1">
      <formula>IF(OR(AND($B99&lt;&gt;"",$I99&lt;&gt;"",$J99&lt;&gt;"",$K99&lt;&gt;"",$M99&lt;100),AND($I99&lt;&gt;"",$J99&lt;&gt;"",TODAY()&gt;=$I99)),TRUE,FALSE)</formula>
    </cfRule>
  </conditionalFormatting>
  <conditionalFormatting sqref="B97:E98 M97:R98 G97:G98">
    <cfRule type="expression" dxfId="221" priority="370" stopIfTrue="1">
      <formula>IF(AND($B97&lt;&gt;"",$I97&lt;&gt;"",$J97&lt;&gt;"",$K97&lt;&gt;"",$L97&lt;&gt;"",$M97=100),TRUE,FALSE)</formula>
    </cfRule>
    <cfRule type="expression" dxfId="220" priority="371" stopIfTrue="1">
      <formula>IF(AND($B97&lt;&gt;"",$I97&lt;&gt;"",$J97&lt;&gt;"",$J97&lt;TODAY()),TRUE,FALSE)</formula>
    </cfRule>
    <cfRule type="expression" dxfId="219" priority="372" stopIfTrue="1">
      <formula>IF(OR(AND($B97&lt;&gt;"",$I97&lt;&gt;"",$J97&lt;&gt;"",$K97&lt;&gt;"",$M97&lt;100),AND($I97&lt;&gt;"",$J97&lt;&gt;"",TODAY()&gt;=$I97)),TRUE,FALSE)</formula>
    </cfRule>
  </conditionalFormatting>
  <conditionalFormatting sqref="H97:H98">
    <cfRule type="expression" dxfId="218" priority="367" stopIfTrue="1">
      <formula>IF(AND($B97&lt;&gt;"",$I97&lt;&gt;"",$J97&lt;&gt;"",$K97&lt;&gt;"",$L97&lt;&gt;"",$M97=100),TRUE,FALSE)</formula>
    </cfRule>
    <cfRule type="expression" dxfId="217" priority="368" stopIfTrue="1">
      <formula>IF(AND($B97&lt;&gt;"",$I97&lt;&gt;"",$J97&lt;&gt;"",$J97&lt;TODAY()),TRUE,FALSE)</formula>
    </cfRule>
    <cfRule type="expression" dxfId="216" priority="369" stopIfTrue="1">
      <formula>IF(OR(AND($B97&lt;&gt;"",$I97&lt;&gt;"",$J97&lt;&gt;"",$K97&lt;&gt;"",$M97&lt;100),AND($I97&lt;&gt;"",$J97&lt;&gt;"",TODAY()&gt;=$I97)),TRUE,FALSE)</formula>
    </cfRule>
  </conditionalFormatting>
  <conditionalFormatting sqref="L97:L98">
    <cfRule type="expression" dxfId="215" priority="364" stopIfTrue="1">
      <formula>IF(AND($B97&lt;&gt;"",$I97&lt;&gt;"",$J97&lt;&gt;"",$K97&lt;&gt;"",$L97&lt;&gt;"",$M97=100),TRUE,FALSE)</formula>
    </cfRule>
    <cfRule type="expression" dxfId="214" priority="365" stopIfTrue="1">
      <formula>IF(AND($B97&lt;&gt;"",$I97&lt;&gt;"",$J97&lt;&gt;"",$J97&lt;TODAY()),TRUE,FALSE)</formula>
    </cfRule>
    <cfRule type="expression" dxfId="213" priority="366" stopIfTrue="1">
      <formula>IF(OR(AND($B97&lt;&gt;"",$I97&lt;&gt;"",$J97&lt;&gt;"",$K97&lt;&gt;"",$M97&lt;100),AND($I97&lt;&gt;"",$J97&lt;&gt;"",TODAY()&gt;=$I97)),TRUE,FALSE)</formula>
    </cfRule>
  </conditionalFormatting>
  <conditionalFormatting sqref="K97:K98">
    <cfRule type="expression" dxfId="212" priority="358" stopIfTrue="1">
      <formula>IF(AND($B97&lt;&gt;"",$I97&lt;&gt;"",$J97&lt;&gt;"",$K97&lt;&gt;"",$L97&lt;&gt;"",$M97=100),TRUE,FALSE)</formula>
    </cfRule>
    <cfRule type="expression" dxfId="211" priority="359" stopIfTrue="1">
      <formula>IF(AND($B97&lt;&gt;"",$I97&lt;&gt;"",$J97&lt;&gt;"",$J97&lt;TODAY()),TRUE,FALSE)</formula>
    </cfRule>
    <cfRule type="expression" dxfId="210" priority="360" stopIfTrue="1">
      <formula>IF(OR(AND($B97&lt;&gt;"",$I97&lt;&gt;"",$J97&lt;&gt;"",$K97&lt;&gt;"",$M97&lt;100),AND($I97&lt;&gt;"",$J97&lt;&gt;"",TODAY()&gt;=$I97)),TRUE,FALSE)</formula>
    </cfRule>
  </conditionalFormatting>
  <conditionalFormatting sqref="I95:I96 M95:R96 B95:C96 E95:E96 G95:G96">
    <cfRule type="expression" dxfId="209" priority="355" stopIfTrue="1">
      <formula>IF(AND($B95&lt;&gt;"",$I95&lt;&gt;"",$J95&lt;&gt;"",$K95&lt;&gt;"",$L95&lt;&gt;"",$M95=100),TRUE,FALSE)</formula>
    </cfRule>
    <cfRule type="expression" dxfId="208" priority="356" stopIfTrue="1">
      <formula>IF(AND($B95&lt;&gt;"",$I95&lt;&gt;"",$J95&lt;&gt;"",$J95&lt;TODAY()),TRUE,FALSE)</formula>
    </cfRule>
    <cfRule type="expression" dxfId="207" priority="357" stopIfTrue="1">
      <formula>IF(OR(AND($B95&lt;&gt;"",$I95&lt;&gt;"",$J95&lt;&gt;"",$K95&lt;&gt;"",$M95&lt;100),AND($I95&lt;&gt;"",$J95&lt;&gt;"",TODAY()&gt;=$I95)),TRUE,FALSE)</formula>
    </cfRule>
  </conditionalFormatting>
  <conditionalFormatting sqref="H95:H96">
    <cfRule type="expression" dxfId="206" priority="352" stopIfTrue="1">
      <formula>IF(AND($B95&lt;&gt;"",$I95&lt;&gt;"",$J95&lt;&gt;"",$K95&lt;&gt;"",$L95&lt;&gt;"",$M95=100),TRUE,FALSE)</formula>
    </cfRule>
    <cfRule type="expression" dxfId="205" priority="353" stopIfTrue="1">
      <formula>IF(AND($B95&lt;&gt;"",$I95&lt;&gt;"",$J95&lt;&gt;"",$J95&lt;TODAY()),TRUE,FALSE)</formula>
    </cfRule>
    <cfRule type="expression" dxfId="204" priority="354" stopIfTrue="1">
      <formula>IF(OR(AND($B95&lt;&gt;"",$I95&lt;&gt;"",$J95&lt;&gt;"",$K95&lt;&gt;"",$M95&lt;100),AND($I95&lt;&gt;"",$J95&lt;&gt;"",TODAY()&gt;=$I95)),TRUE,FALSE)</formula>
    </cfRule>
  </conditionalFormatting>
  <conditionalFormatting sqref="D95:D96">
    <cfRule type="expression" dxfId="203" priority="340" stopIfTrue="1">
      <formula>IF(AND($B95&lt;&gt;"",$I95&lt;&gt;"",$J95&lt;&gt;"",$K95&lt;&gt;"",$L95&lt;&gt;"",$M95=100),TRUE,FALSE)</formula>
    </cfRule>
    <cfRule type="expression" dxfId="202" priority="341" stopIfTrue="1">
      <formula>IF(AND($B95&lt;&gt;"",$I95&lt;&gt;"",$J95&lt;&gt;"",$J95&lt;TODAY()),TRUE,FALSE)</formula>
    </cfRule>
    <cfRule type="expression" dxfId="201" priority="342" stopIfTrue="1">
      <formula>IF(OR(AND($B95&lt;&gt;"",$I95&lt;&gt;"",$J95&lt;&gt;"",$K95&lt;&gt;"",$M95&lt;100),AND($I95&lt;&gt;"",$J95&lt;&gt;"",TODAY()&gt;=$I95)),TRUE,FALSE)</formula>
    </cfRule>
  </conditionalFormatting>
  <conditionalFormatting sqref="F95:F96">
    <cfRule type="expression" dxfId="200" priority="325" stopIfTrue="1">
      <formula>IF(AND($B95&lt;&gt;"",$I95&lt;&gt;"",$J95&lt;&gt;"",$K95&lt;&gt;"",$L95&lt;&gt;"",$M95=100),TRUE,FALSE)</formula>
    </cfRule>
    <cfRule type="expression" dxfId="199" priority="326" stopIfTrue="1">
      <formula>IF(AND($B95&lt;&gt;"",$I95&lt;&gt;"",$J95&lt;&gt;"",$J95&lt;TODAY()),TRUE,FALSE)</formula>
    </cfRule>
    <cfRule type="expression" dxfId="198" priority="327" stopIfTrue="1">
      <formula>IF(OR(AND($B95&lt;&gt;"",$I95&lt;&gt;"",$J95&lt;&gt;"",$K95&lt;&gt;"",$M95&lt;100),AND($I95&lt;&gt;"",$J95&lt;&gt;"",TODAY()&gt;=$I95)),TRUE,FALSE)</formula>
    </cfRule>
  </conditionalFormatting>
  <conditionalFormatting sqref="F97:F98">
    <cfRule type="expression" dxfId="197" priority="322" stopIfTrue="1">
      <formula>IF(AND($B97&lt;&gt;"",$I97&lt;&gt;"",$J97&lt;&gt;"",$K97&lt;&gt;"",$L97&lt;&gt;"",$M97=100),TRUE,FALSE)</formula>
    </cfRule>
    <cfRule type="expression" dxfId="196" priority="323" stopIfTrue="1">
      <formula>IF(AND($B97&lt;&gt;"",$I97&lt;&gt;"",$J97&lt;&gt;"",$J97&lt;TODAY()),TRUE,FALSE)</formula>
    </cfRule>
    <cfRule type="expression" dxfId="195" priority="324" stopIfTrue="1">
      <formula>IF(OR(AND($B97&lt;&gt;"",$I97&lt;&gt;"",$J97&lt;&gt;"",$K97&lt;&gt;"",$M97&lt;100),AND($I97&lt;&gt;"",$J97&lt;&gt;"",TODAY()&gt;=$I97)),TRUE,FALSE)</formula>
    </cfRule>
  </conditionalFormatting>
  <conditionalFormatting sqref="F99:F100">
    <cfRule type="expression" dxfId="194" priority="319" stopIfTrue="1">
      <formula>IF(AND($B99&lt;&gt;"",$I99&lt;&gt;"",$J99&lt;&gt;"",$K99&lt;&gt;"",$L99&lt;&gt;"",$M99=100),TRUE,FALSE)</formula>
    </cfRule>
    <cfRule type="expression" dxfId="193" priority="320" stopIfTrue="1">
      <formula>IF(AND($B99&lt;&gt;"",$I99&lt;&gt;"",$J99&lt;&gt;"",$J99&lt;TODAY()),TRUE,FALSE)</formula>
    </cfRule>
    <cfRule type="expression" dxfId="192" priority="321" stopIfTrue="1">
      <formula>IF(OR(AND($B99&lt;&gt;"",$I99&lt;&gt;"",$J99&lt;&gt;"",$K99&lt;&gt;"",$M99&lt;100),AND($I99&lt;&gt;"",$J99&lt;&gt;"",TODAY()&gt;=$I99)),TRUE,FALSE)</formula>
    </cfRule>
  </conditionalFormatting>
  <conditionalFormatting sqref="F101:F102">
    <cfRule type="expression" dxfId="191" priority="316" stopIfTrue="1">
      <formula>IF(AND($B101&lt;&gt;"",$I101&lt;&gt;"",$J101&lt;&gt;"",$K101&lt;&gt;"",$L101&lt;&gt;"",$M101=100),TRUE,FALSE)</formula>
    </cfRule>
    <cfRule type="expression" dxfId="190" priority="317" stopIfTrue="1">
      <formula>IF(AND($B101&lt;&gt;"",$I101&lt;&gt;"",$J101&lt;&gt;"",$J101&lt;TODAY()),TRUE,FALSE)</formula>
    </cfRule>
    <cfRule type="expression" dxfId="189" priority="318" stopIfTrue="1">
      <formula>IF(OR(AND($B101&lt;&gt;"",$I101&lt;&gt;"",$J101&lt;&gt;"",$K101&lt;&gt;"",$M101&lt;100),AND($I101&lt;&gt;"",$J101&lt;&gt;"",TODAY()&gt;=$I101)),TRUE,FALSE)</formula>
    </cfRule>
  </conditionalFormatting>
  <conditionalFormatting sqref="S107:AG107">
    <cfRule type="expression" dxfId="188" priority="68230" stopIfTrue="1">
      <formula>IF(OR(WEEKDAY(S$9)=7,WEEKDAY(S$9)=1,IF(ISNA(MATCH(S$9,Holiday,0)),FALSE,TRUE)),TRUE,FALSE)</formula>
    </cfRule>
    <cfRule type="expression" dxfId="187" priority="68231" stopIfTrue="1">
      <formula>IF(AND($B107&lt;&gt;"",$I107&lt;&gt;"", $I107&lt;=S$9,S$9&lt;=$J107),TRUE,FALSE)</formula>
    </cfRule>
    <cfRule type="expression" dxfId="186" priority="68232" stopIfTrue="1">
      <formula>IF(AND($B107="", $K60&lt;&gt;"",$K60&lt;=S$9,S$9&lt;=$L60),TRUE,FALSE)</formula>
    </cfRule>
  </conditionalFormatting>
  <conditionalFormatting sqref="S104:AG104">
    <cfRule type="expression" dxfId="185" priority="313" stopIfTrue="1">
      <formula>IF(OR(WEEKDAY(S$9)=7,WEEKDAY(S$9)=1,IF(ISNA(MATCH(S$9,Holiday,0)),FALSE,TRUE)),TRUE,FALSE)</formula>
    </cfRule>
    <cfRule type="expression" dxfId="184" priority="314" stopIfTrue="1">
      <formula>IF(AND($B104&lt;&gt;"",$I104&lt;&gt;"", $I104&lt;=S$9,S$9&lt;=$J104),TRUE,FALSE)</formula>
    </cfRule>
    <cfRule type="expression" dxfId="183" priority="315" stopIfTrue="1">
      <formula>IF(AND($B104="", $K103&lt;&gt;"",$K103&lt;=S$9,S$9&lt;=$L103),TRUE,FALSE)</formula>
    </cfRule>
  </conditionalFormatting>
  <conditionalFormatting sqref="S103:AG103">
    <cfRule type="expression" dxfId="182" priority="310" stopIfTrue="1">
      <formula>IF(OR(WEEKDAY(S$9)=7,WEEKDAY(S$9)=1,IF(ISNA(MATCH(S$9,Holiday,0)),FALSE,TRUE)),TRUE,FALSE)</formula>
    </cfRule>
    <cfRule type="expression" dxfId="181" priority="311" stopIfTrue="1">
      <formula>IF(AND($B103&lt;&gt;"",$I103&lt;&gt;"", $I103&lt;=S$9,S$9&lt;=$J103),TRUE,FALSE)</formula>
    </cfRule>
    <cfRule type="expression" dxfId="180" priority="312" stopIfTrue="1">
      <formula>IF(AND($B103="", $K92&lt;&gt;"",$K92&lt;=S$9,S$9&lt;=$L92),TRUE,FALSE)</formula>
    </cfRule>
  </conditionalFormatting>
  <conditionalFormatting sqref="B103:E104 M103:R104 G103:G104">
    <cfRule type="expression" dxfId="179" priority="307" stopIfTrue="1">
      <formula>IF(AND($B103&lt;&gt;"",$I103&lt;&gt;"",$J103&lt;&gt;"",$K103&lt;&gt;"",$L103&lt;&gt;"",$M103=100),TRUE,FALSE)</formula>
    </cfRule>
    <cfRule type="expression" dxfId="178" priority="308" stopIfTrue="1">
      <formula>IF(AND($B103&lt;&gt;"",$I103&lt;&gt;"",$J103&lt;&gt;"",$J103&lt;TODAY()),TRUE,FALSE)</formula>
    </cfRule>
    <cfRule type="expression" dxfId="177" priority="309" stopIfTrue="1">
      <formula>IF(OR(AND($B103&lt;&gt;"",$I103&lt;&gt;"",$J103&lt;&gt;"",$K103&lt;&gt;"",$M103&lt;100),AND($I103&lt;&gt;"",$J103&lt;&gt;"",TODAY()&gt;=$I103)),TRUE,FALSE)</formula>
    </cfRule>
  </conditionalFormatting>
  <conditionalFormatting sqref="H103:H104">
    <cfRule type="expression" dxfId="176" priority="304" stopIfTrue="1">
      <formula>IF(AND($B103&lt;&gt;"",$I103&lt;&gt;"",$J103&lt;&gt;"",$K103&lt;&gt;"",$L103&lt;&gt;"",$M103=100),TRUE,FALSE)</formula>
    </cfRule>
    <cfRule type="expression" dxfId="175" priority="305" stopIfTrue="1">
      <formula>IF(AND($B103&lt;&gt;"",$I103&lt;&gt;"",$J103&lt;&gt;"",$J103&lt;TODAY()),TRUE,FALSE)</formula>
    </cfRule>
    <cfRule type="expression" dxfId="174" priority="306" stopIfTrue="1">
      <formula>IF(OR(AND($B103&lt;&gt;"",$I103&lt;&gt;"",$J103&lt;&gt;"",$K103&lt;&gt;"",$M103&lt;100),AND($I103&lt;&gt;"",$J103&lt;&gt;"",TODAY()&gt;=$I103)),TRUE,FALSE)</formula>
    </cfRule>
  </conditionalFormatting>
  <conditionalFormatting sqref="L103:L104">
    <cfRule type="expression" dxfId="173" priority="301" stopIfTrue="1">
      <formula>IF(AND($B103&lt;&gt;"",$I103&lt;&gt;"",$J103&lt;&gt;"",$K103&lt;&gt;"",$L103&lt;&gt;"",$M103=100),TRUE,FALSE)</formula>
    </cfRule>
    <cfRule type="expression" dxfId="172" priority="302" stopIfTrue="1">
      <formula>IF(AND($B103&lt;&gt;"",$I103&lt;&gt;"",$J103&lt;&gt;"",$J103&lt;TODAY()),TRUE,FALSE)</formula>
    </cfRule>
    <cfRule type="expression" dxfId="171" priority="303" stopIfTrue="1">
      <formula>IF(OR(AND($B103&lt;&gt;"",$I103&lt;&gt;"",$J103&lt;&gt;"",$K103&lt;&gt;"",$M103&lt;100),AND($I103&lt;&gt;"",$J103&lt;&gt;"",TODAY()&gt;=$I103)),TRUE,FALSE)</formula>
    </cfRule>
  </conditionalFormatting>
  <conditionalFormatting sqref="K103:K104">
    <cfRule type="expression" dxfId="170" priority="295" stopIfTrue="1">
      <formula>IF(AND($B103&lt;&gt;"",$I103&lt;&gt;"",$J103&lt;&gt;"",$K103&lt;&gt;"",$L103&lt;&gt;"",$M103=100),TRUE,FALSE)</formula>
    </cfRule>
    <cfRule type="expression" dxfId="169" priority="296" stopIfTrue="1">
      <formula>IF(AND($B103&lt;&gt;"",$I103&lt;&gt;"",$J103&lt;&gt;"",$J103&lt;TODAY()),TRUE,FALSE)</formula>
    </cfRule>
    <cfRule type="expression" dxfId="168" priority="297" stopIfTrue="1">
      <formula>IF(OR(AND($B103&lt;&gt;"",$I103&lt;&gt;"",$J103&lt;&gt;"",$K103&lt;&gt;"",$M103&lt;100),AND($I103&lt;&gt;"",$J103&lt;&gt;"",TODAY()&gt;=$I103)),TRUE,FALSE)</formula>
    </cfRule>
  </conditionalFormatting>
  <conditionalFormatting sqref="F103:F104">
    <cfRule type="expression" dxfId="167" priority="292" stopIfTrue="1">
      <formula>IF(AND($B103&lt;&gt;"",$I103&lt;&gt;"",$J103&lt;&gt;"",$K103&lt;&gt;"",$L103&lt;&gt;"",$M103=100),TRUE,FALSE)</formula>
    </cfRule>
    <cfRule type="expression" dxfId="166" priority="293" stopIfTrue="1">
      <formula>IF(AND($B103&lt;&gt;"",$I103&lt;&gt;"",$J103&lt;&gt;"",$J103&lt;TODAY()),TRUE,FALSE)</formula>
    </cfRule>
    <cfRule type="expression" dxfId="165" priority="294" stopIfTrue="1">
      <formula>IF(OR(AND($B103&lt;&gt;"",$I103&lt;&gt;"",$J103&lt;&gt;"",$K103&lt;&gt;"",$M103&lt;100),AND($I103&lt;&gt;"",$J103&lt;&gt;"",TODAY()&gt;=$I103)),TRUE,FALSE)</formula>
    </cfRule>
  </conditionalFormatting>
  <conditionalFormatting sqref="L125:L126">
    <cfRule type="expression" dxfId="164" priority="241" stopIfTrue="1">
      <formula>IF(AND($B125&lt;&gt;"",$I125&lt;&gt;"",$J125&lt;&gt;"",$K125&lt;&gt;"",$L125&lt;&gt;"",$M125=100),TRUE,FALSE)</formula>
    </cfRule>
    <cfRule type="expression" dxfId="163" priority="242" stopIfTrue="1">
      <formula>IF(AND($B125&lt;&gt;"",$I125&lt;&gt;"",$J125&lt;&gt;"",$J125&lt;TODAY()),TRUE,FALSE)</formula>
    </cfRule>
    <cfRule type="expression" dxfId="162" priority="243" stopIfTrue="1">
      <formula>IF(OR(AND($B125&lt;&gt;"",$I125&lt;&gt;"",$J125&lt;&gt;"",$K125&lt;&gt;"",$M125&lt;100),AND($I125&lt;&gt;"",$J125&lt;&gt;"",TODAY()&gt;=$I125)),TRUE,FALSE)</formula>
    </cfRule>
  </conditionalFormatting>
  <conditionalFormatting sqref="J89:J90">
    <cfRule type="expression" dxfId="161" priority="214" stopIfTrue="1">
      <formula>IF(AND($B89&lt;&gt;"",$I89&lt;&gt;"",$J89&lt;&gt;"",$K89&lt;&gt;"",$L89&lt;&gt;"",$M89=100),TRUE,FALSE)</formula>
    </cfRule>
    <cfRule type="expression" dxfId="160" priority="215" stopIfTrue="1">
      <formula>IF(AND($B89&lt;&gt;"",$I89&lt;&gt;"",$J89&lt;&gt;"",$J89&lt;TODAY()),TRUE,FALSE)</formula>
    </cfRule>
    <cfRule type="expression" dxfId="159" priority="216" stopIfTrue="1">
      <formula>IF(OR(AND($B89&lt;&gt;"",$I89&lt;&gt;"",$J89&lt;&gt;"",$K89&lt;&gt;"",$M89&lt;100),AND($I89&lt;&gt;"",$J89&lt;&gt;"",TODAY()&gt;=$I89)),TRUE,FALSE)</formula>
    </cfRule>
  </conditionalFormatting>
  <conditionalFormatting sqref="J91:J92">
    <cfRule type="expression" dxfId="158" priority="211" stopIfTrue="1">
      <formula>IF(AND($B91&lt;&gt;"",$I91&lt;&gt;"",$J91&lt;&gt;"",$K91&lt;&gt;"",$L91&lt;&gt;"",$M91=100),TRUE,FALSE)</formula>
    </cfRule>
    <cfRule type="expression" dxfId="157" priority="212" stopIfTrue="1">
      <formula>IF(AND($B91&lt;&gt;"",$I91&lt;&gt;"",$J91&lt;&gt;"",$J91&lt;TODAY()),TRUE,FALSE)</formula>
    </cfRule>
    <cfRule type="expression" dxfId="156" priority="213" stopIfTrue="1">
      <formula>IF(OR(AND($B91&lt;&gt;"",$I91&lt;&gt;"",$J91&lt;&gt;"",$K91&lt;&gt;"",$M91&lt;100),AND($I91&lt;&gt;"",$J91&lt;&gt;"",TODAY()&gt;=$I91)),TRUE,FALSE)</formula>
    </cfRule>
  </conditionalFormatting>
  <conditionalFormatting sqref="I91:I92">
    <cfRule type="expression" dxfId="155" priority="208" stopIfTrue="1">
      <formula>IF(AND($B91&lt;&gt;"",$I91&lt;&gt;"",$J91&lt;&gt;"",$K91&lt;&gt;"",$L91&lt;&gt;"",$M91=100),TRUE,FALSE)</formula>
    </cfRule>
    <cfRule type="expression" dxfId="154" priority="209" stopIfTrue="1">
      <formula>IF(AND($B91&lt;&gt;"",$I91&lt;&gt;"",$J91&lt;&gt;"",$J91&lt;TODAY()),TRUE,FALSE)</formula>
    </cfRule>
    <cfRule type="expression" dxfId="153" priority="210" stopIfTrue="1">
      <formula>IF(OR(AND($B91&lt;&gt;"",$I91&lt;&gt;"",$J91&lt;&gt;"",$K91&lt;&gt;"",$M91&lt;100),AND($I91&lt;&gt;"",$J91&lt;&gt;"",TODAY()&gt;=$I91)),TRUE,FALSE)</formula>
    </cfRule>
  </conditionalFormatting>
  <conditionalFormatting sqref="I89:I90">
    <cfRule type="expression" dxfId="152" priority="205" stopIfTrue="1">
      <formula>IF(AND($B89&lt;&gt;"",$I89&lt;&gt;"",$J89&lt;&gt;"",$K89&lt;&gt;"",$L89&lt;&gt;"",$M89=100),TRUE,FALSE)</formula>
    </cfRule>
    <cfRule type="expression" dxfId="151" priority="206" stopIfTrue="1">
      <formula>IF(AND($B89&lt;&gt;"",$I89&lt;&gt;"",$J89&lt;&gt;"",$J89&lt;TODAY()),TRUE,FALSE)</formula>
    </cfRule>
    <cfRule type="expression" dxfId="150" priority="207" stopIfTrue="1">
      <formula>IF(OR(AND($B89&lt;&gt;"",$I89&lt;&gt;"",$J89&lt;&gt;"",$K89&lt;&gt;"",$M89&lt;100),AND($I89&lt;&gt;"",$J89&lt;&gt;"",TODAY()&gt;=$I89)),TRUE,FALSE)</formula>
    </cfRule>
  </conditionalFormatting>
  <conditionalFormatting sqref="I87:I88">
    <cfRule type="expression" dxfId="149" priority="202" stopIfTrue="1">
      <formula>IF(AND($B87&lt;&gt;"",$I87&lt;&gt;"",$J87&lt;&gt;"",$K87&lt;&gt;"",$L87&lt;&gt;"",$M87=100),TRUE,FALSE)</formula>
    </cfRule>
    <cfRule type="expression" dxfId="148" priority="203" stopIfTrue="1">
      <formula>IF(AND($B87&lt;&gt;"",$I87&lt;&gt;"",$J87&lt;&gt;"",$J87&lt;TODAY()),TRUE,FALSE)</formula>
    </cfRule>
    <cfRule type="expression" dxfId="147" priority="204" stopIfTrue="1">
      <formula>IF(OR(AND($B87&lt;&gt;"",$I87&lt;&gt;"",$J87&lt;&gt;"",$K87&lt;&gt;"",$M87&lt;100),AND($I87&lt;&gt;"",$J87&lt;&gt;"",TODAY()&gt;=$I87)),TRUE,FALSE)</formula>
    </cfRule>
  </conditionalFormatting>
  <conditionalFormatting sqref="I85:I86">
    <cfRule type="expression" dxfId="146" priority="199" stopIfTrue="1">
      <formula>IF(AND($B85&lt;&gt;"",$I85&lt;&gt;"",$J85&lt;&gt;"",$K85&lt;&gt;"",$L85&lt;&gt;"",$M85=100),TRUE,FALSE)</formula>
    </cfRule>
    <cfRule type="expression" dxfId="145" priority="200" stopIfTrue="1">
      <formula>IF(AND($B85&lt;&gt;"",$I85&lt;&gt;"",$J85&lt;&gt;"",$J85&lt;TODAY()),TRUE,FALSE)</formula>
    </cfRule>
    <cfRule type="expression" dxfId="144" priority="201" stopIfTrue="1">
      <formula>IF(OR(AND($B85&lt;&gt;"",$I85&lt;&gt;"",$J85&lt;&gt;"",$K85&lt;&gt;"",$M85&lt;100),AND($I85&lt;&gt;"",$J85&lt;&gt;"",TODAY()&gt;=$I85)),TRUE,FALSE)</formula>
    </cfRule>
  </conditionalFormatting>
  <conditionalFormatting sqref="J85:J86">
    <cfRule type="expression" dxfId="143" priority="196" stopIfTrue="1">
      <formula>IF(AND($B85&lt;&gt;"",$I85&lt;&gt;"",$J85&lt;&gt;"",$K85&lt;&gt;"",$L85&lt;&gt;"",$M85=100),TRUE,FALSE)</formula>
    </cfRule>
    <cfRule type="expression" dxfId="142" priority="197" stopIfTrue="1">
      <formula>IF(AND($B85&lt;&gt;"",$I85&lt;&gt;"",$J85&lt;&gt;"",$J85&lt;TODAY()),TRUE,FALSE)</formula>
    </cfRule>
    <cfRule type="expression" dxfId="141" priority="198" stopIfTrue="1">
      <formula>IF(OR(AND($B85&lt;&gt;"",$I85&lt;&gt;"",$J85&lt;&gt;"",$K85&lt;&gt;"",$M85&lt;100),AND($I85&lt;&gt;"",$J85&lt;&gt;"",TODAY()&gt;=$I85)),TRUE,FALSE)</formula>
    </cfRule>
  </conditionalFormatting>
  <conditionalFormatting sqref="J87:J88">
    <cfRule type="expression" dxfId="140" priority="193" stopIfTrue="1">
      <formula>IF(AND($B87&lt;&gt;"",$I87&lt;&gt;"",$J87&lt;&gt;"",$K87&lt;&gt;"",$L87&lt;&gt;"",$M87=100),TRUE,FALSE)</formula>
    </cfRule>
    <cfRule type="expression" dxfId="139" priority="194" stopIfTrue="1">
      <formula>IF(AND($B87&lt;&gt;"",$I87&lt;&gt;"",$J87&lt;&gt;"",$J87&lt;TODAY()),TRUE,FALSE)</formula>
    </cfRule>
    <cfRule type="expression" dxfId="138" priority="195" stopIfTrue="1">
      <formula>IF(OR(AND($B87&lt;&gt;"",$I87&lt;&gt;"",$J87&lt;&gt;"",$K87&lt;&gt;"",$M87&lt;100),AND($I87&lt;&gt;"",$J87&lt;&gt;"",TODAY()&gt;=$I87)),TRUE,FALSE)</formula>
    </cfRule>
  </conditionalFormatting>
  <conditionalFormatting sqref="I51:I52">
    <cfRule type="expression" dxfId="137" priority="178" stopIfTrue="1">
      <formula>IF(AND($B51&lt;&gt;"",$I51&lt;&gt;"",$J51&lt;&gt;"",$K51&lt;&gt;"",$L51&lt;&gt;"",$M51=100),TRUE,FALSE)</formula>
    </cfRule>
    <cfRule type="expression" dxfId="136" priority="179" stopIfTrue="1">
      <formula>IF(AND($B51&lt;&gt;"",$I51&lt;&gt;"",$J51&lt;&gt;"",$J51&lt;TODAY()),TRUE,FALSE)</formula>
    </cfRule>
    <cfRule type="expression" dxfId="135" priority="180" stopIfTrue="1">
      <formula>IF(OR(AND($B51&lt;&gt;"",$I51&lt;&gt;"",$J51&lt;&gt;"",$K51&lt;&gt;"",$M51&lt;100),AND($I51&lt;&gt;"",$J51&lt;&gt;"",TODAY()&gt;=$I51)),TRUE,FALSE)</formula>
    </cfRule>
  </conditionalFormatting>
  <conditionalFormatting sqref="J61:J62">
    <cfRule type="expression" dxfId="134" priority="166" stopIfTrue="1">
      <formula>IF(AND($B61&lt;&gt;"",$I61&lt;&gt;"",$J61&lt;&gt;"",$K61&lt;&gt;"",$L61&lt;&gt;"",$M61=100),TRUE,FALSE)</formula>
    </cfRule>
    <cfRule type="expression" dxfId="133" priority="167" stopIfTrue="1">
      <formula>IF(AND($B61&lt;&gt;"",$I61&lt;&gt;"",$J61&lt;&gt;"",$J61&lt;TODAY()),TRUE,FALSE)</formula>
    </cfRule>
    <cfRule type="expression" dxfId="132" priority="168" stopIfTrue="1">
      <formula>IF(OR(AND($B61&lt;&gt;"",$I61&lt;&gt;"",$J61&lt;&gt;"",$K61&lt;&gt;"",$M61&lt;100),AND($I61&lt;&gt;"",$J61&lt;&gt;"",TODAY()&gt;=$I61)),TRUE,FALSE)</formula>
    </cfRule>
  </conditionalFormatting>
  <conditionalFormatting sqref="J51:J52">
    <cfRule type="expression" dxfId="131" priority="163" stopIfTrue="1">
      <formula>IF(AND($B51&lt;&gt;"",$I51&lt;&gt;"",$J51&lt;&gt;"",$K51&lt;&gt;"",$L51&lt;&gt;"",$M51=100),TRUE,FALSE)</formula>
    </cfRule>
    <cfRule type="expression" dxfId="130" priority="164" stopIfTrue="1">
      <formula>IF(AND($B51&lt;&gt;"",$I51&lt;&gt;"",$J51&lt;&gt;"",$J51&lt;TODAY()),TRUE,FALSE)</formula>
    </cfRule>
    <cfRule type="expression" dxfId="129" priority="165" stopIfTrue="1">
      <formula>IF(OR(AND($B51&lt;&gt;"",$I51&lt;&gt;"",$J51&lt;&gt;"",$K51&lt;&gt;"",$M51&lt;100),AND($I51&lt;&gt;"",$J51&lt;&gt;"",TODAY()&gt;=$I51)),TRUE,FALSE)</formula>
    </cfRule>
  </conditionalFormatting>
  <conditionalFormatting sqref="I97:I98">
    <cfRule type="expression" dxfId="128" priority="157" stopIfTrue="1">
      <formula>IF(AND($B97&lt;&gt;"",$I97&lt;&gt;"",$J97&lt;&gt;"",$K97&lt;&gt;"",$L97&lt;&gt;"",$M97=100),TRUE,FALSE)</formula>
    </cfRule>
    <cfRule type="expression" dxfId="127" priority="158" stopIfTrue="1">
      <formula>IF(AND($B97&lt;&gt;"",$I97&lt;&gt;"",$J97&lt;&gt;"",$J97&lt;TODAY()),TRUE,FALSE)</formula>
    </cfRule>
    <cfRule type="expression" dxfId="126" priority="159" stopIfTrue="1">
      <formula>IF(OR(AND($B97&lt;&gt;"",$I97&lt;&gt;"",$J97&lt;&gt;"",$K97&lt;&gt;"",$M97&lt;100),AND($I97&lt;&gt;"",$J97&lt;&gt;"",TODAY()&gt;=$I97)),TRUE,FALSE)</formula>
    </cfRule>
  </conditionalFormatting>
  <conditionalFormatting sqref="L117:L118">
    <cfRule type="expression" dxfId="125" priority="130" stopIfTrue="1">
      <formula>IF(AND($B117&lt;&gt;"",$I117&lt;&gt;"",$J117&lt;&gt;"",$K117&lt;&gt;"",$L117&lt;&gt;"",$M117=100),TRUE,FALSE)</formula>
    </cfRule>
    <cfRule type="expression" dxfId="124" priority="131" stopIfTrue="1">
      <formula>IF(AND($B117&lt;&gt;"",$I117&lt;&gt;"",$J117&lt;&gt;"",$J117&lt;TODAY()),TRUE,FALSE)</formula>
    </cfRule>
    <cfRule type="expression" dxfId="123" priority="132" stopIfTrue="1">
      <formula>IF(OR(AND($B117&lt;&gt;"",$I117&lt;&gt;"",$J117&lt;&gt;"",$K117&lt;&gt;"",$M117&lt;100),AND($I117&lt;&gt;"",$J117&lt;&gt;"",TODAY()&gt;=$I117)),TRUE,FALSE)</formula>
    </cfRule>
  </conditionalFormatting>
  <conditionalFormatting sqref="L17:L18">
    <cfRule type="expression" dxfId="122" priority="127" stopIfTrue="1">
      <formula>IF(AND($B17&lt;&gt;"",$I17&lt;&gt;"",$J17&lt;&gt;"",$K17&lt;&gt;"",$L17&lt;&gt;"",$M17=100),TRUE,FALSE)</formula>
    </cfRule>
    <cfRule type="expression" dxfId="121" priority="128" stopIfTrue="1">
      <formula>IF(AND($B17&lt;&gt;"",$I17&lt;&gt;"",$J17&lt;&gt;"",$J17&lt;TODAY()),TRUE,FALSE)</formula>
    </cfRule>
    <cfRule type="expression" dxfId="120" priority="129" stopIfTrue="1">
      <formula>IF(OR(AND($B17&lt;&gt;"",$I17&lt;&gt;"",$J17&lt;&gt;"",$K17&lt;&gt;"",$M17&lt;100),AND($I17&lt;&gt;"",$J17&lt;&gt;"",TODAY()&gt;=$I17)),TRUE,FALSE)</formula>
    </cfRule>
  </conditionalFormatting>
  <conditionalFormatting sqref="L23:L24">
    <cfRule type="expression" dxfId="119" priority="124" stopIfTrue="1">
      <formula>IF(AND($B23&lt;&gt;"",$I23&lt;&gt;"",$J23&lt;&gt;"",$K23&lt;&gt;"",$L23&lt;&gt;"",$M23=100),TRUE,FALSE)</formula>
    </cfRule>
    <cfRule type="expression" dxfId="118" priority="125" stopIfTrue="1">
      <formula>IF(AND($B23&lt;&gt;"",$I23&lt;&gt;"",$J23&lt;&gt;"",$J23&lt;TODAY()),TRUE,FALSE)</formula>
    </cfRule>
    <cfRule type="expression" dxfId="117" priority="126" stopIfTrue="1">
      <formula>IF(OR(AND($B23&lt;&gt;"",$I23&lt;&gt;"",$J23&lt;&gt;"",$K23&lt;&gt;"",$M23&lt;100),AND($I23&lt;&gt;"",$J23&lt;&gt;"",TODAY()&gt;=$I23)),TRUE,FALSE)</formula>
    </cfRule>
  </conditionalFormatting>
  <conditionalFormatting sqref="L25:L26">
    <cfRule type="expression" dxfId="116" priority="121" stopIfTrue="1">
      <formula>IF(AND($B25&lt;&gt;"",$I25&lt;&gt;"",$J25&lt;&gt;"",$K25&lt;&gt;"",$L25&lt;&gt;"",$M25=100),TRUE,FALSE)</formula>
    </cfRule>
    <cfRule type="expression" dxfId="115" priority="122" stopIfTrue="1">
      <formula>IF(AND($B25&lt;&gt;"",$I25&lt;&gt;"",$J25&lt;&gt;"",$J25&lt;TODAY()),TRUE,FALSE)</formula>
    </cfRule>
    <cfRule type="expression" dxfId="114" priority="123" stopIfTrue="1">
      <formula>IF(OR(AND($B25&lt;&gt;"",$I25&lt;&gt;"",$J25&lt;&gt;"",$K25&lt;&gt;"",$M25&lt;100),AND($I25&lt;&gt;"",$J25&lt;&gt;"",TODAY()&gt;=$I25)),TRUE,FALSE)</formula>
    </cfRule>
  </conditionalFormatting>
  <conditionalFormatting sqref="I29:I30">
    <cfRule type="expression" dxfId="113" priority="118" stopIfTrue="1">
      <formula>IF(AND($B29&lt;&gt;"",$I29&lt;&gt;"",$J29&lt;&gt;"",$K29&lt;&gt;"",$L29&lt;&gt;"",$M29=100),TRUE,FALSE)</formula>
    </cfRule>
    <cfRule type="expression" dxfId="112" priority="119" stopIfTrue="1">
      <formula>IF(AND($B29&lt;&gt;"",$I29&lt;&gt;"",$J29&lt;&gt;"",$J29&lt;TODAY()),TRUE,FALSE)</formula>
    </cfRule>
    <cfRule type="expression" dxfId="111" priority="120" stopIfTrue="1">
      <formula>IF(OR(AND($B29&lt;&gt;"",$I29&lt;&gt;"",$J29&lt;&gt;"",$K29&lt;&gt;"",$M29&lt;100),AND($I29&lt;&gt;"",$J29&lt;&gt;"",TODAY()&gt;=$I29)),TRUE,FALSE)</formula>
    </cfRule>
  </conditionalFormatting>
  <conditionalFormatting sqref="I31:I32">
    <cfRule type="expression" dxfId="110" priority="115" stopIfTrue="1">
      <formula>IF(AND($B31&lt;&gt;"",$I31&lt;&gt;"",$J31&lt;&gt;"",$K31&lt;&gt;"",$L31&lt;&gt;"",$M31=100),TRUE,FALSE)</formula>
    </cfRule>
    <cfRule type="expression" dxfId="109" priority="116" stopIfTrue="1">
      <formula>IF(AND($B31&lt;&gt;"",$I31&lt;&gt;"",$J31&lt;&gt;"",$J31&lt;TODAY()),TRUE,FALSE)</formula>
    </cfRule>
    <cfRule type="expression" dxfId="108" priority="117" stopIfTrue="1">
      <formula>IF(OR(AND($B31&lt;&gt;"",$I31&lt;&gt;"",$J31&lt;&gt;"",$K31&lt;&gt;"",$M31&lt;100),AND($I31&lt;&gt;"",$J31&lt;&gt;"",TODAY()&gt;=$I31)),TRUE,FALSE)</formula>
    </cfRule>
  </conditionalFormatting>
  <conditionalFormatting sqref="L35:L36">
    <cfRule type="expression" dxfId="107" priority="112" stopIfTrue="1">
      <formula>IF(AND($B35&lt;&gt;"",$I35&lt;&gt;"",$J35&lt;&gt;"",$K35&lt;&gt;"",$L35&lt;&gt;"",$M35=100),TRUE,FALSE)</formula>
    </cfRule>
    <cfRule type="expression" dxfId="106" priority="113" stopIfTrue="1">
      <formula>IF(AND($B35&lt;&gt;"",$I35&lt;&gt;"",$J35&lt;&gt;"",$J35&lt;TODAY()),TRUE,FALSE)</formula>
    </cfRule>
    <cfRule type="expression" dxfId="105" priority="114" stopIfTrue="1">
      <formula>IF(OR(AND($B35&lt;&gt;"",$I35&lt;&gt;"",$J35&lt;&gt;"",$K35&lt;&gt;"",$M35&lt;100),AND($I35&lt;&gt;"",$J35&lt;&gt;"",TODAY()&gt;=$I35)),TRUE,FALSE)</formula>
    </cfRule>
  </conditionalFormatting>
  <conditionalFormatting sqref="L37:L38">
    <cfRule type="expression" dxfId="104" priority="109" stopIfTrue="1">
      <formula>IF(AND($B37&lt;&gt;"",$I37&lt;&gt;"",$J37&lt;&gt;"",$K37&lt;&gt;"",$L37&lt;&gt;"",$M37=100),TRUE,FALSE)</formula>
    </cfRule>
    <cfRule type="expression" dxfId="103" priority="110" stopIfTrue="1">
      <formula>IF(AND($B37&lt;&gt;"",$I37&lt;&gt;"",$J37&lt;&gt;"",$J37&lt;TODAY()),TRUE,FALSE)</formula>
    </cfRule>
    <cfRule type="expression" dxfId="102" priority="111" stopIfTrue="1">
      <formula>IF(OR(AND($B37&lt;&gt;"",$I37&lt;&gt;"",$J37&lt;&gt;"",$K37&lt;&gt;"",$M37&lt;100),AND($I37&lt;&gt;"",$J37&lt;&gt;"",TODAY()&gt;=$I37)),TRUE,FALSE)</formula>
    </cfRule>
  </conditionalFormatting>
  <conditionalFormatting sqref="L39:L40">
    <cfRule type="expression" dxfId="101" priority="106" stopIfTrue="1">
      <formula>IF(AND($B39&lt;&gt;"",$I39&lt;&gt;"",$J39&lt;&gt;"",$K39&lt;&gt;"",$L39&lt;&gt;"",$M39=100),TRUE,FALSE)</formula>
    </cfRule>
    <cfRule type="expression" dxfId="100" priority="107" stopIfTrue="1">
      <formula>IF(AND($B39&lt;&gt;"",$I39&lt;&gt;"",$J39&lt;&gt;"",$J39&lt;TODAY()),TRUE,FALSE)</formula>
    </cfRule>
    <cfRule type="expression" dxfId="99" priority="108" stopIfTrue="1">
      <formula>IF(OR(AND($B39&lt;&gt;"",$I39&lt;&gt;"",$J39&lt;&gt;"",$K39&lt;&gt;"",$M39&lt;100),AND($I39&lt;&gt;"",$J39&lt;&gt;"",TODAY()&gt;=$I39)),TRUE,FALSE)</formula>
    </cfRule>
  </conditionalFormatting>
  <conditionalFormatting sqref="L57:L58">
    <cfRule type="expression" dxfId="98" priority="100" stopIfTrue="1">
      <formula>IF(AND($B57&lt;&gt;"",$I57&lt;&gt;"",$J57&lt;&gt;"",$K57&lt;&gt;"",$L57&lt;&gt;"",$M57=100),TRUE,FALSE)</formula>
    </cfRule>
    <cfRule type="expression" dxfId="97" priority="101" stopIfTrue="1">
      <formula>IF(AND($B57&lt;&gt;"",$I57&lt;&gt;"",$J57&lt;&gt;"",$J57&lt;TODAY()),TRUE,FALSE)</formula>
    </cfRule>
    <cfRule type="expression" dxfId="96" priority="102" stopIfTrue="1">
      <formula>IF(OR(AND($B57&lt;&gt;"",$I57&lt;&gt;"",$J57&lt;&gt;"",$K57&lt;&gt;"",$M57&lt;100),AND($I57&lt;&gt;"",$J57&lt;&gt;"",TODAY()&gt;=$I57)),TRUE,FALSE)</formula>
    </cfRule>
  </conditionalFormatting>
  <conditionalFormatting sqref="I55:I56">
    <cfRule type="expression" dxfId="95" priority="97" stopIfTrue="1">
      <formula>IF(AND($B55&lt;&gt;"",$I55&lt;&gt;"",$J55&lt;&gt;"",$K55&lt;&gt;"",$L55&lt;&gt;"",$M55=100),TRUE,FALSE)</formula>
    </cfRule>
    <cfRule type="expression" dxfId="94" priority="98" stopIfTrue="1">
      <formula>IF(AND($B55&lt;&gt;"",$I55&lt;&gt;"",$J55&lt;&gt;"",$J55&lt;TODAY()),TRUE,FALSE)</formula>
    </cfRule>
    <cfRule type="expression" dxfId="93" priority="99" stopIfTrue="1">
      <formula>IF(OR(AND($B55&lt;&gt;"",$I55&lt;&gt;"",$J55&lt;&gt;"",$K55&lt;&gt;"",$M55&lt;100),AND($I55&lt;&gt;"",$J55&lt;&gt;"",TODAY()&gt;=$I55)),TRUE,FALSE)</formula>
    </cfRule>
  </conditionalFormatting>
  <conditionalFormatting sqref="J55:J56">
    <cfRule type="expression" dxfId="92" priority="94" stopIfTrue="1">
      <formula>IF(AND($B55&lt;&gt;"",$I55&lt;&gt;"",$J55&lt;&gt;"",$K55&lt;&gt;"",$L55&lt;&gt;"",$M55=100),TRUE,FALSE)</formula>
    </cfRule>
    <cfRule type="expression" dxfId="91" priority="95" stopIfTrue="1">
      <formula>IF(AND($B55&lt;&gt;"",$I55&lt;&gt;"",$J55&lt;&gt;"",$J55&lt;TODAY()),TRUE,FALSE)</formula>
    </cfRule>
    <cfRule type="expression" dxfId="90" priority="96" stopIfTrue="1">
      <formula>IF(OR(AND($B55&lt;&gt;"",$I55&lt;&gt;"",$J55&lt;&gt;"",$K55&lt;&gt;"",$M55&lt;100),AND($I55&lt;&gt;"",$J55&lt;&gt;"",TODAY()&gt;=$I55)),TRUE,FALSE)</formula>
    </cfRule>
  </conditionalFormatting>
  <conditionalFormatting sqref="K55:K56">
    <cfRule type="expression" dxfId="89" priority="88" stopIfTrue="1">
      <formula>IF(AND($B55&lt;&gt;"",$I55&lt;&gt;"",$J55&lt;&gt;"",$K55&lt;&gt;"",$L55&lt;&gt;"",$M55=100),TRUE,FALSE)</formula>
    </cfRule>
    <cfRule type="expression" dxfId="88" priority="89" stopIfTrue="1">
      <formula>IF(AND($B55&lt;&gt;"",$I55&lt;&gt;"",$J55&lt;&gt;"",$J55&lt;TODAY()),TRUE,FALSE)</formula>
    </cfRule>
    <cfRule type="expression" dxfId="87" priority="90" stopIfTrue="1">
      <formula>IF(OR(AND($B55&lt;&gt;"",$I55&lt;&gt;"",$J55&lt;&gt;"",$K55&lt;&gt;"",$M55&lt;100),AND($I55&lt;&gt;"",$J55&lt;&gt;"",TODAY()&gt;=$I55)),TRUE,FALSE)</formula>
    </cfRule>
  </conditionalFormatting>
  <conditionalFormatting sqref="I61:I62">
    <cfRule type="expression" dxfId="86" priority="85" stopIfTrue="1">
      <formula>IF(AND($B61&lt;&gt;"",$I61&lt;&gt;"",$J61&lt;&gt;"",$K61&lt;&gt;"",$L61&lt;&gt;"",$M61=100),TRUE,FALSE)</formula>
    </cfRule>
    <cfRule type="expression" dxfId="85" priority="86" stopIfTrue="1">
      <formula>IF(AND($B61&lt;&gt;"",$I61&lt;&gt;"",$J61&lt;&gt;"",$J61&lt;TODAY()),TRUE,FALSE)</formula>
    </cfRule>
    <cfRule type="expression" dxfId="84" priority="87" stopIfTrue="1">
      <formula>IF(OR(AND($B61&lt;&gt;"",$I61&lt;&gt;"",$J61&lt;&gt;"",$K61&lt;&gt;"",$M61&lt;100),AND($I61&lt;&gt;"",$J61&lt;&gt;"",TODAY()&gt;=$I61)),TRUE,FALSE)</formula>
    </cfRule>
  </conditionalFormatting>
  <conditionalFormatting sqref="K59:K60">
    <cfRule type="expression" dxfId="83" priority="82" stopIfTrue="1">
      <formula>IF(AND($B59&lt;&gt;"",$I59&lt;&gt;"",$J59&lt;&gt;"",$K59&lt;&gt;"",$L59&lt;&gt;"",$M59=100),TRUE,FALSE)</formula>
    </cfRule>
    <cfRule type="expression" dxfId="82" priority="83" stopIfTrue="1">
      <formula>IF(AND($B59&lt;&gt;"",$I59&lt;&gt;"",$J59&lt;&gt;"",$J59&lt;TODAY()),TRUE,FALSE)</formula>
    </cfRule>
    <cfRule type="expression" dxfId="81" priority="84" stopIfTrue="1">
      <formula>IF(OR(AND($B59&lt;&gt;"",$I59&lt;&gt;"",$J59&lt;&gt;"",$K59&lt;&gt;"",$M59&lt;100),AND($I59&lt;&gt;"",$J59&lt;&gt;"",TODAY()&gt;=$I59)),TRUE,FALSE)</formula>
    </cfRule>
  </conditionalFormatting>
  <conditionalFormatting sqref="J59:J60">
    <cfRule type="expression" dxfId="80" priority="79" stopIfTrue="1">
      <formula>IF(AND($B59&lt;&gt;"",$I59&lt;&gt;"",$J59&lt;&gt;"",$K59&lt;&gt;"",$L59&lt;&gt;"",$M59=100),TRUE,FALSE)</formula>
    </cfRule>
    <cfRule type="expression" dxfId="79" priority="80" stopIfTrue="1">
      <formula>IF(AND($B59&lt;&gt;"",$I59&lt;&gt;"",$J59&lt;&gt;"",$J59&lt;TODAY()),TRUE,FALSE)</formula>
    </cfRule>
    <cfRule type="expression" dxfId="78" priority="81" stopIfTrue="1">
      <formula>IF(OR(AND($B59&lt;&gt;"",$I59&lt;&gt;"",$J59&lt;&gt;"",$K59&lt;&gt;"",$M59&lt;100),AND($I59&lt;&gt;"",$J59&lt;&gt;"",TODAY()&gt;=$I59)),TRUE,FALSE)</formula>
    </cfRule>
  </conditionalFormatting>
  <conditionalFormatting sqref="I65:I66">
    <cfRule type="expression" dxfId="77" priority="76" stopIfTrue="1">
      <formula>IF(AND($B65&lt;&gt;"",$I65&lt;&gt;"",$J65&lt;&gt;"",$K65&lt;&gt;"",$L65&lt;&gt;"",$M65=100),TRUE,FALSE)</formula>
    </cfRule>
    <cfRule type="expression" dxfId="76" priority="77" stopIfTrue="1">
      <formula>IF(AND($B65&lt;&gt;"",$I65&lt;&gt;"",$J65&lt;&gt;"",$J65&lt;TODAY()),TRUE,FALSE)</formula>
    </cfRule>
    <cfRule type="expression" dxfId="75" priority="78" stopIfTrue="1">
      <formula>IF(OR(AND($B65&lt;&gt;"",$I65&lt;&gt;"",$J65&lt;&gt;"",$K65&lt;&gt;"",$M65&lt;100),AND($I65&lt;&gt;"",$J65&lt;&gt;"",TODAY()&gt;=$I65)),TRUE,FALSE)</formula>
    </cfRule>
  </conditionalFormatting>
  <conditionalFormatting sqref="I67:I68">
    <cfRule type="expression" dxfId="74" priority="73" stopIfTrue="1">
      <formula>IF(AND($B67&lt;&gt;"",$I67&lt;&gt;"",$J67&lt;&gt;"",$K67&lt;&gt;"",$L67&lt;&gt;"",$M67=100),TRUE,FALSE)</formula>
    </cfRule>
    <cfRule type="expression" dxfId="73" priority="74" stopIfTrue="1">
      <formula>IF(AND($B67&lt;&gt;"",$I67&lt;&gt;"",$J67&lt;&gt;"",$J67&lt;TODAY()),TRUE,FALSE)</formula>
    </cfRule>
    <cfRule type="expression" dxfId="72" priority="75" stopIfTrue="1">
      <formula>IF(OR(AND($B67&lt;&gt;"",$I67&lt;&gt;"",$J67&lt;&gt;"",$K67&lt;&gt;"",$M67&lt;100),AND($I67&lt;&gt;"",$J67&lt;&gt;"",TODAY()&gt;=$I67)),TRUE,FALSE)</formula>
    </cfRule>
  </conditionalFormatting>
  <conditionalFormatting sqref="J65:J66">
    <cfRule type="expression" dxfId="71" priority="70" stopIfTrue="1">
      <formula>IF(AND($B65&lt;&gt;"",$I65&lt;&gt;"",$J65&lt;&gt;"",$K65&lt;&gt;"",$L65&lt;&gt;"",$M65=100),TRUE,FALSE)</formula>
    </cfRule>
    <cfRule type="expression" dxfId="70" priority="71" stopIfTrue="1">
      <formula>IF(AND($B65&lt;&gt;"",$I65&lt;&gt;"",$J65&lt;&gt;"",$J65&lt;TODAY()),TRUE,FALSE)</formula>
    </cfRule>
    <cfRule type="expression" dxfId="69" priority="72" stopIfTrue="1">
      <formula>IF(OR(AND($B65&lt;&gt;"",$I65&lt;&gt;"",$J65&lt;&gt;"",$K65&lt;&gt;"",$M65&lt;100),AND($I65&lt;&gt;"",$J65&lt;&gt;"",TODAY()&gt;=$I65)),TRUE,FALSE)</formula>
    </cfRule>
  </conditionalFormatting>
  <conditionalFormatting sqref="J67:J68">
    <cfRule type="expression" dxfId="68" priority="67" stopIfTrue="1">
      <formula>IF(AND($B67&lt;&gt;"",$I67&lt;&gt;"",$J67&lt;&gt;"",$K67&lt;&gt;"",$L67&lt;&gt;"",$M67=100),TRUE,FALSE)</formula>
    </cfRule>
    <cfRule type="expression" dxfId="67" priority="68" stopIfTrue="1">
      <formula>IF(AND($B67&lt;&gt;"",$I67&lt;&gt;"",$J67&lt;&gt;"",$J67&lt;TODAY()),TRUE,FALSE)</formula>
    </cfRule>
    <cfRule type="expression" dxfId="66" priority="69" stopIfTrue="1">
      <formula>IF(OR(AND($B67&lt;&gt;"",$I67&lt;&gt;"",$J67&lt;&gt;"",$K67&lt;&gt;"",$M67&lt;100),AND($I67&lt;&gt;"",$J67&lt;&gt;"",TODAY()&gt;=$I67)),TRUE,FALSE)</formula>
    </cfRule>
  </conditionalFormatting>
  <conditionalFormatting sqref="K65:K66">
    <cfRule type="expression" dxfId="65" priority="64" stopIfTrue="1">
      <formula>IF(AND($B65&lt;&gt;"",$I65&lt;&gt;"",$J65&lt;&gt;"",$K65&lt;&gt;"",$L65&lt;&gt;"",$M65=100),TRUE,FALSE)</formula>
    </cfRule>
    <cfRule type="expression" dxfId="64" priority="65" stopIfTrue="1">
      <formula>IF(AND($B65&lt;&gt;"",$I65&lt;&gt;"",$J65&lt;&gt;"",$J65&lt;TODAY()),TRUE,FALSE)</formula>
    </cfRule>
    <cfRule type="expression" dxfId="63" priority="66" stopIfTrue="1">
      <formula>IF(OR(AND($B65&lt;&gt;"",$I65&lt;&gt;"",$J65&lt;&gt;"",$K65&lt;&gt;"",$M65&lt;100),AND($I65&lt;&gt;"",$J65&lt;&gt;"",TODAY()&gt;=$I65)),TRUE,FALSE)</formula>
    </cfRule>
  </conditionalFormatting>
  <conditionalFormatting sqref="K67:K68">
    <cfRule type="expression" dxfId="62" priority="61" stopIfTrue="1">
      <formula>IF(AND($B67&lt;&gt;"",$I67&lt;&gt;"",$J67&lt;&gt;"",$K67&lt;&gt;"",$L67&lt;&gt;"",$M67=100),TRUE,FALSE)</formula>
    </cfRule>
    <cfRule type="expression" dxfId="61" priority="62" stopIfTrue="1">
      <formula>IF(AND($B67&lt;&gt;"",$I67&lt;&gt;"",$J67&lt;&gt;"",$J67&lt;TODAY()),TRUE,FALSE)</formula>
    </cfRule>
    <cfRule type="expression" dxfId="60" priority="63" stopIfTrue="1">
      <formula>IF(OR(AND($B67&lt;&gt;"",$I67&lt;&gt;"",$J67&lt;&gt;"",$K67&lt;&gt;"",$M67&lt;100),AND($I67&lt;&gt;"",$J67&lt;&gt;"",TODAY()&gt;=$I67)),TRUE,FALSE)</formula>
    </cfRule>
  </conditionalFormatting>
  <conditionalFormatting sqref="I69:I70">
    <cfRule type="expression" dxfId="59" priority="58" stopIfTrue="1">
      <formula>IF(AND($B69&lt;&gt;"",$I69&lt;&gt;"",$J69&lt;&gt;"",$K69&lt;&gt;"",$L69&lt;&gt;"",$M69=100),TRUE,FALSE)</formula>
    </cfRule>
    <cfRule type="expression" dxfId="58" priority="59" stopIfTrue="1">
      <formula>IF(AND($B69&lt;&gt;"",$I69&lt;&gt;"",$J69&lt;&gt;"",$J69&lt;TODAY()),TRUE,FALSE)</formula>
    </cfRule>
    <cfRule type="expression" dxfId="57" priority="60" stopIfTrue="1">
      <formula>IF(OR(AND($B69&lt;&gt;"",$I69&lt;&gt;"",$J69&lt;&gt;"",$K69&lt;&gt;"",$M69&lt;100),AND($I69&lt;&gt;"",$J69&lt;&gt;"",TODAY()&gt;=$I69)),TRUE,FALSE)</formula>
    </cfRule>
  </conditionalFormatting>
  <conditionalFormatting sqref="I71:I72">
    <cfRule type="expression" dxfId="56" priority="55" stopIfTrue="1">
      <formula>IF(AND($B71&lt;&gt;"",$I71&lt;&gt;"",$J71&lt;&gt;"",$K71&lt;&gt;"",$L71&lt;&gt;"",$M71=100),TRUE,FALSE)</formula>
    </cfRule>
    <cfRule type="expression" dxfId="55" priority="56" stopIfTrue="1">
      <formula>IF(AND($B71&lt;&gt;"",$I71&lt;&gt;"",$J71&lt;&gt;"",$J71&lt;TODAY()),TRUE,FALSE)</formula>
    </cfRule>
    <cfRule type="expression" dxfId="54" priority="57" stopIfTrue="1">
      <formula>IF(OR(AND($B71&lt;&gt;"",$I71&lt;&gt;"",$J71&lt;&gt;"",$K71&lt;&gt;"",$M71&lt;100),AND($I71&lt;&gt;"",$J71&lt;&gt;"",TODAY()&gt;=$I71)),TRUE,FALSE)</formula>
    </cfRule>
  </conditionalFormatting>
  <conditionalFormatting sqref="J69:J70">
    <cfRule type="expression" dxfId="53" priority="52" stopIfTrue="1">
      <formula>IF(AND($B69&lt;&gt;"",$I69&lt;&gt;"",$J69&lt;&gt;"",$K69&lt;&gt;"",$L69&lt;&gt;"",$M69=100),TRUE,FALSE)</formula>
    </cfRule>
    <cfRule type="expression" dxfId="52" priority="53" stopIfTrue="1">
      <formula>IF(AND($B69&lt;&gt;"",$I69&lt;&gt;"",$J69&lt;&gt;"",$J69&lt;TODAY()),TRUE,FALSE)</formula>
    </cfRule>
    <cfRule type="expression" dxfId="51" priority="54" stopIfTrue="1">
      <formula>IF(OR(AND($B69&lt;&gt;"",$I69&lt;&gt;"",$J69&lt;&gt;"",$K69&lt;&gt;"",$M69&lt;100),AND($I69&lt;&gt;"",$J69&lt;&gt;"",TODAY()&gt;=$I69)),TRUE,FALSE)</formula>
    </cfRule>
  </conditionalFormatting>
  <conditionalFormatting sqref="J71:J72">
    <cfRule type="expression" dxfId="50" priority="49" stopIfTrue="1">
      <formula>IF(AND($B71&lt;&gt;"",$I71&lt;&gt;"",$J71&lt;&gt;"",$K71&lt;&gt;"",$L71&lt;&gt;"",$M71=100),TRUE,FALSE)</formula>
    </cfRule>
    <cfRule type="expression" dxfId="49" priority="50" stopIfTrue="1">
      <formula>IF(AND($B71&lt;&gt;"",$I71&lt;&gt;"",$J71&lt;&gt;"",$J71&lt;TODAY()),TRUE,FALSE)</formula>
    </cfRule>
    <cfRule type="expression" dxfId="48" priority="51" stopIfTrue="1">
      <formula>IF(OR(AND($B71&lt;&gt;"",$I71&lt;&gt;"",$J71&lt;&gt;"",$K71&lt;&gt;"",$M71&lt;100),AND($I71&lt;&gt;"",$J71&lt;&gt;"",TODAY()&gt;=$I71)),TRUE,FALSE)</formula>
    </cfRule>
  </conditionalFormatting>
  <conditionalFormatting sqref="J79:J80">
    <cfRule type="expression" dxfId="47" priority="46" stopIfTrue="1">
      <formula>IF(AND($B79&lt;&gt;"",$I79&lt;&gt;"",$J79&lt;&gt;"",$K79&lt;&gt;"",$L79&lt;&gt;"",$M79=100),TRUE,FALSE)</formula>
    </cfRule>
    <cfRule type="expression" dxfId="46" priority="47" stopIfTrue="1">
      <formula>IF(AND($B79&lt;&gt;"",$I79&lt;&gt;"",$J79&lt;&gt;"",$J79&lt;TODAY()),TRUE,FALSE)</formula>
    </cfRule>
    <cfRule type="expression" dxfId="45" priority="48" stopIfTrue="1">
      <formula>IF(OR(AND($B79&lt;&gt;"",$I79&lt;&gt;"",$J79&lt;&gt;"",$K79&lt;&gt;"",$M79&lt;100),AND($I79&lt;&gt;"",$J79&lt;&gt;"",TODAY()&gt;=$I79)),TRUE,FALSE)</formula>
    </cfRule>
  </conditionalFormatting>
  <conditionalFormatting sqref="I81:I82">
    <cfRule type="expression" dxfId="44" priority="43" stopIfTrue="1">
      <formula>IF(AND($B81&lt;&gt;"",$I81&lt;&gt;"",$J81&lt;&gt;"",$K81&lt;&gt;"",$L81&lt;&gt;"",$M81=100),TRUE,FALSE)</formula>
    </cfRule>
    <cfRule type="expression" dxfId="43" priority="44" stopIfTrue="1">
      <formula>IF(AND($B81&lt;&gt;"",$I81&lt;&gt;"",$J81&lt;&gt;"",$J81&lt;TODAY()),TRUE,FALSE)</formula>
    </cfRule>
    <cfRule type="expression" dxfId="42" priority="45" stopIfTrue="1">
      <formula>IF(OR(AND($B81&lt;&gt;"",$I81&lt;&gt;"",$J81&lt;&gt;"",$K81&lt;&gt;"",$M81&lt;100),AND($I81&lt;&gt;"",$J81&lt;&gt;"",TODAY()&gt;=$I81)),TRUE,FALSE)</formula>
    </cfRule>
  </conditionalFormatting>
  <conditionalFormatting sqref="J97:J98">
    <cfRule type="expression" dxfId="41" priority="40" stopIfTrue="1">
      <formula>IF(AND($B97&lt;&gt;"",$I97&lt;&gt;"",$J97&lt;&gt;"",$K97&lt;&gt;"",$L97&lt;&gt;"",$M97=100),TRUE,FALSE)</formula>
    </cfRule>
    <cfRule type="expression" dxfId="40" priority="41" stopIfTrue="1">
      <formula>IF(AND($B97&lt;&gt;"",$I97&lt;&gt;"",$J97&lt;&gt;"",$J97&lt;TODAY()),TRUE,FALSE)</formula>
    </cfRule>
    <cfRule type="expression" dxfId="39" priority="42" stopIfTrue="1">
      <formula>IF(OR(AND($B97&lt;&gt;"",$I97&lt;&gt;"",$J97&lt;&gt;"",$K97&lt;&gt;"",$M97&lt;100),AND($I97&lt;&gt;"",$J97&lt;&gt;"",TODAY()&gt;=$I97)),TRUE,FALSE)</formula>
    </cfRule>
  </conditionalFormatting>
  <conditionalFormatting sqref="I99:I100">
    <cfRule type="expression" dxfId="38" priority="37" stopIfTrue="1">
      <formula>IF(AND($B99&lt;&gt;"",$I99&lt;&gt;"",$J99&lt;&gt;"",$K99&lt;&gt;"",$L99&lt;&gt;"",$M99=100),TRUE,FALSE)</formula>
    </cfRule>
    <cfRule type="expression" dxfId="37" priority="38" stopIfTrue="1">
      <formula>IF(AND($B99&lt;&gt;"",$I99&lt;&gt;"",$J99&lt;&gt;"",$J99&lt;TODAY()),TRUE,FALSE)</formula>
    </cfRule>
    <cfRule type="expression" dxfId="36" priority="39" stopIfTrue="1">
      <formula>IF(OR(AND($B99&lt;&gt;"",$I99&lt;&gt;"",$J99&lt;&gt;"",$K99&lt;&gt;"",$M99&lt;100),AND($I99&lt;&gt;"",$J99&lt;&gt;"",TODAY()&gt;=$I99)),TRUE,FALSE)</formula>
    </cfRule>
  </conditionalFormatting>
  <conditionalFormatting sqref="J99:J100">
    <cfRule type="expression" dxfId="35" priority="34" stopIfTrue="1">
      <formula>IF(AND($B99&lt;&gt;"",$I99&lt;&gt;"",$J99&lt;&gt;"",$K99&lt;&gt;"",$L99&lt;&gt;"",$M99=100),TRUE,FALSE)</formula>
    </cfRule>
    <cfRule type="expression" dxfId="34" priority="35" stopIfTrue="1">
      <formula>IF(AND($B99&lt;&gt;"",$I99&lt;&gt;"",$J99&lt;&gt;"",$J99&lt;TODAY()),TRUE,FALSE)</formula>
    </cfRule>
    <cfRule type="expression" dxfId="33" priority="36" stopIfTrue="1">
      <formula>IF(OR(AND($B99&lt;&gt;"",$I99&lt;&gt;"",$J99&lt;&gt;"",$K99&lt;&gt;"",$M99&lt;100),AND($I99&lt;&gt;"",$J99&lt;&gt;"",TODAY()&gt;=$I99)),TRUE,FALSE)</formula>
    </cfRule>
  </conditionalFormatting>
  <conditionalFormatting sqref="I101:I102">
    <cfRule type="expression" dxfId="32" priority="31" stopIfTrue="1">
      <formula>IF(AND($B101&lt;&gt;"",$I101&lt;&gt;"",$J101&lt;&gt;"",$K101&lt;&gt;"",$L101&lt;&gt;"",$M101=100),TRUE,FALSE)</formula>
    </cfRule>
    <cfRule type="expression" dxfId="31" priority="32" stopIfTrue="1">
      <formula>IF(AND($B101&lt;&gt;"",$I101&lt;&gt;"",$J101&lt;&gt;"",$J101&lt;TODAY()),TRUE,FALSE)</formula>
    </cfRule>
    <cfRule type="expression" dxfId="30" priority="33" stopIfTrue="1">
      <formula>IF(OR(AND($B101&lt;&gt;"",$I101&lt;&gt;"",$J101&lt;&gt;"",$K101&lt;&gt;"",$M101&lt;100),AND($I101&lt;&gt;"",$J101&lt;&gt;"",TODAY()&gt;=$I101)),TRUE,FALSE)</formula>
    </cfRule>
  </conditionalFormatting>
  <conditionalFormatting sqref="J101:J102">
    <cfRule type="expression" dxfId="29" priority="28" stopIfTrue="1">
      <formula>IF(AND($B101&lt;&gt;"",$I101&lt;&gt;"",$J101&lt;&gt;"",$K101&lt;&gt;"",$L101&lt;&gt;"",$M101=100),TRUE,FALSE)</formula>
    </cfRule>
    <cfRule type="expression" dxfId="28" priority="29" stopIfTrue="1">
      <formula>IF(AND($B101&lt;&gt;"",$I101&lt;&gt;"",$J101&lt;&gt;"",$J101&lt;TODAY()),TRUE,FALSE)</formula>
    </cfRule>
    <cfRule type="expression" dxfId="27" priority="30" stopIfTrue="1">
      <formula>IF(OR(AND($B101&lt;&gt;"",$I101&lt;&gt;"",$J101&lt;&gt;"",$K101&lt;&gt;"",$M101&lt;100),AND($I101&lt;&gt;"",$J101&lt;&gt;"",TODAY()&gt;=$I101)),TRUE,FALSE)</formula>
    </cfRule>
  </conditionalFormatting>
  <conditionalFormatting sqref="I103:I104">
    <cfRule type="expression" dxfId="26" priority="25" stopIfTrue="1">
      <formula>IF(AND($B103&lt;&gt;"",$I103&lt;&gt;"",$J103&lt;&gt;"",$K103&lt;&gt;"",$L103&lt;&gt;"",$M103=100),TRUE,FALSE)</formula>
    </cfRule>
    <cfRule type="expression" dxfId="25" priority="26" stopIfTrue="1">
      <formula>IF(AND($B103&lt;&gt;"",$I103&lt;&gt;"",$J103&lt;&gt;"",$J103&lt;TODAY()),TRUE,FALSE)</formula>
    </cfRule>
    <cfRule type="expression" dxfId="24" priority="27" stopIfTrue="1">
      <formula>IF(OR(AND($B103&lt;&gt;"",$I103&lt;&gt;"",$J103&lt;&gt;"",$K103&lt;&gt;"",$M103&lt;100),AND($I103&lt;&gt;"",$J103&lt;&gt;"",TODAY()&gt;=$I103)),TRUE,FALSE)</formula>
    </cfRule>
  </conditionalFormatting>
  <conditionalFormatting sqref="J103:J104">
    <cfRule type="expression" dxfId="23" priority="22" stopIfTrue="1">
      <formula>IF(AND($B103&lt;&gt;"",$I103&lt;&gt;"",$J103&lt;&gt;"",$K103&lt;&gt;"",$L103&lt;&gt;"",$M103=100),TRUE,FALSE)</formula>
    </cfRule>
    <cfRule type="expression" dxfId="22" priority="23" stopIfTrue="1">
      <formula>IF(AND($B103&lt;&gt;"",$I103&lt;&gt;"",$J103&lt;&gt;"",$J103&lt;TODAY()),TRUE,FALSE)</formula>
    </cfRule>
    <cfRule type="expression" dxfId="21" priority="24" stopIfTrue="1">
      <formula>IF(OR(AND($B103&lt;&gt;"",$I103&lt;&gt;"",$J103&lt;&gt;"",$K103&lt;&gt;"",$M103&lt;100),AND($I103&lt;&gt;"",$J103&lt;&gt;"",TODAY()&gt;=$I103)),TRUE,FALSE)</formula>
    </cfRule>
  </conditionalFormatting>
  <conditionalFormatting sqref="L75:L76">
    <cfRule type="expression" dxfId="20" priority="19" stopIfTrue="1">
      <formula>IF(AND($B75&lt;&gt;"",$I75&lt;&gt;"",$J75&lt;&gt;"",$K75&lt;&gt;"",$L75&lt;&gt;"",$M75=100),TRUE,FALSE)</formula>
    </cfRule>
    <cfRule type="expression" dxfId="19" priority="20" stopIfTrue="1">
      <formula>IF(AND($B75&lt;&gt;"",$I75&lt;&gt;"",$J75&lt;&gt;"",$J75&lt;TODAY()),TRUE,FALSE)</formula>
    </cfRule>
    <cfRule type="expression" dxfId="18" priority="21" stopIfTrue="1">
      <formula>IF(OR(AND($B75&lt;&gt;"",$I75&lt;&gt;"",$J75&lt;&gt;"",$K75&lt;&gt;"",$M75&lt;100),AND($I75&lt;&gt;"",$J75&lt;&gt;"",TODAY()&gt;=$I75)),TRUE,FALSE)</formula>
    </cfRule>
  </conditionalFormatting>
  <conditionalFormatting sqref="J95:J96">
    <cfRule type="expression" dxfId="17" priority="16" stopIfTrue="1">
      <formula>IF(AND($B95&lt;&gt;"",$I95&lt;&gt;"",$J95&lt;&gt;"",$K95&lt;&gt;"",$L95&lt;&gt;"",$M95=100),TRUE,FALSE)</formula>
    </cfRule>
    <cfRule type="expression" dxfId="16" priority="17" stopIfTrue="1">
      <formula>IF(AND($B95&lt;&gt;"",$I95&lt;&gt;"",$J95&lt;&gt;"",$J95&lt;TODAY()),TRUE,FALSE)</formula>
    </cfRule>
    <cfRule type="expression" dxfId="15" priority="18" stopIfTrue="1">
      <formula>IF(OR(AND($B95&lt;&gt;"",$I95&lt;&gt;"",$J95&lt;&gt;"",$K95&lt;&gt;"",$M95&lt;100),AND($I95&lt;&gt;"",$J95&lt;&gt;"",TODAY()&gt;=$I95)),TRUE,FALSE)</formula>
    </cfRule>
  </conditionalFormatting>
  <conditionalFormatting sqref="K95:K96">
    <cfRule type="expression" dxfId="14" priority="13" stopIfTrue="1">
      <formula>IF(AND($B95&lt;&gt;"",$I95&lt;&gt;"",$J95&lt;&gt;"",$K95&lt;&gt;"",$L95&lt;&gt;"",$M95=100),TRUE,FALSE)</formula>
    </cfRule>
    <cfRule type="expression" dxfId="13" priority="14" stopIfTrue="1">
      <formula>IF(AND($B95&lt;&gt;"",$I95&lt;&gt;"",$J95&lt;&gt;"",$J95&lt;TODAY()),TRUE,FALSE)</formula>
    </cfRule>
    <cfRule type="expression" dxfId="12" priority="15" stopIfTrue="1">
      <formula>IF(OR(AND($B95&lt;&gt;"",$I95&lt;&gt;"",$J95&lt;&gt;"",$K95&lt;&gt;"",$M95&lt;100),AND($I95&lt;&gt;"",$J95&lt;&gt;"",TODAY()&gt;=$I95)),TRUE,FALSE)</formula>
    </cfRule>
  </conditionalFormatting>
  <conditionalFormatting sqref="L95:L96">
    <cfRule type="expression" dxfId="11" priority="10" stopIfTrue="1">
      <formula>IF(AND($B95&lt;&gt;"",$I95&lt;&gt;"",$J95&lt;&gt;"",$K95&lt;&gt;"",$L95&lt;&gt;"",$M95=100),TRUE,FALSE)</formula>
    </cfRule>
    <cfRule type="expression" dxfId="10" priority="11" stopIfTrue="1">
      <formula>IF(AND($B95&lt;&gt;"",$I95&lt;&gt;"",$J95&lt;&gt;"",$J95&lt;TODAY()),TRUE,FALSE)</formula>
    </cfRule>
    <cfRule type="expression" dxfId="9" priority="12" stopIfTrue="1">
      <formula>IF(OR(AND($B95&lt;&gt;"",$I95&lt;&gt;"",$J95&lt;&gt;"",$K95&lt;&gt;"",$M95&lt;100),AND($I95&lt;&gt;"",$J95&lt;&gt;"",TODAY()&gt;=$I95)),TRUE,FALSE)</formula>
    </cfRule>
  </conditionalFormatting>
  <conditionalFormatting sqref="L55:L56">
    <cfRule type="expression" dxfId="8" priority="7" stopIfTrue="1">
      <formula>IF(AND($B55&lt;&gt;"",$I55&lt;&gt;"",$J55&lt;&gt;"",$K55&lt;&gt;"",$L55&lt;&gt;"",$M55=100),TRUE,FALSE)</formula>
    </cfRule>
    <cfRule type="expression" dxfId="7" priority="8" stopIfTrue="1">
      <formula>IF(AND($B55&lt;&gt;"",$I55&lt;&gt;"",$J55&lt;&gt;"",$J55&lt;TODAY()),TRUE,FALSE)</formula>
    </cfRule>
    <cfRule type="expression" dxfId="6" priority="9" stopIfTrue="1">
      <formula>IF(OR(AND($B55&lt;&gt;"",$I55&lt;&gt;"",$J55&lt;&gt;"",$K55&lt;&gt;"",$M55&lt;100),AND($I55&lt;&gt;"",$J55&lt;&gt;"",TODAY()&gt;=$I55)),TRUE,FALSE)</formula>
    </cfRule>
  </conditionalFormatting>
  <conditionalFormatting sqref="I57:I58">
    <cfRule type="expression" dxfId="5" priority="4" stopIfTrue="1">
      <formula>IF(AND($B57&lt;&gt;"",$I57&lt;&gt;"",$J57&lt;&gt;"",$K57&lt;&gt;"",$L57&lt;&gt;"",$M57=100),TRUE,FALSE)</formula>
    </cfRule>
    <cfRule type="expression" dxfId="4" priority="5" stopIfTrue="1">
      <formula>IF(AND($B57&lt;&gt;"",$I57&lt;&gt;"",$J57&lt;&gt;"",$J57&lt;TODAY()),TRUE,FALSE)</formula>
    </cfRule>
    <cfRule type="expression" dxfId="3" priority="6" stopIfTrue="1">
      <formula>IF(OR(AND($B57&lt;&gt;"",$I57&lt;&gt;"",$J57&lt;&gt;"",$K57&lt;&gt;"",$M57&lt;100),AND($I57&lt;&gt;"",$J57&lt;&gt;"",TODAY()&gt;=$I57)),TRUE,FALSE)</formula>
    </cfRule>
  </conditionalFormatting>
  <conditionalFormatting sqref="K57:K58">
    <cfRule type="expression" dxfId="2" priority="1" stopIfTrue="1">
      <formula>IF(AND($B57&lt;&gt;"",$I57&lt;&gt;"",$J57&lt;&gt;"",$K57&lt;&gt;"",$L57&lt;&gt;"",$M57=100),TRUE,FALSE)</formula>
    </cfRule>
    <cfRule type="expression" dxfId="1" priority="2" stopIfTrue="1">
      <formula>IF(AND($B57&lt;&gt;"",$I57&lt;&gt;"",$J57&lt;&gt;"",$J57&lt;TODAY()),TRUE,FALSE)</formula>
    </cfRule>
    <cfRule type="expression" dxfId="0" priority="3" stopIfTrue="1">
      <formula>IF(OR(AND($B57&lt;&gt;"",$I57&lt;&gt;"",$J57&lt;&gt;"",$K57&lt;&gt;"",$M57&lt;100),AND($I57&lt;&gt;"",$J57&lt;&gt;"",TODAY()&gt;=$I57)),TRUE,FALSE)</formula>
    </cfRule>
  </conditionalFormatting>
  <dataValidations count="2">
    <dataValidation type="whole" allowBlank="1" showInputMessage="1" showErrorMessage="1" sqref="M11 M13:M128">
      <formula1>0</formula1>
      <formula2>100</formula2>
    </dataValidation>
    <dataValidation type="list" allowBlank="1" showInputMessage="1" showErrorMessage="1" sqref="H15:H126">
      <formula1>"XuanDT2,DongDL1,DuongTD1,TuyenTV1,TuanNT22,NamMH,QuyetND2"</formula1>
    </dataValidation>
  </dataValidations>
  <printOptions horizontalCentered="1"/>
  <pageMargins left="0" right="0" top="0.19685039370078741" bottom="0.19685039370078741" header="0.51181102362204722" footer="0.51181102362204722"/>
  <pageSetup paperSize="9" scale="37" firstPageNumber="0" orientation="landscape" horizontalDpi="300" verticalDpi="300" r:id="rId1"/>
  <headerFooter alignWithMargins="0"/>
  <rowBreaks count="2" manualBreakCount="2">
    <brk id="104" min="1" max="35" man="1"/>
    <brk id="126" min="1" max="35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W104"/>
  <sheetViews>
    <sheetView showGridLines="0" workbookViewId="0">
      <selection activeCell="J6" sqref="J6"/>
    </sheetView>
  </sheetViews>
  <sheetFormatPr defaultColWidth="3.125" defaultRowHeight="16.5" customHeight="1"/>
  <cols>
    <col min="1" max="1" width="3.125" style="36"/>
    <col min="2" max="2" width="4.125" style="36" bestFit="1" customWidth="1"/>
    <col min="3" max="3" width="11.125" style="36" customWidth="1"/>
    <col min="4" max="4" width="46.25" style="36" customWidth="1"/>
    <col min="5" max="6" width="3.125" style="36" customWidth="1"/>
    <col min="7" max="23" width="2.75" style="36" customWidth="1"/>
    <col min="24" max="35" width="3.125" style="36" customWidth="1"/>
    <col min="36" max="16384" width="3.125" style="36"/>
  </cols>
  <sheetData>
    <row r="3" spans="2:23" ht="16.5" customHeight="1">
      <c r="B3" s="153" t="s">
        <v>29</v>
      </c>
      <c r="C3" s="154"/>
      <c r="D3" s="155"/>
    </row>
    <row r="4" spans="2:23" ht="16.5" customHeight="1">
      <c r="B4" s="34" t="s">
        <v>28</v>
      </c>
      <c r="C4" s="35" t="s">
        <v>8</v>
      </c>
      <c r="D4" s="34" t="s">
        <v>9</v>
      </c>
    </row>
    <row r="5" spans="2:23" ht="16.5" customHeight="1">
      <c r="B5" s="37">
        <v>1</v>
      </c>
      <c r="C5" s="41">
        <v>42051</v>
      </c>
      <c r="D5" s="39" t="s">
        <v>46</v>
      </c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20"/>
    </row>
    <row r="6" spans="2:23" ht="16.5" customHeight="1">
      <c r="B6" s="37">
        <v>2</v>
      </c>
      <c r="C6" s="41">
        <v>42052</v>
      </c>
      <c r="D6" s="39" t="s">
        <v>46</v>
      </c>
      <c r="G6" s="21"/>
      <c r="H6" s="22"/>
      <c r="I6" s="22"/>
      <c r="J6" s="11">
        <v>8</v>
      </c>
      <c r="K6" s="1" t="s">
        <v>5</v>
      </c>
      <c r="L6" s="1"/>
      <c r="M6" s="22"/>
      <c r="N6" s="12">
        <v>8</v>
      </c>
      <c r="O6" s="23" t="s">
        <v>11</v>
      </c>
      <c r="P6" s="1"/>
      <c r="Q6" s="22"/>
      <c r="R6" s="15">
        <v>30</v>
      </c>
      <c r="S6" s="1" t="s">
        <v>6</v>
      </c>
      <c r="T6" s="24"/>
      <c r="U6" s="6"/>
      <c r="V6" s="6"/>
      <c r="W6" s="25"/>
    </row>
    <row r="7" spans="2:23" ht="16.5" customHeight="1">
      <c r="B7" s="37">
        <v>3</v>
      </c>
      <c r="C7" s="41">
        <v>42053</v>
      </c>
      <c r="D7" s="39" t="s">
        <v>46</v>
      </c>
      <c r="G7" s="26"/>
      <c r="H7" s="24"/>
      <c r="I7" s="24"/>
      <c r="J7" s="7"/>
      <c r="K7" s="8"/>
      <c r="L7" s="8"/>
      <c r="M7" s="24"/>
      <c r="N7" s="7"/>
      <c r="O7" s="27"/>
      <c r="P7" s="8"/>
      <c r="Q7" s="8"/>
      <c r="R7" s="8"/>
      <c r="S7" s="8"/>
      <c r="T7" s="8"/>
      <c r="U7" s="9"/>
      <c r="V7" s="9"/>
      <c r="W7" s="28"/>
    </row>
    <row r="8" spans="2:23" ht="16.5" customHeight="1">
      <c r="B8" s="37">
        <v>4</v>
      </c>
      <c r="C8" s="41">
        <v>42054</v>
      </c>
      <c r="D8" s="39" t="s">
        <v>46</v>
      </c>
      <c r="G8" s="26"/>
      <c r="H8" s="24"/>
      <c r="I8" s="24"/>
      <c r="J8" s="2"/>
      <c r="K8" s="1" t="s">
        <v>12</v>
      </c>
      <c r="L8" s="8"/>
      <c r="M8" s="24"/>
      <c r="N8" s="3"/>
      <c r="O8" s="29" t="s">
        <v>1</v>
      </c>
      <c r="P8" s="8"/>
      <c r="Q8" s="8"/>
      <c r="R8" s="16"/>
      <c r="S8" s="8" t="s">
        <v>21</v>
      </c>
      <c r="T8" s="8"/>
      <c r="U8" s="9"/>
      <c r="V8" s="9"/>
      <c r="W8" s="28"/>
    </row>
    <row r="9" spans="2:23" ht="16.5" customHeight="1">
      <c r="B9" s="37">
        <v>5</v>
      </c>
      <c r="C9" s="41">
        <v>42055</v>
      </c>
      <c r="D9" s="39" t="s">
        <v>46</v>
      </c>
      <c r="G9" s="26"/>
      <c r="H9" s="24"/>
      <c r="I9" s="24"/>
      <c r="J9" s="7"/>
      <c r="K9" s="8"/>
      <c r="L9" s="8"/>
      <c r="M9" s="24"/>
      <c r="N9" s="7"/>
      <c r="O9" s="27"/>
      <c r="P9" s="8"/>
      <c r="Q9" s="8"/>
      <c r="R9" s="8"/>
      <c r="S9" s="8"/>
      <c r="T9" s="8"/>
      <c r="U9" s="9"/>
      <c r="V9" s="9"/>
      <c r="W9" s="28"/>
    </row>
    <row r="10" spans="2:23" ht="16.5" customHeight="1">
      <c r="B10" s="37">
        <v>6</v>
      </c>
      <c r="C10" s="38"/>
      <c r="D10" s="39"/>
      <c r="G10" s="26"/>
      <c r="H10" s="24"/>
      <c r="I10" s="24"/>
      <c r="J10" s="5" t="s">
        <v>23</v>
      </c>
      <c r="K10" s="1" t="s">
        <v>24</v>
      </c>
      <c r="L10" s="8"/>
      <c r="M10" s="24"/>
      <c r="N10" s="14" t="s">
        <v>20</v>
      </c>
      <c r="O10" s="1" t="s">
        <v>10</v>
      </c>
      <c r="P10" s="8"/>
      <c r="Q10" s="8"/>
      <c r="R10" s="17"/>
      <c r="S10" s="8" t="s">
        <v>22</v>
      </c>
      <c r="T10" s="8"/>
      <c r="U10" s="9"/>
      <c r="V10" s="9"/>
      <c r="W10" s="28"/>
    </row>
    <row r="11" spans="2:23" ht="16.5" customHeight="1">
      <c r="B11" s="37">
        <v>7</v>
      </c>
      <c r="C11" s="38"/>
      <c r="D11" s="39"/>
      <c r="G11" s="26"/>
      <c r="H11" s="24"/>
      <c r="I11" s="24"/>
      <c r="J11" s="7"/>
      <c r="K11" s="8"/>
      <c r="L11" s="8"/>
      <c r="M11" s="24"/>
      <c r="N11" s="7"/>
      <c r="O11" s="27"/>
      <c r="P11" s="8"/>
      <c r="Q11" s="8"/>
      <c r="R11" s="8"/>
      <c r="S11" s="8"/>
      <c r="T11" s="8"/>
      <c r="U11" s="8"/>
      <c r="V11" s="8"/>
      <c r="W11" s="28"/>
    </row>
    <row r="12" spans="2:23" ht="16.5" customHeight="1">
      <c r="B12" s="37">
        <v>8</v>
      </c>
      <c r="C12" s="38"/>
      <c r="D12" s="39"/>
      <c r="G12" s="26"/>
      <c r="H12" s="24"/>
      <c r="I12" s="24"/>
      <c r="J12" s="13" t="s">
        <v>16</v>
      </c>
      <c r="K12" s="1" t="s">
        <v>27</v>
      </c>
      <c r="L12" s="8"/>
      <c r="M12" s="24"/>
      <c r="N12" s="4" t="s">
        <v>0</v>
      </c>
      <c r="O12" s="1" t="s">
        <v>7</v>
      </c>
      <c r="P12" s="8"/>
      <c r="Q12" s="8"/>
      <c r="R12" s="8"/>
      <c r="S12" s="8"/>
      <c r="T12" s="8"/>
      <c r="U12" s="8"/>
      <c r="V12" s="8"/>
      <c r="W12" s="28"/>
    </row>
    <row r="13" spans="2:23" ht="16.5" customHeight="1">
      <c r="B13" s="37">
        <v>9</v>
      </c>
      <c r="C13" s="38"/>
      <c r="D13" s="39"/>
      <c r="G13" s="26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28"/>
    </row>
    <row r="14" spans="2:23" ht="16.5" customHeight="1">
      <c r="B14" s="37">
        <v>10</v>
      </c>
      <c r="C14" s="38"/>
      <c r="D14" s="39"/>
      <c r="G14" s="26"/>
      <c r="H14" s="24"/>
      <c r="I14" s="24"/>
      <c r="J14" s="14" t="s">
        <v>25</v>
      </c>
      <c r="K14" s="1" t="s">
        <v>26</v>
      </c>
      <c r="L14" s="8"/>
      <c r="M14" s="24"/>
      <c r="N14" s="9"/>
      <c r="O14" s="9"/>
      <c r="P14" s="8"/>
      <c r="Q14" s="8"/>
      <c r="R14" s="8"/>
      <c r="S14" s="8"/>
      <c r="T14" s="8"/>
      <c r="U14" s="8"/>
      <c r="V14" s="8"/>
      <c r="W14" s="28"/>
    </row>
    <row r="15" spans="2:23" ht="16.5" customHeight="1">
      <c r="B15" s="37">
        <v>11</v>
      </c>
      <c r="C15" s="38"/>
      <c r="D15" s="39"/>
      <c r="G15" s="30"/>
      <c r="H15" s="31"/>
      <c r="I15" s="31"/>
      <c r="J15" s="31"/>
      <c r="K15" s="31"/>
      <c r="L15" s="31"/>
      <c r="M15" s="32"/>
      <c r="N15" s="31"/>
      <c r="O15" s="31"/>
      <c r="P15" s="31"/>
      <c r="Q15" s="31"/>
      <c r="R15" s="31"/>
      <c r="S15" s="31"/>
      <c r="T15" s="31"/>
      <c r="U15" s="31"/>
      <c r="V15" s="31"/>
      <c r="W15" s="33"/>
    </row>
    <row r="16" spans="2:23" ht="16.5" customHeight="1">
      <c r="B16" s="37">
        <v>12</v>
      </c>
      <c r="C16" s="38"/>
      <c r="D16" s="39"/>
    </row>
    <row r="17" spans="2:4" ht="16.5" customHeight="1">
      <c r="B17" s="37">
        <v>13</v>
      </c>
      <c r="C17" s="38"/>
      <c r="D17" s="39"/>
    </row>
    <row r="18" spans="2:4" ht="16.5" customHeight="1">
      <c r="B18" s="37">
        <v>14</v>
      </c>
      <c r="C18" s="38"/>
      <c r="D18" s="39"/>
    </row>
    <row r="19" spans="2:4" ht="16.5" customHeight="1">
      <c r="B19" s="37">
        <v>15</v>
      </c>
      <c r="C19" s="38"/>
      <c r="D19" s="39"/>
    </row>
    <row r="20" spans="2:4" ht="16.5" customHeight="1">
      <c r="B20" s="37">
        <v>16</v>
      </c>
      <c r="C20" s="38"/>
      <c r="D20" s="39"/>
    </row>
    <row r="21" spans="2:4" ht="16.5" customHeight="1">
      <c r="B21" s="37">
        <v>17</v>
      </c>
      <c r="C21" s="38"/>
      <c r="D21" s="39"/>
    </row>
    <row r="22" spans="2:4" ht="16.5" customHeight="1">
      <c r="B22" s="37">
        <v>18</v>
      </c>
      <c r="C22" s="38"/>
      <c r="D22" s="39"/>
    </row>
    <row r="23" spans="2:4" ht="16.5" customHeight="1">
      <c r="B23" s="37">
        <v>19</v>
      </c>
      <c r="C23" s="38"/>
      <c r="D23" s="39"/>
    </row>
    <row r="24" spans="2:4" ht="16.5" customHeight="1">
      <c r="B24" s="37">
        <v>20</v>
      </c>
      <c r="C24" s="38"/>
      <c r="D24" s="39"/>
    </row>
    <row r="25" spans="2:4" ht="16.5" customHeight="1">
      <c r="B25" s="37">
        <v>21</v>
      </c>
      <c r="C25" s="38"/>
      <c r="D25" s="39"/>
    </row>
    <row r="26" spans="2:4" ht="16.5" customHeight="1">
      <c r="B26" s="37">
        <v>22</v>
      </c>
      <c r="C26" s="38"/>
      <c r="D26" s="39"/>
    </row>
    <row r="27" spans="2:4" ht="16.5" customHeight="1">
      <c r="B27" s="37">
        <v>23</v>
      </c>
      <c r="C27" s="38"/>
      <c r="D27" s="39"/>
    </row>
    <row r="28" spans="2:4" ht="16.5" customHeight="1">
      <c r="B28" s="37">
        <v>24</v>
      </c>
      <c r="C28" s="38"/>
      <c r="D28" s="39"/>
    </row>
    <row r="29" spans="2:4" ht="16.5" customHeight="1">
      <c r="B29" s="37">
        <v>25</v>
      </c>
      <c r="C29" s="38"/>
      <c r="D29" s="39"/>
    </row>
    <row r="30" spans="2:4" ht="16.5" customHeight="1">
      <c r="B30" s="37">
        <v>26</v>
      </c>
      <c r="C30" s="38"/>
      <c r="D30" s="39"/>
    </row>
    <row r="31" spans="2:4" ht="16.5" customHeight="1">
      <c r="B31" s="37">
        <v>27</v>
      </c>
      <c r="C31" s="38"/>
      <c r="D31" s="39"/>
    </row>
    <row r="32" spans="2:4" ht="16.5" customHeight="1">
      <c r="B32" s="37">
        <v>28</v>
      </c>
      <c r="C32" s="38"/>
      <c r="D32" s="39"/>
    </row>
    <row r="33" spans="2:4" ht="16.5" customHeight="1">
      <c r="B33" s="37">
        <v>29</v>
      </c>
      <c r="C33" s="38"/>
      <c r="D33" s="39"/>
    </row>
    <row r="34" spans="2:4" ht="16.5" customHeight="1">
      <c r="B34" s="37">
        <v>30</v>
      </c>
      <c r="C34" s="38"/>
      <c r="D34" s="39"/>
    </row>
    <row r="35" spans="2:4" ht="16.5" customHeight="1">
      <c r="B35" s="37">
        <v>31</v>
      </c>
      <c r="C35" s="38"/>
      <c r="D35" s="39"/>
    </row>
    <row r="36" spans="2:4" ht="16.5" customHeight="1">
      <c r="B36" s="37">
        <v>32</v>
      </c>
      <c r="C36" s="38"/>
      <c r="D36" s="39"/>
    </row>
    <row r="37" spans="2:4" ht="16.5" customHeight="1">
      <c r="B37" s="37">
        <v>33</v>
      </c>
      <c r="C37" s="38"/>
      <c r="D37" s="39"/>
    </row>
    <row r="38" spans="2:4" ht="16.5" customHeight="1">
      <c r="B38" s="37">
        <v>34</v>
      </c>
      <c r="C38" s="38"/>
      <c r="D38" s="39"/>
    </row>
    <row r="39" spans="2:4" ht="16.5" customHeight="1">
      <c r="B39" s="37">
        <v>35</v>
      </c>
      <c r="C39" s="38"/>
      <c r="D39" s="39"/>
    </row>
    <row r="40" spans="2:4" ht="16.5" customHeight="1">
      <c r="B40" s="37">
        <v>36</v>
      </c>
      <c r="C40" s="38"/>
      <c r="D40" s="39"/>
    </row>
    <row r="41" spans="2:4" ht="16.5" customHeight="1">
      <c r="B41" s="37">
        <v>37</v>
      </c>
      <c r="C41" s="38"/>
      <c r="D41" s="39"/>
    </row>
    <row r="42" spans="2:4" ht="16.5" customHeight="1">
      <c r="B42" s="37">
        <v>38</v>
      </c>
      <c r="C42" s="38"/>
      <c r="D42" s="39"/>
    </row>
    <row r="43" spans="2:4" ht="16.5" customHeight="1">
      <c r="B43" s="37">
        <v>39</v>
      </c>
      <c r="C43" s="38"/>
      <c r="D43" s="39"/>
    </row>
    <row r="44" spans="2:4" ht="16.5" customHeight="1">
      <c r="B44" s="37">
        <v>40</v>
      </c>
      <c r="C44" s="38"/>
      <c r="D44" s="39"/>
    </row>
    <row r="45" spans="2:4" ht="16.5" customHeight="1">
      <c r="B45" s="37">
        <v>41</v>
      </c>
      <c r="C45" s="38"/>
      <c r="D45" s="39"/>
    </row>
    <row r="46" spans="2:4" ht="16.5" customHeight="1">
      <c r="B46" s="37">
        <v>42</v>
      </c>
      <c r="C46" s="38"/>
      <c r="D46" s="39"/>
    </row>
    <row r="47" spans="2:4" ht="16.5" customHeight="1">
      <c r="B47" s="37">
        <v>43</v>
      </c>
      <c r="C47" s="38"/>
      <c r="D47" s="39"/>
    </row>
    <row r="48" spans="2:4" ht="16.5" customHeight="1">
      <c r="B48" s="37">
        <v>44</v>
      </c>
      <c r="C48" s="38"/>
      <c r="D48" s="39"/>
    </row>
    <row r="49" spans="2:4" ht="16.5" customHeight="1">
      <c r="B49" s="37">
        <v>45</v>
      </c>
      <c r="C49" s="38"/>
      <c r="D49" s="39"/>
    </row>
    <row r="50" spans="2:4" ht="16.5" customHeight="1">
      <c r="B50" s="37">
        <v>46</v>
      </c>
      <c r="C50" s="38"/>
      <c r="D50" s="39"/>
    </row>
    <row r="51" spans="2:4" ht="16.5" customHeight="1">
      <c r="B51" s="37">
        <v>47</v>
      </c>
      <c r="C51" s="38"/>
      <c r="D51" s="39"/>
    </row>
    <row r="52" spans="2:4" ht="16.5" customHeight="1">
      <c r="B52" s="37">
        <v>48</v>
      </c>
      <c r="C52" s="38"/>
      <c r="D52" s="39"/>
    </row>
    <row r="53" spans="2:4" ht="16.5" customHeight="1">
      <c r="B53" s="37">
        <v>49</v>
      </c>
      <c r="C53" s="38"/>
      <c r="D53" s="39"/>
    </row>
    <row r="54" spans="2:4" ht="16.5" customHeight="1">
      <c r="B54" s="37">
        <v>50</v>
      </c>
      <c r="C54" s="38"/>
      <c r="D54" s="39"/>
    </row>
    <row r="55" spans="2:4" ht="16.5" customHeight="1">
      <c r="B55" s="37">
        <v>51</v>
      </c>
      <c r="C55" s="38"/>
      <c r="D55" s="39"/>
    </row>
    <row r="56" spans="2:4" ht="16.5" customHeight="1">
      <c r="B56" s="37">
        <v>52</v>
      </c>
      <c r="C56" s="38"/>
      <c r="D56" s="39"/>
    </row>
    <row r="57" spans="2:4" ht="16.5" customHeight="1">
      <c r="B57" s="37">
        <v>53</v>
      </c>
      <c r="C57" s="38"/>
      <c r="D57" s="39"/>
    </row>
    <row r="58" spans="2:4" ht="16.5" customHeight="1">
      <c r="B58" s="37">
        <v>54</v>
      </c>
      <c r="C58" s="38"/>
      <c r="D58" s="39"/>
    </row>
    <row r="59" spans="2:4" ht="16.5" customHeight="1">
      <c r="B59" s="37">
        <v>55</v>
      </c>
      <c r="C59" s="38"/>
      <c r="D59" s="39"/>
    </row>
    <row r="60" spans="2:4" ht="16.5" customHeight="1">
      <c r="B60" s="37">
        <v>56</v>
      </c>
      <c r="C60" s="38"/>
      <c r="D60" s="39"/>
    </row>
    <row r="61" spans="2:4" ht="16.5" customHeight="1">
      <c r="B61" s="37">
        <v>57</v>
      </c>
      <c r="C61" s="38"/>
      <c r="D61" s="39"/>
    </row>
    <row r="62" spans="2:4" ht="16.5" customHeight="1">
      <c r="B62" s="37">
        <v>58</v>
      </c>
      <c r="C62" s="38"/>
      <c r="D62" s="39"/>
    </row>
    <row r="63" spans="2:4" ht="16.5" customHeight="1">
      <c r="B63" s="37">
        <v>59</v>
      </c>
      <c r="C63" s="38"/>
      <c r="D63" s="39"/>
    </row>
    <row r="64" spans="2:4" ht="16.5" customHeight="1">
      <c r="B64" s="37">
        <v>60</v>
      </c>
      <c r="C64" s="38"/>
      <c r="D64" s="39"/>
    </row>
    <row r="65" spans="2:4" ht="16.5" customHeight="1">
      <c r="B65" s="37">
        <v>61</v>
      </c>
      <c r="C65" s="38"/>
      <c r="D65" s="39"/>
    </row>
    <row r="66" spans="2:4" ht="16.5" customHeight="1">
      <c r="B66" s="37">
        <v>62</v>
      </c>
      <c r="C66" s="38"/>
      <c r="D66" s="39"/>
    </row>
    <row r="67" spans="2:4" ht="16.5" customHeight="1">
      <c r="B67" s="37">
        <v>63</v>
      </c>
      <c r="C67" s="38"/>
      <c r="D67" s="39"/>
    </row>
    <row r="68" spans="2:4" ht="16.5" customHeight="1">
      <c r="B68" s="37">
        <v>64</v>
      </c>
      <c r="C68" s="38"/>
      <c r="D68" s="39"/>
    </row>
    <row r="69" spans="2:4" ht="16.5" customHeight="1">
      <c r="B69" s="37">
        <v>65</v>
      </c>
      <c r="C69" s="38"/>
      <c r="D69" s="39"/>
    </row>
    <row r="70" spans="2:4" ht="16.5" customHeight="1">
      <c r="B70" s="37">
        <v>66</v>
      </c>
      <c r="C70" s="38"/>
      <c r="D70" s="39"/>
    </row>
    <row r="71" spans="2:4" ht="16.5" customHeight="1">
      <c r="B71" s="37">
        <v>67</v>
      </c>
      <c r="C71" s="38"/>
      <c r="D71" s="39"/>
    </row>
    <row r="72" spans="2:4" ht="16.5" customHeight="1">
      <c r="B72" s="37">
        <v>68</v>
      </c>
      <c r="C72" s="38"/>
      <c r="D72" s="39"/>
    </row>
    <row r="73" spans="2:4" ht="16.5" customHeight="1">
      <c r="B73" s="37">
        <v>69</v>
      </c>
      <c r="C73" s="38"/>
      <c r="D73" s="39"/>
    </row>
    <row r="74" spans="2:4" ht="16.5" customHeight="1">
      <c r="B74" s="37">
        <v>70</v>
      </c>
      <c r="C74" s="38"/>
      <c r="D74" s="39"/>
    </row>
    <row r="75" spans="2:4" ht="16.5" customHeight="1">
      <c r="B75" s="37">
        <v>71</v>
      </c>
      <c r="C75" s="38"/>
      <c r="D75" s="39"/>
    </row>
    <row r="76" spans="2:4" ht="16.5" customHeight="1">
      <c r="B76" s="37">
        <v>72</v>
      </c>
      <c r="C76" s="38"/>
      <c r="D76" s="39"/>
    </row>
    <row r="77" spans="2:4" ht="16.5" customHeight="1">
      <c r="B77" s="37">
        <v>73</v>
      </c>
      <c r="C77" s="38"/>
      <c r="D77" s="39"/>
    </row>
    <row r="78" spans="2:4" ht="16.5" customHeight="1">
      <c r="B78" s="37">
        <v>74</v>
      </c>
      <c r="C78" s="38"/>
      <c r="D78" s="39"/>
    </row>
    <row r="79" spans="2:4" ht="16.5" customHeight="1">
      <c r="B79" s="37">
        <v>75</v>
      </c>
      <c r="C79" s="38"/>
      <c r="D79" s="39"/>
    </row>
    <row r="80" spans="2:4" ht="16.5" customHeight="1">
      <c r="B80" s="37">
        <v>76</v>
      </c>
      <c r="C80" s="38"/>
      <c r="D80" s="39"/>
    </row>
    <row r="81" spans="2:4" ht="16.5" customHeight="1">
      <c r="B81" s="37">
        <v>77</v>
      </c>
      <c r="C81" s="38"/>
      <c r="D81" s="39"/>
    </row>
    <row r="82" spans="2:4" ht="16.5" customHeight="1">
      <c r="B82" s="37">
        <v>78</v>
      </c>
      <c r="C82" s="38"/>
      <c r="D82" s="39"/>
    </row>
    <row r="83" spans="2:4" ht="16.5" customHeight="1">
      <c r="B83" s="37">
        <v>79</v>
      </c>
      <c r="C83" s="38"/>
      <c r="D83" s="39"/>
    </row>
    <row r="84" spans="2:4" ht="16.5" customHeight="1">
      <c r="B84" s="37">
        <v>80</v>
      </c>
      <c r="C84" s="38"/>
      <c r="D84" s="39"/>
    </row>
    <row r="85" spans="2:4" ht="16.5" customHeight="1">
      <c r="B85" s="37">
        <v>81</v>
      </c>
      <c r="C85" s="38"/>
      <c r="D85" s="39"/>
    </row>
    <row r="86" spans="2:4" ht="16.5" customHeight="1">
      <c r="B86" s="37">
        <v>82</v>
      </c>
      <c r="C86" s="38"/>
      <c r="D86" s="39"/>
    </row>
    <row r="87" spans="2:4" ht="16.5" customHeight="1">
      <c r="B87" s="37">
        <v>83</v>
      </c>
      <c r="C87" s="38"/>
      <c r="D87" s="39"/>
    </row>
    <row r="88" spans="2:4" ht="16.5" customHeight="1">
      <c r="B88" s="37">
        <v>84</v>
      </c>
      <c r="C88" s="38"/>
      <c r="D88" s="39"/>
    </row>
    <row r="89" spans="2:4" ht="16.5" customHeight="1">
      <c r="B89" s="37">
        <v>85</v>
      </c>
      <c r="C89" s="38"/>
      <c r="D89" s="39"/>
    </row>
    <row r="90" spans="2:4" ht="16.5" customHeight="1">
      <c r="B90" s="37">
        <v>86</v>
      </c>
      <c r="C90" s="38"/>
      <c r="D90" s="39"/>
    </row>
    <row r="91" spans="2:4" ht="16.5" customHeight="1">
      <c r="B91" s="37">
        <v>87</v>
      </c>
      <c r="C91" s="38"/>
      <c r="D91" s="39"/>
    </row>
    <row r="92" spans="2:4" ht="16.5" customHeight="1">
      <c r="B92" s="37">
        <v>88</v>
      </c>
      <c r="C92" s="38"/>
      <c r="D92" s="39"/>
    </row>
    <row r="93" spans="2:4" ht="16.5" customHeight="1">
      <c r="B93" s="37">
        <v>89</v>
      </c>
      <c r="C93" s="38"/>
      <c r="D93" s="39"/>
    </row>
    <row r="94" spans="2:4" ht="16.5" customHeight="1">
      <c r="B94" s="37">
        <v>90</v>
      </c>
      <c r="C94" s="38"/>
      <c r="D94" s="39"/>
    </row>
    <row r="95" spans="2:4" ht="16.5" customHeight="1">
      <c r="B95" s="37">
        <v>91</v>
      </c>
      <c r="C95" s="38"/>
      <c r="D95" s="39"/>
    </row>
    <row r="96" spans="2:4" ht="16.5" customHeight="1">
      <c r="B96" s="37">
        <v>92</v>
      </c>
      <c r="C96" s="38"/>
      <c r="D96" s="39"/>
    </row>
    <row r="97" spans="2:4" ht="16.5" customHeight="1">
      <c r="B97" s="37">
        <v>93</v>
      </c>
      <c r="C97" s="38"/>
      <c r="D97" s="39"/>
    </row>
    <row r="98" spans="2:4" ht="16.5" customHeight="1">
      <c r="B98" s="37">
        <v>94</v>
      </c>
      <c r="C98" s="38"/>
      <c r="D98" s="39"/>
    </row>
    <row r="99" spans="2:4" ht="16.5" customHeight="1">
      <c r="B99" s="37">
        <v>95</v>
      </c>
      <c r="C99" s="40"/>
      <c r="D99" s="39"/>
    </row>
    <row r="100" spans="2:4" ht="16.5" customHeight="1">
      <c r="B100" s="37">
        <v>96</v>
      </c>
      <c r="C100" s="40"/>
      <c r="D100" s="39"/>
    </row>
    <row r="101" spans="2:4" ht="16.5" customHeight="1">
      <c r="B101" s="37">
        <v>97</v>
      </c>
      <c r="C101" s="40"/>
      <c r="D101" s="39"/>
    </row>
    <row r="102" spans="2:4" ht="16.5" customHeight="1">
      <c r="B102" s="37">
        <v>98</v>
      </c>
      <c r="C102" s="40"/>
      <c r="D102" s="39"/>
    </row>
    <row r="103" spans="2:4" ht="16.5" customHeight="1">
      <c r="B103" s="37">
        <v>99</v>
      </c>
      <c r="C103" s="40"/>
      <c r="D103" s="39"/>
    </row>
    <row r="104" spans="2:4" ht="16.5" customHeight="1">
      <c r="B104" s="37">
        <v>100</v>
      </c>
      <c r="C104" s="40"/>
      <c r="D104" s="39"/>
    </row>
  </sheetData>
  <sheetProtection password="CA83" sheet="1" objects="1" scenarios="1"/>
  <mergeCells count="1">
    <mergeCell ref="B3:D3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41:D55"/>
  <sheetViews>
    <sheetView zoomScale="85" zoomScaleNormal="85" workbookViewId="0">
      <selection activeCell="H39" sqref="H39"/>
    </sheetView>
  </sheetViews>
  <sheetFormatPr defaultRowHeight="13.5"/>
  <cols>
    <col min="1" max="1" width="23" customWidth="1"/>
  </cols>
  <sheetData>
    <row r="41" spans="2:4" ht="14.25" thickBot="1"/>
    <row r="42" spans="2:4">
      <c r="B42" s="156" t="s">
        <v>0</v>
      </c>
      <c r="C42" s="157"/>
      <c r="D42" t="s">
        <v>13</v>
      </c>
    </row>
    <row r="43" spans="2:4" ht="14.25" thickBot="1">
      <c r="B43" s="158"/>
      <c r="C43" s="159"/>
    </row>
    <row r="44" spans="2:4" ht="14.25" thickBot="1"/>
    <row r="45" spans="2:4">
      <c r="B45" s="160" t="s">
        <v>16</v>
      </c>
      <c r="C45" s="161"/>
      <c r="D45" t="s">
        <v>14</v>
      </c>
    </row>
    <row r="46" spans="2:4" ht="14.25" thickBot="1">
      <c r="B46" s="162"/>
      <c r="C46" s="163"/>
    </row>
    <row r="47" spans="2:4" ht="14.25" thickBot="1"/>
    <row r="48" spans="2:4">
      <c r="B48" s="164" t="s">
        <v>2</v>
      </c>
      <c r="C48" s="165"/>
      <c r="D48" t="s">
        <v>15</v>
      </c>
    </row>
    <row r="49" spans="2:4" ht="14.25" thickBot="1">
      <c r="B49" s="166"/>
      <c r="C49" s="167"/>
    </row>
    <row r="50" spans="2:4" ht="14.25" thickBot="1"/>
    <row r="51" spans="2:4">
      <c r="B51" s="168" t="s">
        <v>17</v>
      </c>
      <c r="C51" s="169"/>
      <c r="D51" t="s">
        <v>49</v>
      </c>
    </row>
    <row r="52" spans="2:4" ht="14.25" thickBot="1">
      <c r="B52" s="170"/>
      <c r="C52" s="171"/>
    </row>
    <row r="54" spans="2:4">
      <c r="B54" s="10"/>
      <c r="C54" s="10"/>
    </row>
    <row r="55" spans="2:4">
      <c r="B55" s="10"/>
      <c r="C55" s="10"/>
    </row>
  </sheetData>
  <mergeCells count="4">
    <mergeCell ref="B42:C43"/>
    <mergeCell ref="B45:C46"/>
    <mergeCell ref="B48:C49"/>
    <mergeCell ref="B51:C52"/>
  </mergeCells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Master-Detail</vt:lpstr>
      <vt:lpstr>Setting</vt:lpstr>
      <vt:lpstr>use_guide</vt:lpstr>
      <vt:lpstr>'Master-Detail'!Holiday</vt:lpstr>
      <vt:lpstr>Holiday</vt:lpstr>
      <vt:lpstr>'Master-Detail'!Print_Area</vt:lpstr>
      <vt:lpstr>'Master-Detail'!Print_Titles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TUAN VINH</dc:creator>
  <cp:lastModifiedBy>Do Thanh Xuan (FSU17.BU6)</cp:lastModifiedBy>
  <cp:lastPrinted>2013-12-27T07:28:53Z</cp:lastPrinted>
  <dcterms:created xsi:type="dcterms:W3CDTF">2011-10-13T15:50:24Z</dcterms:created>
  <dcterms:modified xsi:type="dcterms:W3CDTF">2015-06-19T06:29:51Z</dcterms:modified>
</cp:coreProperties>
</file>