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'Master-Detail'!$B$1:$AJ$58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55" i="52" l="1"/>
  <c r="R55" i="52"/>
  <c r="O55" i="52"/>
  <c r="P55" i="52"/>
  <c r="B55" i="52"/>
  <c r="N55" i="52"/>
  <c r="B53" i="52"/>
  <c r="Q51" i="52"/>
  <c r="R51" i="52"/>
  <c r="O51" i="52"/>
  <c r="P51" i="52"/>
  <c r="B51" i="52"/>
  <c r="N51" i="52"/>
  <c r="B49" i="52"/>
  <c r="Q47" i="52"/>
  <c r="R47" i="52"/>
  <c r="O47" i="52"/>
  <c r="P47" i="52"/>
  <c r="B47" i="52"/>
  <c r="N47" i="52"/>
  <c r="B45" i="52"/>
  <c r="B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17" i="52"/>
  <c r="R17" i="52"/>
  <c r="O17" i="52"/>
  <c r="P17" i="52"/>
  <c r="B17" i="52"/>
  <c r="N17" i="52"/>
  <c r="B11" i="52"/>
  <c r="B31" i="52"/>
  <c r="Q43" i="52"/>
  <c r="R43" i="52"/>
  <c r="O43" i="52"/>
  <c r="P43" i="52"/>
  <c r="B43" i="52"/>
  <c r="N43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29" i="52"/>
  <c r="R29" i="52"/>
  <c r="O29" i="52"/>
  <c r="P29" i="52"/>
  <c r="B29" i="52"/>
  <c r="N29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57" i="52"/>
  <c r="Q19" i="52"/>
  <c r="R19" i="52"/>
  <c r="O19" i="52"/>
  <c r="P19" i="52"/>
  <c r="B19" i="52"/>
  <c r="N19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<sst xmlns="http://schemas.openxmlformats.org/spreadsheetml/2006/main" count="120" uniqueCount="85">
  <si>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</si>
  <si>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</si>
  <si>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</si>
  <si>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</si>
  <si>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</si>
  <si>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</si>
  <si>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</si>
  <si>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</si>
  <si>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</si>
  <si>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</si>
  <si>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</si>
  <si>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</si>
  <si>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</si>
  <si>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</si>
  <si>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</si>
  <si>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</si>
  <si>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</si>
  <si>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</si>
  <si>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</si>
  <si>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</si>
  <si>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</si>
  <si>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</si>
  <si>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</si>
  <si>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</si>
  <si>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</si>
  <si>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</si>
  <si>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</si>
  <si>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</si>
  <si>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</si>
  <si>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</si>
  <si>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</si>
  <si>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</si>
  <si>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</si>
  <si>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</si>
  <si>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</si>
  <si>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</si>
  <si>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</si>
  <si>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</si>
  <si>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</si>
  <si>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</si>
  <si>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</si>
  <si>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</si>
  <si>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</si>
  <si>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</si>
  <si>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</si>
  <si>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</si>
  <si>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</si>
  <si>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</si>
  <si>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</si>
  <si>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</si>
  <si>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</si>
  <si>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</si>
  <si>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</si>
  <si>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</si>
  <si>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</si>
  <si>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</si>
  <si>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</si>
  <si>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</si>
  <si>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</si>
  <si>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</si>
  <si>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</si>
  <si>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</si>
  <si>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</si>
  <si>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</si>
  <si>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</si>
  <si>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</si>
  <si>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</si>
  <si>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</si>
  <si>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</si>
  <si>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</si>
  <si>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</si>
  <si>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</si>
  <si>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</si>
  <si>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Group</t>
  </si>
  <si>
    <t>Learning group</t>
  </si>
  <si>
    <t>Code</t>
  </si>
  <si>
    <t>Book master</t>
  </si>
  <si>
    <t>Learning group (CRUD)</t>
  </si>
  <si>
    <t>Book detail</t>
  </si>
  <si>
    <t>Upload file</t>
  </si>
  <si>
    <t>Design</t>
  </si>
  <si>
    <t>Layout library page</t>
  </si>
  <si>
    <t>Google Analytics</t>
  </si>
  <si>
    <t>Guide using GA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</si>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</sst>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309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V55" sqref="V55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9.62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47" t="s">
        <v>51</v>
      </c>
      <c r="J1" s="147"/>
      <c r="K1" s="46"/>
      <c r="L1" s="47" t="s">
        <v>47</v>
      </c>
      <c r="M1" s="48" t="s">
        <v>55</v>
      </c>
      <c r="N1" s="137"/>
      <c r="O1" s="137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06/17/2015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COUNTIF(N15:N58,"=△") + COUNTIF(N15:N58,"=○") +COUNTIF(N15:N58,"=★") + COUNTIF(N15:N58,"=◇")+ COUNTIF(N15:N58,"=▲")</f>
        <v>15</v>
      </c>
      <c r="I3" s="61">
        <f ca="1">COUNTIF(N15:N58,"=○")</f>
        <v>0</v>
      </c>
      <c r="J3" s="61">
        <f ca="1">COUNTIF(N15:N58,"=△") + COUNTIF(N15:N58,"=▲")  +  COUNTIF(N15:N58,"=★")</f>
        <v>15</v>
      </c>
      <c r="K3" s="61">
        <f ca="1">COUNTIF(N15:N58,"=◇")</f>
        <v>0</v>
      </c>
      <c r="L3" s="61">
        <f ca="1">COUNTIF(N15:N58,"=▲")</f>
        <v>0</v>
      </c>
      <c r="M3" s="61">
        <f ca="1">COUNTIF(N15:N58,"=★")</f>
        <v>0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8"/>
      <c r="C7" s="139"/>
      <c r="D7" s="139"/>
      <c r="E7" s="139"/>
      <c r="F7" s="139"/>
      <c r="G7" s="139"/>
      <c r="H7" s="140"/>
      <c r="I7" s="144" t="s">
        <v>38</v>
      </c>
      <c r="J7" s="145"/>
      <c r="K7" s="145"/>
      <c r="L7" s="146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41"/>
      <c r="C8" s="142"/>
      <c r="D8" s="142"/>
      <c r="E8" s="142"/>
      <c r="F8" s="142"/>
      <c r="G8" s="142"/>
      <c r="H8" s="143"/>
      <c r="I8" s="72">
        <f>MIN(I15:I58)</f>
        <v>42172</v>
      </c>
      <c r="J8" s="72">
        <f>MAX(J15:J58)</f>
        <v>42174</v>
      </c>
      <c r="K8" s="72">
        <f>IF(MIN(K15:K58)=DATE(1900,1,0),"",MIN(K15:K58))</f>
        <v>42172</v>
      </c>
      <c r="L8" s="72">
        <f>IF(MAX(L15:L58)=DATE(1900,1,0),"",MAX(L15:L58))</f>
        <v>42172</v>
      </c>
      <c r="M8" s="73"/>
      <c r="N8" s="74" t="str">
        <f>TEXT(T9,"yyyy")</f>
        <v>2015</v>
      </c>
      <c r="O8" s="132">
        <f>SUM(P15:P58)</f>
        <v>15</v>
      </c>
      <c r="P8" s="133"/>
      <c r="Q8" s="132">
        <f>SUM(R15:R58)</f>
        <v>0</v>
      </c>
      <c r="R8" s="133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20" t="s">
        <v>39</v>
      </c>
    </row>
    <row r="9" spans="1:36" ht="18.75" customHeight="1">
      <c r="B9" s="123" t="s">
        <v>40</v>
      </c>
      <c r="C9" s="121" t="s">
        <v>31</v>
      </c>
      <c r="D9" s="121" t="s">
        <v>41</v>
      </c>
      <c r="E9" s="121" t="s">
        <v>52</v>
      </c>
      <c r="F9" s="149" t="s">
        <v>53</v>
      </c>
      <c r="G9" s="123" t="s">
        <v>54</v>
      </c>
      <c r="H9" s="151" t="s">
        <v>57</v>
      </c>
      <c r="I9" s="125" t="s">
        <v>42</v>
      </c>
      <c r="J9" s="126"/>
      <c r="K9" s="125" t="s">
        <v>32</v>
      </c>
      <c r="L9" s="127"/>
      <c r="M9" s="128" t="s">
        <v>43</v>
      </c>
      <c r="N9" s="129"/>
      <c r="O9" s="134" t="s">
        <v>44</v>
      </c>
      <c r="P9" s="135"/>
      <c r="Q9" s="136" t="s">
        <v>45</v>
      </c>
      <c r="R9" s="135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20"/>
    </row>
    <row r="10" spans="1:36" ht="18.75" customHeight="1">
      <c r="B10" s="124"/>
      <c r="C10" s="148"/>
      <c r="D10" s="122"/>
      <c r="E10" s="122"/>
      <c r="F10" s="150"/>
      <c r="G10" s="124"/>
      <c r="H10" s="152"/>
      <c r="I10" s="78" t="s">
        <v>18</v>
      </c>
      <c r="J10" s="79" t="s">
        <v>19</v>
      </c>
      <c r="K10" s="80" t="s">
        <v>18</v>
      </c>
      <c r="L10" s="81" t="s">
        <v>19</v>
      </c>
      <c r="M10" s="130"/>
      <c r="N10" s="131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20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18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19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18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19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6">
        <f>(ROW()-10)/2+0.5</f>
        <v>3</v>
      </c>
      <c r="C15" s="102" t="s">
        <v>30</v>
      </c>
      <c r="D15" s="104" t="s">
        <v>59</v>
      </c>
      <c r="E15" s="104" t="s">
        <v>72</v>
      </c>
      <c r="F15" s="106" t="s">
        <v>80</v>
      </c>
      <c r="G15" s="106"/>
      <c r="H15" s="108" t="s">
        <v>62</v>
      </c>
      <c r="I15" s="89">
        <v>42172</v>
      </c>
      <c r="J15" s="89">
        <v>42174</v>
      </c>
      <c r="K15" s="89">
        <v>42172</v>
      </c>
      <c r="L15" s="89"/>
      <c r="M15" s="91"/>
      <c r="N15" s="110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12">
        <f>IF(COUNTA(S15:X15)=0,"",SUMPRODUCT(--(ISNUMBER(S15:X15)),S15:X15)+ (COUNTA(S15:X15)-COUNT(S15:X15))*8)</f>
        <v>8</v>
      </c>
      <c r="P15" s="114">
        <f>IF(O15="","",ROUND(O15/8,2))</f>
        <v>1</v>
      </c>
      <c r="Q15" s="112" t="str">
        <f>IF(COUNTA(S16:X16)=0,"",SUMPRODUCT(--(ISNUMBER(S16:X16)),S16:X16)+ (COUNTA(S16:X16)-COUNT(S16:X16))*8)</f>
        <v/>
      </c>
      <c r="R15" s="114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7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1"/>
      <c r="O16" s="113"/>
      <c r="P16" s="115"/>
      <c r="Q16" s="113"/>
      <c r="R16" s="11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:B19" si="9">(ROW()-10)/2+0.5</f>
        <v>4</v>
      </c>
      <c r="C17" s="102"/>
      <c r="D17" s="104"/>
      <c r="E17" s="104" t="s">
        <v>72</v>
      </c>
      <c r="F17" s="106" t="s">
        <v>80</v>
      </c>
      <c r="G17" s="106"/>
      <c r="H17" s="108" t="s">
        <v>62</v>
      </c>
      <c r="I17" s="89">
        <v>42172</v>
      </c>
      <c r="J17" s="89">
        <v>42174</v>
      </c>
      <c r="K17" s="89">
        <v>42172</v>
      </c>
      <c r="L17" s="89"/>
      <c r="M17" s="91"/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△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 t="shared" si="9"/>
        <v>5</v>
      </c>
      <c r="C19" s="102"/>
      <c r="D19" s="104"/>
      <c r="E19" s="104"/>
      <c r="F19" s="106" t="s">
        <v>80</v>
      </c>
      <c r="G19" s="106"/>
      <c r="H19" s="108" t="s">
        <v>62</v>
      </c>
      <c r="I19" s="89">
        <v>42172</v>
      </c>
      <c r="J19" s="89">
        <v>42174</v>
      </c>
      <c r="K19" s="89">
        <v>42172</v>
      </c>
      <c r="L19" s="89"/>
      <c r="M19" s="91"/>
      <c r="N19" s="9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△</v>
      </c>
      <c r="O19" s="95">
        <f>IF(COUNTA(S19:X19)=0,"",SUMPRODUCT(--(ISNUMBER(S19:X19)),S19:X19)+ (COUNTA(S19:X19)-COUNT(S19:X19))*8)</f>
        <v>8</v>
      </c>
      <c r="P19" s="97">
        <f t="shared" ref="P19" si="12">IF(O19="","",ROUND(O19/8,2))</f>
        <v>1</v>
      </c>
      <c r="Q19" s="95" t="str">
        <f>IF(COUNTA(S20:X20)=0,"",SUMPRODUCT(--(ISNUMBER(S20:X20)),S20:X20)+ (COUNTA(S20:X20)-COUNT(S20:X20))*8)</f>
        <v/>
      </c>
      <c r="R19" s="97" t="str">
        <f t="shared" ref="R19" si="13">IF(Q19="","",ROUND(Q19/8,2))</f>
        <v/>
      </c>
      <c r="S19" s="85"/>
      <c r="T19" s="85">
        <v>8</v>
      </c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00">
        <f t="shared" ref="B21" si="14">(ROW()-10)/2+0.5</f>
        <v>6</v>
      </c>
      <c r="C21" s="102"/>
      <c r="D21" s="104"/>
      <c r="E21" s="104"/>
      <c r="F21" s="106"/>
      <c r="G21" s="106"/>
      <c r="H21" s="108"/>
      <c r="I21" s="89"/>
      <c r="J21" s="89"/>
      <c r="K21" s="89"/>
      <c r="L21" s="89"/>
      <c r="M21" s="91"/>
      <c r="N21" s="9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/>
      </c>
      <c r="O21" s="95" t="str">
        <f>IF(COUNTA(S21:X21)=0,"",SUMPRODUCT(--(ISNUMBER(S21:X21)),S21:X21)+ (COUNTA(S21:X21)-COUNT(S21:X21))*8)</f>
        <v/>
      </c>
      <c r="P21" s="97" t="str">
        <f t="shared" ref="P21" si="15">IF(O21="","",ROUND(O21/8,2))</f>
        <v/>
      </c>
      <c r="Q21" s="95" t="str">
        <f>IF(COUNTA(S22:X22)=0,"",SUMPRODUCT(--(ISNUMBER(S22:X22)),S22:X22)+ (COUNTA(S22:X22)-COUNT(S22:X22))*8)</f>
        <v/>
      </c>
      <c r="R21" s="97" t="str">
        <f t="shared" ref="R21" si="16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01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94"/>
      <c r="O22" s="96"/>
      <c r="P22" s="98"/>
      <c r="Q22" s="96"/>
      <c r="R22" s="9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16">
        <f>(ROW()-10)/2+0.5</f>
        <v>7</v>
      </c>
      <c r="C23" s="102"/>
      <c r="D23" s="104" t="s">
        <v>71</v>
      </c>
      <c r="E23" s="104" t="s">
        <v>60</v>
      </c>
      <c r="F23" s="106" t="s">
        <v>56</v>
      </c>
      <c r="G23" s="106"/>
      <c r="H23" s="108" t="s">
        <v>65</v>
      </c>
      <c r="I23" s="89">
        <v>42172</v>
      </c>
      <c r="J23" s="89">
        <v>42174</v>
      </c>
      <c r="K23" s="89">
        <v>42172</v>
      </c>
      <c r="L23" s="89"/>
      <c r="M23" s="91"/>
      <c r="N23" s="110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△</v>
      </c>
      <c r="O23" s="112">
        <f>IF(COUNTA(S23:X23)=0,"",SUMPRODUCT(--(ISNUMBER(S23:X23)),S23:X23)+ (COUNTA(S23:X23)-COUNT(S23:X23))*8)</f>
        <v>8</v>
      </c>
      <c r="P23" s="114">
        <f>IF(O23="","",ROUND(O23/8,2))</f>
        <v>1</v>
      </c>
      <c r="Q23" s="112" t="str">
        <f>IF(COUNTA(S24:X24)=0,"",SUMPRODUCT(--(ISNUMBER(S24:X24)),S24:X24)+ (COUNTA(S24:X24)-COUNT(S24:X24))*8)</f>
        <v/>
      </c>
      <c r="R23" s="114" t="str">
        <f t="shared" ref="R23" si="17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17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111"/>
      <c r="O24" s="113"/>
      <c r="P24" s="115"/>
      <c r="Q24" s="113"/>
      <c r="R24" s="115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00">
        <f t="shared" ref="B25" si="18">(ROW()-10)/2+0.5</f>
        <v>8</v>
      </c>
      <c r="C25" s="102"/>
      <c r="D25" s="104"/>
      <c r="E25" s="104" t="s">
        <v>69</v>
      </c>
      <c r="F25" s="106" t="s">
        <v>56</v>
      </c>
      <c r="G25" s="106"/>
      <c r="H25" s="108" t="s">
        <v>65</v>
      </c>
      <c r="I25" s="89">
        <v>42172</v>
      </c>
      <c r="J25" s="89">
        <v>42174</v>
      </c>
      <c r="K25" s="89">
        <v>42172</v>
      </c>
      <c r="L25" s="89"/>
      <c r="M25" s="91"/>
      <c r="N25" s="9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△</v>
      </c>
      <c r="O25" s="95">
        <f>IF(COUNTA(S25:X25)=0,"",SUMPRODUCT(--(ISNUMBER(S25:X25)),S25:X25)+ (COUNTA(S25:X25)-COUNT(S25:X25))*8)</f>
        <v>8</v>
      </c>
      <c r="P25" s="97">
        <f t="shared" ref="P25" si="19">IF(O25="","",ROUND(O25/8,2))</f>
        <v>1</v>
      </c>
      <c r="Q25" s="95" t="str">
        <f>IF(COUNTA(S26:X26)=0,"",SUMPRODUCT(--(ISNUMBER(S26:X26)),S26:X26)+ (COUNTA(S26:X26)-COUNT(S26:X26))*8)</f>
        <v/>
      </c>
      <c r="R25" s="97" t="str">
        <f t="shared" ref="R25" si="20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01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94"/>
      <c r="O26" s="96"/>
      <c r="P26" s="98"/>
      <c r="Q26" s="96"/>
      <c r="R26" s="9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16">
        <f>(ROW()-10)/2+0.5</f>
        <v>9</v>
      </c>
      <c r="C27" s="102"/>
      <c r="D27" s="104"/>
      <c r="E27" s="104" t="s">
        <v>68</v>
      </c>
      <c r="F27" s="106" t="s">
        <v>56</v>
      </c>
      <c r="G27" s="106"/>
      <c r="H27" s="108" t="s">
        <v>65</v>
      </c>
      <c r="I27" s="89">
        <v>42172</v>
      </c>
      <c r="J27" s="89">
        <v>42174</v>
      </c>
      <c r="K27" s="89">
        <v>42172</v>
      </c>
      <c r="L27" s="89"/>
      <c r="M27" s="91"/>
      <c r="N27" s="110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△</v>
      </c>
      <c r="O27" s="112">
        <f>IF(COUNTA(S27:X27)=0,"",SUMPRODUCT(--(ISNUMBER(S27:X27)),S27:X27)+ (COUNTA(S27:X27)-COUNT(S27:X27))*8)</f>
        <v>8</v>
      </c>
      <c r="P27" s="114">
        <f>IF(O27="","",ROUND(O27/8,2))</f>
        <v>1</v>
      </c>
      <c r="Q27" s="112" t="str">
        <f>IF(COUNTA(S28:X28)=0,"",SUMPRODUCT(--(ISNUMBER(S28:X28)),S28:X28)+ (COUNTA(S28:X28)-COUNT(S28:X28))*8)</f>
        <v/>
      </c>
      <c r="R27" s="114" t="str">
        <f t="shared" ref="R27" si="21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17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111"/>
      <c r="O28" s="113"/>
      <c r="P28" s="115"/>
      <c r="Q28" s="113"/>
      <c r="R28" s="115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00">
        <f t="shared" ref="B29" si="22">(ROW()-10)/2+0.5</f>
        <v>10</v>
      </c>
      <c r="C29" s="102"/>
      <c r="D29" s="104"/>
      <c r="E29" s="104" t="s">
        <v>70</v>
      </c>
      <c r="F29" s="106" t="s">
        <v>56</v>
      </c>
      <c r="G29" s="106"/>
      <c r="H29" s="108" t="s">
        <v>65</v>
      </c>
      <c r="I29" s="89">
        <v>42172</v>
      </c>
      <c r="J29" s="89">
        <v>42174</v>
      </c>
      <c r="K29" s="89">
        <v>42172</v>
      </c>
      <c r="L29" s="89"/>
      <c r="M29" s="91"/>
      <c r="N29" s="93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△</v>
      </c>
      <c r="O29" s="95">
        <f>IF(COUNTA(S29:X29)=0,"",SUMPRODUCT(--(ISNUMBER(S29:X29)),S29:X29)+ (COUNTA(S29:X29)-COUNT(S29:X29))*8)</f>
        <v>8</v>
      </c>
      <c r="P29" s="97">
        <f t="shared" ref="P29" si="23">IF(O29="","",ROUND(O29/8,2))</f>
        <v>1</v>
      </c>
      <c r="Q29" s="95" t="str">
        <f>IF(COUNTA(S30:X30)=0,"",SUMPRODUCT(--(ISNUMBER(S30:X30)),S30:X30)+ (COUNTA(S30:X30)-COUNT(S30:X30))*8)</f>
        <v/>
      </c>
      <c r="R29" s="97" t="str">
        <f t="shared" ref="R29" si="24">IF(Q29="","",ROUND(Q29/8,2))</f>
        <v/>
      </c>
      <c r="S29" s="85"/>
      <c r="T29" s="85">
        <v>8</v>
      </c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01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94"/>
      <c r="O30" s="96"/>
      <c r="P30" s="98"/>
      <c r="Q30" s="96"/>
      <c r="R30" s="98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00">
        <f>(ROW()-10)/2+0.5</f>
        <v>11</v>
      </c>
      <c r="C31" s="102"/>
      <c r="D31" s="104"/>
      <c r="E31" s="104"/>
      <c r="F31" s="106"/>
      <c r="G31" s="106"/>
      <c r="H31" s="108"/>
      <c r="I31" s="89"/>
      <c r="J31" s="89"/>
      <c r="K31" s="89"/>
      <c r="L31" s="89"/>
      <c r="M31" s="91"/>
      <c r="N31" s="93"/>
      <c r="O31" s="95"/>
      <c r="P31" s="97"/>
      <c r="Q31" s="95"/>
      <c r="R31" s="97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0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94"/>
      <c r="O32" s="96"/>
      <c r="P32" s="98"/>
      <c r="Q32" s="96"/>
      <c r="R32" s="9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16">
        <f>(ROW()-10)/2+0.5</f>
        <v>12</v>
      </c>
      <c r="C33" s="102"/>
      <c r="D33" s="104" t="s">
        <v>59</v>
      </c>
      <c r="E33" s="104" t="s">
        <v>74</v>
      </c>
      <c r="F33" s="106" t="s">
        <v>56</v>
      </c>
      <c r="G33" s="106"/>
      <c r="H33" s="108" t="s">
        <v>65</v>
      </c>
      <c r="I33" s="89">
        <v>42172</v>
      </c>
      <c r="J33" s="89">
        <v>42174</v>
      </c>
      <c r="K33" s="89">
        <v>42172</v>
      </c>
      <c r="L33" s="89"/>
      <c r="M33" s="91"/>
      <c r="N33" s="110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△</v>
      </c>
      <c r="O33" s="112">
        <f>IF(COUNTA(S33:X33)=0,"",SUMPRODUCT(--(ISNUMBER(S33:X33)),S33:X33)+ (COUNTA(S33:X33)-COUNT(S33:X33))*8)</f>
        <v>8</v>
      </c>
      <c r="P33" s="114">
        <f>IF(O33="","",ROUND(O33/8,2))</f>
        <v>1</v>
      </c>
      <c r="Q33" s="112" t="str">
        <f>IF(COUNTA(S34:X34)=0,"",SUMPRODUCT(--(ISNUMBER(S34:X34)),S34:X34)+ (COUNTA(S34:X34)-COUNT(S34:X34))*8)</f>
        <v/>
      </c>
      <c r="R33" s="114" t="str">
        <f t="shared" ref="R33" si="25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17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111"/>
      <c r="O34" s="113"/>
      <c r="P34" s="115"/>
      <c r="Q34" s="113"/>
      <c r="R34" s="115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00">
        <f t="shared" ref="B35" si="26">(ROW()-10)/2+0.5</f>
        <v>13</v>
      </c>
      <c r="C35" s="102"/>
      <c r="D35" s="104"/>
      <c r="E35" s="104" t="s">
        <v>73</v>
      </c>
      <c r="F35" s="106" t="s">
        <v>56</v>
      </c>
      <c r="G35" s="106"/>
      <c r="H35" s="108" t="s">
        <v>65</v>
      </c>
      <c r="I35" s="89">
        <v>42172</v>
      </c>
      <c r="J35" s="89">
        <v>42174</v>
      </c>
      <c r="K35" s="89">
        <v>42172</v>
      </c>
      <c r="L35" s="89"/>
      <c r="M35" s="91"/>
      <c r="N35" s="9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△</v>
      </c>
      <c r="O35" s="95">
        <f>IF(COUNTA(S35:X35)=0,"",SUMPRODUCT(--(ISNUMBER(S35:X35)),S35:X35)+ (COUNTA(S35:X35)-COUNT(S35:X35))*8)</f>
        <v>8</v>
      </c>
      <c r="P35" s="97">
        <f t="shared" ref="P35" si="27">IF(O35="","",ROUND(O35/8,2))</f>
        <v>1</v>
      </c>
      <c r="Q35" s="95" t="str">
        <f>IF(COUNTA(S36:X36)=0,"",SUMPRODUCT(--(ISNUMBER(S36:X36)),S36:X36)+ (COUNTA(S36:X36)-COUNT(S36:X36))*8)</f>
        <v/>
      </c>
      <c r="R35" s="97" t="str">
        <f t="shared" ref="R35" si="28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01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94"/>
      <c r="O36" s="96"/>
      <c r="P36" s="98"/>
      <c r="Q36" s="96"/>
      <c r="R36" s="9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>(ROW()-10)/2+0.5</f>
        <v>14</v>
      </c>
      <c r="C37" s="102"/>
      <c r="D37" s="104"/>
      <c r="E37" s="104"/>
      <c r="F37" s="106"/>
      <c r="G37" s="106"/>
      <c r="H37" s="108"/>
      <c r="I37" s="89"/>
      <c r="J37" s="89"/>
      <c r="K37" s="89"/>
      <c r="L37" s="89"/>
      <c r="M37" s="91"/>
      <c r="N37" s="93"/>
      <c r="O37" s="95"/>
      <c r="P37" s="97"/>
      <c r="Q37" s="95"/>
      <c r="R37" s="97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00">
        <f t="shared" ref="B39:B41" si="29">(ROW()-10)/2+0.5</f>
        <v>15</v>
      </c>
      <c r="C39" s="102"/>
      <c r="D39" s="104" t="s">
        <v>75</v>
      </c>
      <c r="E39" s="104" t="s">
        <v>77</v>
      </c>
      <c r="F39" s="106" t="s">
        <v>75</v>
      </c>
      <c r="G39" s="106"/>
      <c r="H39" s="108" t="s">
        <v>63</v>
      </c>
      <c r="I39" s="89">
        <v>42172</v>
      </c>
      <c r="J39" s="89">
        <v>42173</v>
      </c>
      <c r="K39" s="89">
        <v>42172</v>
      </c>
      <c r="L39" s="89"/>
      <c r="M39" s="91"/>
      <c r="N39" s="9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△</v>
      </c>
      <c r="O39" s="95">
        <f>IF(COUNTA(S39:X39)=0,"",SUMPRODUCT(--(ISNUMBER(S39:X39)),S39:X39)+ (COUNTA(S39:X39)-COUNT(S39:X39))*8)</f>
        <v>8</v>
      </c>
      <c r="P39" s="97">
        <f t="shared" ref="P39" si="30">IF(O39="","",ROUND(O39/8,2))</f>
        <v>1</v>
      </c>
      <c r="Q39" s="95" t="str">
        <f>IF(COUNTA(S40:X40)=0,"",SUMPRODUCT(--(ISNUMBER(S40:X40)),S40:X40)+ (COUNTA(S40:X40)-COUNT(S40:X40))*8)</f>
        <v/>
      </c>
      <c r="R39" s="97" t="str">
        <f t="shared" ref="R39" si="31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01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94"/>
      <c r="O40" s="96"/>
      <c r="P40" s="98"/>
      <c r="Q40" s="96"/>
      <c r="R40" s="9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si="29"/>
        <v>16</v>
      </c>
      <c r="C41" s="102"/>
      <c r="D41" s="104"/>
      <c r="E41" s="104" t="s">
        <v>76</v>
      </c>
      <c r="F41" s="106" t="s">
        <v>75</v>
      </c>
      <c r="G41" s="106"/>
      <c r="H41" s="108" t="s">
        <v>66</v>
      </c>
      <c r="I41" s="89">
        <v>42172</v>
      </c>
      <c r="J41" s="89">
        <v>42173</v>
      </c>
      <c r="K41" s="89">
        <v>42172</v>
      </c>
      <c r="L41" s="89"/>
      <c r="M41" s="91"/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△</v>
      </c>
      <c r="O41" s="95">
        <f>IF(COUNTA(S41:X41)=0,"",SUMPRODUCT(--(ISNUMBER(S41:X41)),S41:X41)+ (COUNTA(S41:X41)-COUNT(S41:X41))*8)</f>
        <v>8</v>
      </c>
      <c r="P41" s="97">
        <f t="shared" ref="P41" si="32">IF(O41="","",ROUND(O41/8,2))</f>
        <v>1</v>
      </c>
      <c r="Q41" s="95" t="str">
        <f>IF(COUNTA(S42:X42)=0,"",SUMPRODUCT(--(ISNUMBER(S42:X42)),S42:X42)+ (COUNTA(S42:X42)-COUNT(S42:X42))*8)</f>
        <v/>
      </c>
      <c r="R41" s="97" t="str">
        <f t="shared" ref="R41" si="33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00">
        <f t="shared" ref="B43" si="34">(ROW()-10)/2+0.5</f>
        <v>17</v>
      </c>
      <c r="C43" s="102"/>
      <c r="D43" s="104"/>
      <c r="E43" s="104" t="s">
        <v>78</v>
      </c>
      <c r="F43" s="106" t="s">
        <v>75</v>
      </c>
      <c r="G43" s="106"/>
      <c r="H43" s="108" t="s">
        <v>66</v>
      </c>
      <c r="I43" s="89">
        <v>42172</v>
      </c>
      <c r="J43" s="89">
        <v>42173</v>
      </c>
      <c r="K43" s="89">
        <v>42172</v>
      </c>
      <c r="L43" s="89"/>
      <c r="M43" s="91"/>
      <c r="N43" s="93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△</v>
      </c>
      <c r="O43" s="95">
        <f>IF(COUNTA(S43:X43)=0,"",SUMPRODUCT(--(ISNUMBER(S43:X43)),S43:X43)+ (COUNTA(S43:X43)-COUNT(S43:X43))*8)</f>
        <v>8</v>
      </c>
      <c r="P43" s="97">
        <f t="shared" ref="P43" si="35">IF(O43="","",ROUND(O43/8,2))</f>
        <v>1</v>
      </c>
      <c r="Q43" s="95" t="str">
        <f>IF(COUNTA(S44:X44)=0,"",SUMPRODUCT(--(ISNUMBER(S44:X44)),S44:X44)+ (COUNTA(S44:X44)-COUNT(S44:X44))*8)</f>
        <v/>
      </c>
      <c r="R43" s="97" t="str">
        <f t="shared" ref="R43" si="36">IF(Q43="","",ROUND(Q43/8,2))</f>
        <v/>
      </c>
      <c r="S43" s="85"/>
      <c r="T43" s="85">
        <v>8</v>
      </c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01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94"/>
      <c r="O44" s="96"/>
      <c r="P44" s="98"/>
      <c r="Q44" s="96"/>
      <c r="R44" s="9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00">
        <f>(ROW()-10)/2+0.5</f>
        <v>18</v>
      </c>
      <c r="C45" s="102"/>
      <c r="D45" s="104"/>
      <c r="E45" s="104"/>
      <c r="F45" s="106"/>
      <c r="G45" s="106"/>
      <c r="H45" s="108"/>
      <c r="I45" s="89"/>
      <c r="J45" s="89"/>
      <c r="K45" s="89"/>
      <c r="L45" s="89"/>
      <c r="M45" s="91"/>
      <c r="N45" s="93"/>
      <c r="O45" s="95"/>
      <c r="P45" s="97"/>
      <c r="Q45" s="95"/>
      <c r="R45" s="97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0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94"/>
      <c r="O46" s="96"/>
      <c r="P46" s="98"/>
      <c r="Q46" s="96"/>
      <c r="R46" s="9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 t="shared" ref="B47" si="37">(ROW()-10)/2+0.5</f>
        <v>19</v>
      </c>
      <c r="C47" s="102"/>
      <c r="D47" s="104" t="s">
        <v>75</v>
      </c>
      <c r="E47" s="104" t="s">
        <v>79</v>
      </c>
      <c r="F47" s="106" t="s">
        <v>75</v>
      </c>
      <c r="G47" s="106"/>
      <c r="H47" s="108" t="s">
        <v>67</v>
      </c>
      <c r="I47" s="89">
        <v>42172</v>
      </c>
      <c r="J47" s="89">
        <v>42172</v>
      </c>
      <c r="K47" s="89">
        <v>42172</v>
      </c>
      <c r="L47" s="89"/>
      <c r="M47" s="91"/>
      <c r="N47" s="9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△</v>
      </c>
      <c r="O47" s="95">
        <f>IF(COUNTA(S47:X47)=0,"",SUMPRODUCT(--(ISNUMBER(S47:X47)),S47:X47)+ (COUNTA(S47:X47)-COUNT(S47:X47))*8)</f>
        <v>8</v>
      </c>
      <c r="P47" s="97">
        <f t="shared" ref="P47" si="38">IF(O47="","",ROUND(O47/8,2))</f>
        <v>1</v>
      </c>
      <c r="Q47" s="95" t="str">
        <f>IF(COUNTA(S48:X48)=0,"",SUMPRODUCT(--(ISNUMBER(S48:X48)),S48:X48)+ (COUNTA(S48:X48)-COUNT(S48:X48))*8)</f>
        <v/>
      </c>
      <c r="R47" s="97" t="str">
        <f t="shared" ref="R47" si="39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00">
        <f>(ROW()-10)/2+0.5</f>
        <v>20</v>
      </c>
      <c r="C49" s="102"/>
      <c r="D49" s="104"/>
      <c r="E49" s="104"/>
      <c r="F49" s="106"/>
      <c r="G49" s="106"/>
      <c r="H49" s="108"/>
      <c r="I49" s="89"/>
      <c r="J49" s="89"/>
      <c r="K49" s="89"/>
      <c r="L49" s="89"/>
      <c r="M49" s="91"/>
      <c r="N49" s="93"/>
      <c r="O49" s="95"/>
      <c r="P49" s="97"/>
      <c r="Q49" s="95"/>
      <c r="R49" s="97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01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94"/>
      <c r="O50" s="96"/>
      <c r="P50" s="98"/>
      <c r="Q50" s="96"/>
      <c r="R50" s="9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00">
        <f t="shared" ref="B51" si="40">(ROW()-10)/2+0.5</f>
        <v>21</v>
      </c>
      <c r="C51" s="102"/>
      <c r="D51" s="104" t="s">
        <v>59</v>
      </c>
      <c r="E51" s="104" t="s">
        <v>81</v>
      </c>
      <c r="F51" s="106" t="s">
        <v>75</v>
      </c>
      <c r="G51" s="106"/>
      <c r="H51" s="108" t="s">
        <v>64</v>
      </c>
      <c r="I51" s="89">
        <v>42172</v>
      </c>
      <c r="J51" s="89">
        <v>42174</v>
      </c>
      <c r="K51" s="89">
        <v>42172</v>
      </c>
      <c r="L51" s="89"/>
      <c r="M51" s="91"/>
      <c r="N51" s="93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△</v>
      </c>
      <c r="O51" s="95">
        <f>IF(COUNTA(S51:X51)=0,"",SUMPRODUCT(--(ISNUMBER(S51:X51)),S51:X51)+ (COUNTA(S51:X51)-COUNT(S51:X51))*8)</f>
        <v>8</v>
      </c>
      <c r="P51" s="97">
        <f t="shared" ref="P51" si="41">IF(O51="","",ROUND(O51/8,2))</f>
        <v>1</v>
      </c>
      <c r="Q51" s="95" t="str">
        <f>IF(COUNTA(S52:X52)=0,"",SUMPRODUCT(--(ISNUMBER(S52:X52)),S52:X52)+ (COUNTA(S52:X52)-COUNT(S52:X52))*8)</f>
        <v/>
      </c>
      <c r="R51" s="97" t="str">
        <f t="shared" ref="R51" si="42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01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94"/>
      <c r="O52" s="96"/>
      <c r="P52" s="98"/>
      <c r="Q52" s="96"/>
      <c r="R52" s="98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00">
        <f>(ROW()-10)/2+0.5</f>
        <v>22</v>
      </c>
      <c r="C53" s="102"/>
      <c r="D53" s="104"/>
      <c r="E53" s="104"/>
      <c r="F53" s="106"/>
      <c r="G53" s="106"/>
      <c r="H53" s="108"/>
      <c r="I53" s="89"/>
      <c r="J53" s="89"/>
      <c r="K53" s="89"/>
      <c r="L53" s="89"/>
      <c r="M53" s="91"/>
      <c r="N53" s="93"/>
      <c r="O53" s="95"/>
      <c r="P53" s="97"/>
      <c r="Q53" s="95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0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94"/>
      <c r="O54" s="96"/>
      <c r="P54" s="98"/>
      <c r="Q54" s="96"/>
      <c r="R54" s="9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00">
        <f t="shared" ref="B55" si="43">(ROW()-10)/2+0.5</f>
        <v>23</v>
      </c>
      <c r="C55" s="102"/>
      <c r="D55" s="104" t="s">
        <v>82</v>
      </c>
      <c r="E55" s="104" t="s">
        <v>83</v>
      </c>
      <c r="F55" s="106" t="s">
        <v>84</v>
      </c>
      <c r="G55" s="106"/>
      <c r="H55" s="108" t="s">
        <v>55</v>
      </c>
      <c r="I55" s="89">
        <v>42172</v>
      </c>
      <c r="J55" s="89">
        <v>42172</v>
      </c>
      <c r="K55" s="89">
        <v>42172</v>
      </c>
      <c r="L55" s="89">
        <v>42172</v>
      </c>
      <c r="M55" s="91"/>
      <c r="N55" s="93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△</v>
      </c>
      <c r="O55" s="95">
        <f>IF(COUNTA(S55:X55)=0,"",SUMPRODUCT(--(ISNUMBER(S55:X55)),S55:X55)+ (COUNTA(S55:X55)-COUNT(S55:X55))*8)</f>
        <v>8</v>
      </c>
      <c r="P55" s="97">
        <f t="shared" ref="P55" si="44">IF(O55="","",ROUND(O55/8,2))</f>
        <v>1</v>
      </c>
      <c r="Q55" s="95" t="str">
        <f>IF(COUNTA(S56:X56)=0,"",SUMPRODUCT(--(ISNUMBER(S56:X56)),S56:X56)+ (COUNTA(S56:X56)-COUNT(S56:X56))*8)</f>
        <v/>
      </c>
      <c r="R55" s="97" t="str">
        <f t="shared" ref="R55" si="45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01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94"/>
      <c r="O56" s="96"/>
      <c r="P56" s="98"/>
      <c r="Q56" s="96"/>
      <c r="R56" s="98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50.1" customHeight="1">
      <c r="B57" s="100">
        <f t="shared" ref="B57" si="46">(ROW()-10)/2+0.5</f>
        <v>24</v>
      </c>
      <c r="C57" s="102"/>
      <c r="D57" s="104"/>
      <c r="E57" s="104"/>
      <c r="F57" s="106"/>
      <c r="G57" s="106"/>
      <c r="H57" s="108"/>
      <c r="I57" s="89"/>
      <c r="J57" s="89"/>
      <c r="K57" s="89"/>
      <c r="L57" s="89"/>
      <c r="M57" s="91"/>
      <c r="N57" s="93"/>
      <c r="O57" s="95"/>
      <c r="P57" s="97"/>
      <c r="Q57" s="95"/>
      <c r="R57" s="97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01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94"/>
      <c r="O58" s="96"/>
      <c r="P58" s="98"/>
      <c r="Q58" s="96"/>
      <c r="R58" s="98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</sheetData>
  <sheetProtection formatCells="0" formatColumns="0" formatRows="0" sort="0" autoFilter="0"/>
  <autoFilter ref="A10:AJ10">
    <filterColumn colId="12" showButton="0"/>
  </autoFilter>
  <dataConsolidate/>
  <mergeCells count="451"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43:K44"/>
    <mergeCell ref="L43:L44"/>
    <mergeCell ref="M43:M44"/>
    <mergeCell ref="N43:N44"/>
    <mergeCell ref="O43:O44"/>
    <mergeCell ref="P43:P44"/>
    <mergeCell ref="Q43:Q44"/>
    <mergeCell ref="R43:R44"/>
    <mergeCell ref="AH43:AH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1:K42"/>
    <mergeCell ref="L41:L42"/>
    <mergeCell ref="M41:M42"/>
    <mergeCell ref="N41:N42"/>
    <mergeCell ref="O41:O42"/>
    <mergeCell ref="P41:P42"/>
    <mergeCell ref="Q41:Q42"/>
    <mergeCell ref="R41:R42"/>
    <mergeCell ref="AH41:AH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39:K40"/>
    <mergeCell ref="L39:L40"/>
    <mergeCell ref="M39:M40"/>
    <mergeCell ref="N39:N40"/>
    <mergeCell ref="O39:O40"/>
    <mergeCell ref="P39:P40"/>
    <mergeCell ref="Q39:Q40"/>
    <mergeCell ref="R39:R40"/>
    <mergeCell ref="AH39:AH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P29:P30"/>
    <mergeCell ref="Q29:Q30"/>
    <mergeCell ref="R29:R30"/>
    <mergeCell ref="AH29:AH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29:B30"/>
    <mergeCell ref="C29:C30"/>
    <mergeCell ref="D29:D30"/>
    <mergeCell ref="E29:E30"/>
    <mergeCell ref="G29:G30"/>
    <mergeCell ref="H29:H30"/>
    <mergeCell ref="M29:M30"/>
    <mergeCell ref="N29:N30"/>
    <mergeCell ref="O29:O30"/>
    <mergeCell ref="O25:O26"/>
    <mergeCell ref="P25:P26"/>
    <mergeCell ref="Q25:Q26"/>
    <mergeCell ref="R25:R26"/>
    <mergeCell ref="AH25:AH26"/>
    <mergeCell ref="B27:B28"/>
    <mergeCell ref="C27:C28"/>
    <mergeCell ref="D27:D28"/>
    <mergeCell ref="E27:E28"/>
    <mergeCell ref="G27:G28"/>
    <mergeCell ref="H27:H28"/>
    <mergeCell ref="I27:I28"/>
    <mergeCell ref="M27:M28"/>
    <mergeCell ref="N27:N28"/>
    <mergeCell ref="O27:O28"/>
    <mergeCell ref="P27:P28"/>
    <mergeCell ref="Q27:Q28"/>
    <mergeCell ref="R27:R28"/>
    <mergeCell ref="AH27:AH28"/>
    <mergeCell ref="B25:B26"/>
    <mergeCell ref="C25:C26"/>
    <mergeCell ref="D25:D26"/>
    <mergeCell ref="E25:E26"/>
    <mergeCell ref="F25:F26"/>
    <mergeCell ref="G25:G26"/>
    <mergeCell ref="H25:H26"/>
    <mergeCell ref="M25:M26"/>
    <mergeCell ref="N25:N26"/>
    <mergeCell ref="L21:L22"/>
    <mergeCell ref="M21:M22"/>
    <mergeCell ref="N21:N22"/>
    <mergeCell ref="O21:O22"/>
    <mergeCell ref="P21:P22"/>
    <mergeCell ref="Q21:Q22"/>
    <mergeCell ref="R21:R22"/>
    <mergeCell ref="AH21:AH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O23:O24"/>
    <mergeCell ref="P23:P24"/>
    <mergeCell ref="Q23:Q24"/>
    <mergeCell ref="R23:R24"/>
    <mergeCell ref="AH23:AH24"/>
    <mergeCell ref="B23:B24"/>
    <mergeCell ref="C23:C24"/>
    <mergeCell ref="D23:D24"/>
    <mergeCell ref="E23:E24"/>
    <mergeCell ref="F23:F24"/>
    <mergeCell ref="G23:G24"/>
    <mergeCell ref="H23:H24"/>
    <mergeCell ref="I23:I24"/>
    <mergeCell ref="AH19:AH2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O8:P8"/>
    <mergeCell ref="Q8:R8"/>
    <mergeCell ref="O9:P9"/>
    <mergeCell ref="Q9:R9"/>
    <mergeCell ref="AH15:AH16"/>
    <mergeCell ref="O15:O16"/>
    <mergeCell ref="P15:P16"/>
    <mergeCell ref="Q15:Q16"/>
    <mergeCell ref="B19:B20"/>
    <mergeCell ref="C19:C20"/>
    <mergeCell ref="D19:D20"/>
    <mergeCell ref="H19:H20"/>
    <mergeCell ref="I19:I20"/>
    <mergeCell ref="J19:J20"/>
    <mergeCell ref="K19:K20"/>
    <mergeCell ref="G19:G20"/>
    <mergeCell ref="E19:E20"/>
    <mergeCell ref="B57:B58"/>
    <mergeCell ref="C57:C58"/>
    <mergeCell ref="D57:D58"/>
    <mergeCell ref="F57:F58"/>
    <mergeCell ref="H57:H58"/>
    <mergeCell ref="I57:I58"/>
    <mergeCell ref="J57:J58"/>
    <mergeCell ref="K57:K58"/>
    <mergeCell ref="E57:E58"/>
    <mergeCell ref="L57:L58"/>
    <mergeCell ref="G57:G58"/>
    <mergeCell ref="M57:M58"/>
    <mergeCell ref="N57:N58"/>
    <mergeCell ref="O57:O58"/>
    <mergeCell ref="P57:P58"/>
    <mergeCell ref="Q57:Q58"/>
    <mergeCell ref="R57:R58"/>
    <mergeCell ref="AH57:AH58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Q19:Q20"/>
    <mergeCell ref="P19:P20"/>
    <mergeCell ref="N15:N16"/>
    <mergeCell ref="L17:L18"/>
    <mergeCell ref="R19:R20"/>
    <mergeCell ref="R13:R14"/>
    <mergeCell ref="M19:M20"/>
    <mergeCell ref="N19:N20"/>
    <mergeCell ref="O19:O20"/>
    <mergeCell ref="L15:L16"/>
    <mergeCell ref="F15:F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J13:J14"/>
    <mergeCell ref="K13:K14"/>
    <mergeCell ref="L13:L14"/>
    <mergeCell ref="O17:O18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29:K30"/>
    <mergeCell ref="L29:L30"/>
    <mergeCell ref="F29:F30"/>
    <mergeCell ref="I29:I30"/>
    <mergeCell ref="J29:J30"/>
    <mergeCell ref="K17:K18"/>
    <mergeCell ref="L19:L20"/>
    <mergeCell ref="M17:M18"/>
    <mergeCell ref="N17:N18"/>
    <mergeCell ref="L23:L24"/>
    <mergeCell ref="I25:I26"/>
    <mergeCell ref="J25:J26"/>
    <mergeCell ref="K25:K26"/>
    <mergeCell ref="F27:F28"/>
    <mergeCell ref="J27:J28"/>
    <mergeCell ref="K27:K28"/>
    <mergeCell ref="L27:L28"/>
    <mergeCell ref="K23:K24"/>
    <mergeCell ref="J23:J24"/>
    <mergeCell ref="F19:F20"/>
    <mergeCell ref="L25:L26"/>
    <mergeCell ref="M23:M24"/>
    <mergeCell ref="N23:N24"/>
    <mergeCell ref="K21:K2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AH45:AH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</mergeCells>
  <phoneticPr fontId="3"/>
  <conditionalFormatting sqref="S8:X8">
    <cfRule type="expression" dxfId="308" priority="51275" stopIfTrue="1">
      <formula>IF(TEXT(S$9,"d")="1",TRUE,FALSE)</formula>
    </cfRule>
    <cfRule type="expression" dxfId="307" priority="51276" stopIfTrue="1">
      <formula>OR(IF(TEXT(S$9,"d")&lt;&gt;"1",TRUE,FALSE))</formula>
    </cfRule>
  </conditionalFormatting>
  <conditionalFormatting sqref="S9:AG10">
    <cfRule type="expression" dxfId="306" priority="51277" stopIfTrue="1">
      <formula>IF(S$9=TODAY(),TRUE,FALSE)</formula>
    </cfRule>
    <cfRule type="expression" dxfId="305" priority="51278" stopIfTrue="1">
      <formula>IF(WEEKDAY(S$9)=7,TRUE,FALSE)</formula>
    </cfRule>
    <cfRule type="expression" dxfId="304" priority="51279" stopIfTrue="1">
      <formula>IF(OR(WEEKDAY(S$9)=1,IF(ISNA(MATCH(S$9,Holiday,0)),FALSE,TRUE)),TRUE,FALSE)</formula>
    </cfRule>
  </conditionalFormatting>
  <conditionalFormatting sqref="S12:X14 S22:AG22 S24:AG24 S26:AG26 S42:AG42 S40:AG40 S44:AG44 S16:AG16 S20:AG20 S28:AG32 S58:AG58 S52:AG52 S50:AG50">
    <cfRule type="expression" dxfId="303" priority="65788" stopIfTrue="1">
      <formula>IF(OR(WEEKDAY(S$9)=7,WEEKDAY(S$9)=1,IF(ISNA(MATCH(S$9,Holiday,0)),FALSE,TRUE)),TRUE,FALSE)</formula>
    </cfRule>
    <cfRule type="expression" dxfId="302" priority="65789" stopIfTrue="1">
      <formula>IF(AND($B12&lt;&gt;"",$I12&lt;&gt;"", $I12&lt;=S$9,S$9&lt;=$J12),TRUE,FALSE)</formula>
    </cfRule>
    <cfRule type="expression" dxfId="301" priority="65790" stopIfTrue="1">
      <formula>IF(AND($B12="", $K11&lt;&gt;"",$K11&lt;=S$9,S$9&lt;=$L11),TRUE,FALSE)</formula>
    </cfRule>
  </conditionalFormatting>
  <conditionalFormatting sqref="B57:R58 B21:G24 I21:R24 B11:R14 B19:E20 B15:E16 G15:R16 G19:R20 J47:J48 M47:R48 B47:G48">
    <cfRule type="expression" dxfId="300" priority="65806" stopIfTrue="1">
      <formula>IF(AND($B11&lt;&gt;"",$I11&lt;&gt;"",$J11&lt;&gt;"",$K11&lt;&gt;"",$L11&lt;&gt;"",$M11=100),TRUE,FALSE)</formula>
    </cfRule>
    <cfRule type="expression" dxfId="299" priority="65807" stopIfTrue="1">
      <formula>IF(AND($B11&lt;&gt;"",$I11&lt;&gt;"",$J11&lt;&gt;"",$J11&lt;TODAY()),TRUE,FALSE)</formula>
    </cfRule>
    <cfRule type="expression" dxfId="298" priority="65808" stopIfTrue="1">
      <formula>IF(OR(AND($B11&lt;&gt;"",$I11&lt;&gt;"",$J11&lt;&gt;"",$K11&lt;&gt;"",$M11&lt;100),AND($I11&lt;&gt;"",$J11&lt;&gt;"",TODAY()&gt;=$I11)),TRUE,FALSE)</formula>
    </cfRule>
  </conditionalFormatting>
  <conditionalFormatting sqref="S43:AG43 S39:AG39 S41:AG41 S57:AG57 S51:AG51">
    <cfRule type="expression" dxfId="297" priority="65983" stopIfTrue="1">
      <formula>IF(OR(WEEKDAY(S$9)=7,WEEKDAY(S$9)=1,IF(ISNA(MATCH(S$9,Holiday,0)),FALSE,TRUE)),TRUE,FALSE)</formula>
    </cfRule>
    <cfRule type="expression" dxfId="296" priority="65984" stopIfTrue="1">
      <formula>IF(AND($B39&lt;&gt;"",$I39&lt;&gt;"", $I39&lt;=S$9,S$9&lt;=$J39),TRUE,FALSE)</formula>
    </cfRule>
    <cfRule type="expression" dxfId="295" priority="65985" stopIfTrue="1">
      <formula>IF(AND($B39="", #REF!&lt;&gt;"",#REF!&lt;=S$9,S$9&lt;=#REF!),TRUE,FALSE)</formula>
    </cfRule>
  </conditionalFormatting>
  <conditionalFormatting sqref="S15:X15">
    <cfRule type="expression" dxfId="294" priority="65995" stopIfTrue="1">
      <formula>IF(OR(WEEKDAY(S$9)=7,WEEKDAY(S$9)=1,IF(ISNA(MATCH(S$9,Holiday,0)),FALSE,TRUE)),TRUE,FALSE)</formula>
    </cfRule>
    <cfRule type="expression" dxfId="293" priority="65996" stopIfTrue="1">
      <formula>IF(AND($B15&lt;&gt;"",$I15&lt;&gt;"", $I15&lt;=S$9,S$9&lt;=$J15),TRUE,FALSE)</formula>
    </cfRule>
    <cfRule type="expression" dxfId="292" priority="65997" stopIfTrue="1">
      <formula>IF(AND($B15="", $K10&lt;&gt;"",$K10&lt;=S$9,S$9&lt;=$L10),TRUE,FALSE)</formula>
    </cfRule>
  </conditionalFormatting>
  <conditionalFormatting sqref="S11:X11">
    <cfRule type="expression" dxfId="291" priority="66037" stopIfTrue="1">
      <formula>IF(OR(WEEKDAY(S$9)=7,WEEKDAY(S$9)=1,IF(ISNA(MATCH(S$9,Holiday,0)),FALSE,TRUE)),TRUE,FALSE)</formula>
    </cfRule>
    <cfRule type="expression" dxfId="290" priority="66038" stopIfTrue="1">
      <formula>IF(AND($B11&lt;&gt;"",$I11&lt;&gt;"", $I11&lt;=S$9,S$9&lt;=$J11),TRUE,FALSE)</formula>
    </cfRule>
    <cfRule type="expression" dxfId="289" priority="66039" stopIfTrue="1">
      <formula>IF(AND($B11="", #REF!&lt;&gt;"",#REF!&lt;=S$9,S$9&lt;=#REF!),TRUE,FALSE)</formula>
    </cfRule>
  </conditionalFormatting>
  <conditionalFormatting sqref="Y8:AD8">
    <cfRule type="expression" dxfId="288" priority="369" stopIfTrue="1">
      <formula>IF(TEXT(Y$9,"d")="1",TRUE,FALSE)</formula>
    </cfRule>
    <cfRule type="expression" dxfId="287" priority="370" stopIfTrue="1">
      <formula>OR(IF(TEXT(Y$9,"d")&lt;&gt;"1",TRUE,FALSE))</formula>
    </cfRule>
  </conditionalFormatting>
  <conditionalFormatting sqref="Y12:AD14">
    <cfRule type="expression" dxfId="286" priority="363" stopIfTrue="1">
      <formula>IF(OR(WEEKDAY(Y$9)=7,WEEKDAY(Y$9)=1,IF(ISNA(MATCH(Y$9,Holiday,0)),FALSE,TRUE)),TRUE,FALSE)</formula>
    </cfRule>
    <cfRule type="expression" dxfId="285" priority="364" stopIfTrue="1">
      <formula>IF(AND($B12&lt;&gt;"",$I12&lt;&gt;"", $I12&lt;=Y$9,Y$9&lt;=$J12),TRUE,FALSE)</formula>
    </cfRule>
    <cfRule type="expression" dxfId="284" priority="365" stopIfTrue="1">
      <formula>IF(AND($B12="", $K11&lt;&gt;"",$K11&lt;=Y$9,Y$9&lt;=$L11),TRUE,FALSE)</formula>
    </cfRule>
  </conditionalFormatting>
  <conditionalFormatting sqref="Y15:AD15">
    <cfRule type="expression" dxfId="283" priority="357" stopIfTrue="1">
      <formula>IF(OR(WEEKDAY(Y$9)=7,WEEKDAY(Y$9)=1,IF(ISNA(MATCH(Y$9,Holiday,0)),FALSE,TRUE)),TRUE,FALSE)</formula>
    </cfRule>
    <cfRule type="expression" dxfId="282" priority="358" stopIfTrue="1">
      <formula>IF(AND($B15&lt;&gt;"",$I15&lt;&gt;"", $I15&lt;=Y$9,Y$9&lt;=$J15),TRUE,FALSE)</formula>
    </cfRule>
    <cfRule type="expression" dxfId="281" priority="359" stopIfTrue="1">
      <formula>IF(AND($B15="", $K10&lt;&gt;"",$K10&lt;=Y$9,Y$9&lt;=$L10),TRUE,FALSE)</formula>
    </cfRule>
  </conditionalFormatting>
  <conditionalFormatting sqref="Y11:AD11">
    <cfRule type="expression" dxfId="280" priority="354" stopIfTrue="1">
      <formula>IF(OR(WEEKDAY(Y$9)=7,WEEKDAY(Y$9)=1,IF(ISNA(MATCH(Y$9,Holiday,0)),FALSE,TRUE)),TRUE,FALSE)</formula>
    </cfRule>
    <cfRule type="expression" dxfId="279" priority="355" stopIfTrue="1">
      <formula>IF(AND($B11&lt;&gt;"",$I11&lt;&gt;"", $I11&lt;=Y$9,Y$9&lt;=$J11),TRUE,FALSE)</formula>
    </cfRule>
    <cfRule type="expression" dxfId="278" priority="356" stopIfTrue="1">
      <formula>IF(AND($B11="", #REF!&lt;&gt;"",#REF!&lt;=Y$9,Y$9&lt;=#REF!),TRUE,FALSE)</formula>
    </cfRule>
  </conditionalFormatting>
  <conditionalFormatting sqref="AE8:AG8">
    <cfRule type="expression" dxfId="277" priority="340" stopIfTrue="1">
      <formula>IF(TEXT(AE$9,"d")="1",TRUE,FALSE)</formula>
    </cfRule>
    <cfRule type="expression" dxfId="276" priority="341" stopIfTrue="1">
      <formula>OR(IF(TEXT(AE$9,"d")&lt;&gt;"1",TRUE,FALSE))</formula>
    </cfRule>
  </conditionalFormatting>
  <conditionalFormatting sqref="AE12:AG14">
    <cfRule type="expression" dxfId="275" priority="337" stopIfTrue="1">
      <formula>IF(OR(WEEKDAY(AE$9)=7,WEEKDAY(AE$9)=1,IF(ISNA(MATCH(AE$9,Holiday,0)),FALSE,TRUE)),TRUE,FALSE)</formula>
    </cfRule>
    <cfRule type="expression" dxfId="274" priority="338" stopIfTrue="1">
      <formula>IF(AND($B12&lt;&gt;"",$I12&lt;&gt;"", $I12&lt;=AE$9,AE$9&lt;=$J12),TRUE,FALSE)</formula>
    </cfRule>
    <cfRule type="expression" dxfId="273" priority="339" stopIfTrue="1">
      <formula>IF(AND($B12="", $K11&lt;&gt;"",$K11&lt;=AE$9,AE$9&lt;=$L11),TRUE,FALSE)</formula>
    </cfRule>
  </conditionalFormatting>
  <conditionalFormatting sqref="AE15:AG15">
    <cfRule type="expression" dxfId="272" priority="331" stopIfTrue="1">
      <formula>IF(OR(WEEKDAY(AE$9)=7,WEEKDAY(AE$9)=1,IF(ISNA(MATCH(AE$9,Holiday,0)),FALSE,TRUE)),TRUE,FALSE)</formula>
    </cfRule>
    <cfRule type="expression" dxfId="271" priority="332" stopIfTrue="1">
      <formula>IF(AND($B15&lt;&gt;"",$I15&lt;&gt;"", $I15&lt;=AE$9,AE$9&lt;=$J15),TRUE,FALSE)</formula>
    </cfRule>
    <cfRule type="expression" dxfId="270" priority="333" stopIfTrue="1">
      <formula>IF(AND($B15="", $K10&lt;&gt;"",$K10&lt;=AE$9,AE$9&lt;=$L10),TRUE,FALSE)</formula>
    </cfRule>
  </conditionalFormatting>
  <conditionalFormatting sqref="AE11:AG11">
    <cfRule type="expression" dxfId="269" priority="328" stopIfTrue="1">
      <formula>IF(OR(WEEKDAY(AE$9)=7,WEEKDAY(AE$9)=1,IF(ISNA(MATCH(AE$9,Holiday,0)),FALSE,TRUE)),TRUE,FALSE)</formula>
    </cfRule>
    <cfRule type="expression" dxfId="268" priority="329" stopIfTrue="1">
      <formula>IF(AND($B11&lt;&gt;"",$I11&lt;&gt;"", $I11&lt;=AE$9,AE$9&lt;=$J11),TRUE,FALSE)</formula>
    </cfRule>
    <cfRule type="expression" dxfId="267" priority="330" stopIfTrue="1">
      <formula>IF(AND($B11="", #REF!&lt;&gt;"",#REF!&lt;=AE$9,AE$9&lt;=#REF!),TRUE,FALSE)</formula>
    </cfRule>
  </conditionalFormatting>
  <conditionalFormatting sqref="H23:H24">
    <cfRule type="expression" dxfId="266" priority="313" stopIfTrue="1">
      <formula>IF(AND($B23&lt;&gt;"",$I23&lt;&gt;"",$J23&lt;&gt;"",$K23&lt;&gt;"",$L23&lt;&gt;"",$M23=100),TRUE,FALSE)</formula>
    </cfRule>
    <cfRule type="expression" dxfId="265" priority="314" stopIfTrue="1">
      <formula>IF(AND($B23&lt;&gt;"",$I23&lt;&gt;"",$J23&lt;&gt;"",$J23&lt;TODAY()),TRUE,FALSE)</formula>
    </cfRule>
    <cfRule type="expression" dxfId="264" priority="315" stopIfTrue="1">
      <formula>IF(OR(AND($B23&lt;&gt;"",$I23&lt;&gt;"",$J23&lt;&gt;"",$K23&lt;&gt;"",$M23&lt;100),AND($I23&lt;&gt;"",$J23&lt;&gt;"",TODAY()&gt;=$I23)),TRUE,FALSE)</formula>
    </cfRule>
  </conditionalFormatting>
  <conditionalFormatting sqref="H21:H22">
    <cfRule type="expression" dxfId="263" priority="310" stopIfTrue="1">
      <formula>IF(AND($B21&lt;&gt;"",$I21&lt;&gt;"",$J21&lt;&gt;"",$K21&lt;&gt;"",$L21&lt;&gt;"",$M21=100),TRUE,FALSE)</formula>
    </cfRule>
    <cfRule type="expression" dxfId="262" priority="311" stopIfTrue="1">
      <formula>IF(AND($B21&lt;&gt;"",$I21&lt;&gt;"",$J21&lt;&gt;"",$J21&lt;TODAY()),TRUE,FALSE)</formula>
    </cfRule>
    <cfRule type="expression" dxfId="261" priority="312" stopIfTrue="1">
      <formula>IF(OR(AND($B21&lt;&gt;"",$I21&lt;&gt;"",$J21&lt;&gt;"",$K21&lt;&gt;"",$M21&lt;100),AND($I21&lt;&gt;"",$J21&lt;&gt;"",TODAY()&gt;=$I21)),TRUE,FALSE)</formula>
    </cfRule>
  </conditionalFormatting>
  <conditionalFormatting sqref="I31:R32 B25:G32 I27:I30 M25:R30 J39:J44 M39:R44 B39:G44">
    <cfRule type="expression" dxfId="260" priority="283" stopIfTrue="1">
      <formula>IF(AND($B25&lt;&gt;"",$I25&lt;&gt;"",$J25&lt;&gt;"",$K25&lt;&gt;"",$L25&lt;&gt;"",$M25=100),TRUE,FALSE)</formula>
    </cfRule>
    <cfRule type="expression" dxfId="259" priority="284" stopIfTrue="1">
      <formula>IF(AND($B25&lt;&gt;"",$I25&lt;&gt;"",$J25&lt;&gt;"",$J25&lt;TODAY()),TRUE,FALSE)</formula>
    </cfRule>
    <cfRule type="expression" dxfId="258" priority="285" stopIfTrue="1">
      <formula>IF(OR(AND($B25&lt;&gt;"",$I25&lt;&gt;"",$J25&lt;&gt;"",$K25&lt;&gt;"",$M25&lt;100),AND($I25&lt;&gt;"",$J25&lt;&gt;"",TODAY()&gt;=$I25)),TRUE,FALSE)</formula>
    </cfRule>
  </conditionalFormatting>
  <conditionalFormatting sqref="H39:H40">
    <cfRule type="expression" dxfId="257" priority="241" stopIfTrue="1">
      <formula>IF(AND($B39&lt;&gt;"",$I39&lt;&gt;"",$J39&lt;&gt;"",$K39&lt;&gt;"",$L39&lt;&gt;"",$M39=100),TRUE,FALSE)</formula>
    </cfRule>
    <cfRule type="expression" dxfId="256" priority="242" stopIfTrue="1">
      <formula>IF(AND($B39&lt;&gt;"",$I39&lt;&gt;"",$J39&lt;&gt;"",$J39&lt;TODAY()),TRUE,FALSE)</formula>
    </cfRule>
    <cfRule type="expression" dxfId="255" priority="243" stopIfTrue="1">
      <formula>IF(OR(AND($B39&lt;&gt;"",$I39&lt;&gt;"",$J39&lt;&gt;"",$K39&lt;&gt;"",$M39&lt;100),AND($I39&lt;&gt;"",$J39&lt;&gt;"",TODAY()&gt;=$I39)),TRUE,FALSE)</formula>
    </cfRule>
  </conditionalFormatting>
  <conditionalFormatting sqref="H27:H28">
    <cfRule type="expression" dxfId="254" priority="256" stopIfTrue="1">
      <formula>IF(AND($B27&lt;&gt;"",$I27&lt;&gt;"",$J27&lt;&gt;"",$K27&lt;&gt;"",$L27&lt;&gt;"",$M27=100),TRUE,FALSE)</formula>
    </cfRule>
    <cfRule type="expression" dxfId="253" priority="257" stopIfTrue="1">
      <formula>IF(AND($B27&lt;&gt;"",$I27&lt;&gt;"",$J27&lt;&gt;"",$J27&lt;TODAY()),TRUE,FALSE)</formula>
    </cfRule>
    <cfRule type="expression" dxfId="252" priority="258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51" priority="253" stopIfTrue="1">
      <formula>IF(AND($B25&lt;&gt;"",$I25&lt;&gt;"",$J25&lt;&gt;"",$K25&lt;&gt;"",$L25&lt;&gt;"",$M25=100),TRUE,FALSE)</formula>
    </cfRule>
    <cfRule type="expression" dxfId="250" priority="254" stopIfTrue="1">
      <formula>IF(AND($B25&lt;&gt;"",$I25&lt;&gt;"",$J25&lt;&gt;"",$J25&lt;TODAY()),TRUE,FALSE)</formula>
    </cfRule>
    <cfRule type="expression" dxfId="249" priority="255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48" priority="250" stopIfTrue="1">
      <formula>IF(AND($B29&lt;&gt;"",$I29&lt;&gt;"",$J29&lt;&gt;"",$K29&lt;&gt;"",$L29&lt;&gt;"",$M29=100),TRUE,FALSE)</formula>
    </cfRule>
    <cfRule type="expression" dxfId="247" priority="251" stopIfTrue="1">
      <formula>IF(AND($B29&lt;&gt;"",$I29&lt;&gt;"",$J29&lt;&gt;"",$J29&lt;TODAY()),TRUE,FALSE)</formula>
    </cfRule>
    <cfRule type="expression" dxfId="246" priority="252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245" priority="247" stopIfTrue="1">
      <formula>IF(AND($B31&lt;&gt;"",$I31&lt;&gt;"",$J31&lt;&gt;"",$K31&lt;&gt;"",$L31&lt;&gt;"",$M31=100),TRUE,FALSE)</formula>
    </cfRule>
    <cfRule type="expression" dxfId="244" priority="248" stopIfTrue="1">
      <formula>IF(AND($B31&lt;&gt;"",$I31&lt;&gt;"",$J31&lt;&gt;"",$J31&lt;TODAY()),TRUE,FALSE)</formula>
    </cfRule>
    <cfRule type="expression" dxfId="243" priority="249" stopIfTrue="1">
      <formula>IF(OR(AND($B31&lt;&gt;"",$I31&lt;&gt;"",$J31&lt;&gt;"",$K31&lt;&gt;"",$M31&lt;100),AND($I31&lt;&gt;"",$J31&lt;&gt;"",TODAY()&gt;=$I31)),TRUE,FALSE)</formula>
    </cfRule>
  </conditionalFormatting>
  <conditionalFormatting sqref="H43:H44">
    <cfRule type="expression" dxfId="242" priority="238" stopIfTrue="1">
      <formula>IF(AND($B43&lt;&gt;"",$I43&lt;&gt;"",$J43&lt;&gt;"",$K43&lt;&gt;"",$L43&lt;&gt;"",$M43=100),TRUE,FALSE)</formula>
    </cfRule>
    <cfRule type="expression" dxfId="241" priority="239" stopIfTrue="1">
      <formula>IF(AND($B43&lt;&gt;"",$I43&lt;&gt;"",$J43&lt;&gt;"",$J43&lt;TODAY()),TRUE,FALSE)</formula>
    </cfRule>
    <cfRule type="expression" dxfId="240" priority="240" stopIfTrue="1">
      <formula>IF(OR(AND($B43&lt;&gt;"",$I43&lt;&gt;"",$J43&lt;&gt;"",$K43&lt;&gt;"",$M43&lt;100),AND($I43&lt;&gt;"",$J43&lt;&gt;"",TODAY()&gt;=$I43)),TRUE,FALSE)</formula>
    </cfRule>
  </conditionalFormatting>
  <conditionalFormatting sqref="H41:H42">
    <cfRule type="expression" dxfId="239" priority="244" stopIfTrue="1">
      <formula>IF(AND($B41&lt;&gt;"",$I41&lt;&gt;"",$J41&lt;&gt;"",$K41&lt;&gt;"",$L41&lt;&gt;"",$M41=100),TRUE,FALSE)</formula>
    </cfRule>
    <cfRule type="expression" dxfId="238" priority="245" stopIfTrue="1">
      <formula>IF(AND($B41&lt;&gt;"",$I41&lt;&gt;"",$J41&lt;&gt;"",$J41&lt;TODAY()),TRUE,FALSE)</formula>
    </cfRule>
    <cfRule type="expression" dxfId="237" priority="246" stopIfTrue="1">
      <formula>IF(OR(AND($B41&lt;&gt;"",$I41&lt;&gt;"",$J41&lt;&gt;"",$K41&lt;&gt;"",$M41&lt;100),AND($I41&lt;&gt;"",$J41&lt;&gt;"",TODAY()&gt;=$I41)),TRUE,FALSE)</formula>
    </cfRule>
  </conditionalFormatting>
  <conditionalFormatting sqref="S21:AG21 S25:AG25 S49:AG49">
    <cfRule type="expression" dxfId="236" priority="66064" stopIfTrue="1">
      <formula>IF(OR(WEEKDAY(S$9)=7,WEEKDAY(S$9)=1,IF(ISNA(MATCH(S$9,Holiday,0)),FALSE,TRUE)),TRUE,FALSE)</formula>
    </cfRule>
    <cfRule type="expression" dxfId="235" priority="66065" stopIfTrue="1">
      <formula>IF(AND($B21&lt;&gt;"",$I21&lt;&gt;"", $I21&lt;=S$9,S$9&lt;=$J21),TRUE,FALSE)</formula>
    </cfRule>
    <cfRule type="expression" dxfId="234" priority="66066" stopIfTrue="1">
      <formula>IF(AND($B21="", #REF!&lt;&gt;"",#REF!&lt;=S$9,S$9&lt;=#REF!),TRUE,FALSE)</formula>
    </cfRule>
  </conditionalFormatting>
  <conditionalFormatting sqref="S23:AG23 S27:AG27">
    <cfRule type="expression" dxfId="233" priority="66079" stopIfTrue="1">
      <formula>IF(OR(WEEKDAY(S$9)=7,WEEKDAY(S$9)=1,IF(ISNA(MATCH(S$9,Holiday,0)),FALSE,TRUE)),TRUE,FALSE)</formula>
    </cfRule>
    <cfRule type="expression" dxfId="232" priority="66080" stopIfTrue="1">
      <formula>IF(AND($B23&lt;&gt;"",$I23&lt;&gt;"", $I23&lt;=S$9,S$9&lt;=$J23),TRUE,FALSE)</formula>
    </cfRule>
    <cfRule type="expression" dxfId="231" priority="66081" stopIfTrue="1">
      <formula>IF(AND($B23="", #REF!&lt;&gt;"",#REF!&lt;=S$9,S$9&lt;=#REF!),TRUE,FALSE)</formula>
    </cfRule>
  </conditionalFormatting>
  <conditionalFormatting sqref="I25:I26">
    <cfRule type="expression" dxfId="230" priority="235" stopIfTrue="1">
      <formula>IF(AND($B25&lt;&gt;"",$I25&lt;&gt;"",$J25&lt;&gt;"",$K25&lt;&gt;"",$L25&lt;&gt;"",$M25=100),TRUE,FALSE)</formula>
    </cfRule>
    <cfRule type="expression" dxfId="229" priority="236" stopIfTrue="1">
      <formula>IF(AND($B25&lt;&gt;"",$I25&lt;&gt;"",$J25&lt;&gt;"",$J25&lt;TODAY()),TRUE,FALSE)</formula>
    </cfRule>
    <cfRule type="expression" dxfId="228" priority="237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27" priority="211" stopIfTrue="1">
      <formula>IF(AND($B27&lt;&gt;"",$I27&lt;&gt;"",$J27&lt;&gt;"",$K27&lt;&gt;"",$L27&lt;&gt;"",$M27=100),TRUE,FALSE)</formula>
    </cfRule>
    <cfRule type="expression" dxfId="226" priority="212" stopIfTrue="1">
      <formula>IF(AND($B27&lt;&gt;"",$I27&lt;&gt;"",$J27&lt;&gt;"",$J27&lt;TODAY()),TRUE,FALSE)</formula>
    </cfRule>
    <cfRule type="expression" dxfId="225" priority="213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24" priority="229" stopIfTrue="1">
      <formula>IF(AND($B25&lt;&gt;"",$I25&lt;&gt;"",$J25&lt;&gt;"",$K25&lt;&gt;"",$L25&lt;&gt;"",$M25=100),TRUE,FALSE)</formula>
    </cfRule>
    <cfRule type="expression" dxfId="223" priority="230" stopIfTrue="1">
      <formula>IF(AND($B25&lt;&gt;"",$I25&lt;&gt;"",$J25&lt;&gt;"",$J25&lt;TODAY()),TRUE,FALSE)</formula>
    </cfRule>
    <cfRule type="expression" dxfId="222" priority="231" stopIfTrue="1">
      <formula>IF(OR(AND($B25&lt;&gt;"",$I25&lt;&gt;"",$J25&lt;&gt;"",$K25&lt;&gt;"",$M25&lt;100),AND($I25&lt;&gt;"",$J25&lt;&gt;"",TODAY()&gt;=$I25)),TRUE,FALSE)</formula>
    </cfRule>
  </conditionalFormatting>
  <conditionalFormatting sqref="L29:L30">
    <cfRule type="expression" dxfId="221" priority="202" stopIfTrue="1">
      <formula>IF(AND($B29&lt;&gt;"",$I29&lt;&gt;"",$J29&lt;&gt;"",$K29&lt;&gt;"",$L29&lt;&gt;"",$M29=100),TRUE,FALSE)</formula>
    </cfRule>
    <cfRule type="expression" dxfId="220" priority="203" stopIfTrue="1">
      <formula>IF(AND($B29&lt;&gt;"",$I29&lt;&gt;"",$J29&lt;&gt;"",$J29&lt;TODAY()),TRUE,FALSE)</formula>
    </cfRule>
    <cfRule type="expression" dxfId="219" priority="204" stopIfTrue="1">
      <formula>IF(OR(AND($B29&lt;&gt;"",$I29&lt;&gt;"",$J29&lt;&gt;"",$K29&lt;&gt;"",$M29&lt;100),AND($I29&lt;&gt;"",$J29&lt;&gt;"",TODAY()&gt;=$I29)),TRUE,FALSE)</formula>
    </cfRule>
  </conditionalFormatting>
  <conditionalFormatting sqref="L25:L26">
    <cfRule type="expression" dxfId="218" priority="223" stopIfTrue="1">
      <formula>IF(AND($B25&lt;&gt;"",$I25&lt;&gt;"",$J25&lt;&gt;"",$K25&lt;&gt;"",$L25&lt;&gt;"",$M25=100),TRUE,FALSE)</formula>
    </cfRule>
    <cfRule type="expression" dxfId="217" priority="224" stopIfTrue="1">
      <formula>IF(AND($B25&lt;&gt;"",$I25&lt;&gt;"",$J25&lt;&gt;"",$J25&lt;TODAY()),TRUE,FALSE)</formula>
    </cfRule>
    <cfRule type="expression" dxfId="216" priority="225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15" priority="220" stopIfTrue="1">
      <formula>IF(AND($B25&lt;&gt;"",$I25&lt;&gt;"",$J25&lt;&gt;"",$K25&lt;&gt;"",$L25&lt;&gt;"",$M25=100),TRUE,FALSE)</formula>
    </cfRule>
    <cfRule type="expression" dxfId="214" priority="221" stopIfTrue="1">
      <formula>IF(AND($B25&lt;&gt;"",$I25&lt;&gt;"",$J25&lt;&gt;"",$J25&lt;TODAY()),TRUE,FALSE)</formula>
    </cfRule>
    <cfRule type="expression" dxfId="213" priority="222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12" priority="217" stopIfTrue="1">
      <formula>IF(AND($B27&lt;&gt;"",$I27&lt;&gt;"",$J27&lt;&gt;"",$K27&lt;&gt;"",$L27&lt;&gt;"",$M27=100),TRUE,FALSE)</formula>
    </cfRule>
    <cfRule type="expression" dxfId="211" priority="218" stopIfTrue="1">
      <formula>IF(AND($B27&lt;&gt;"",$I27&lt;&gt;"",$J27&lt;&gt;"",$J27&lt;TODAY()),TRUE,FALSE)</formula>
    </cfRule>
    <cfRule type="expression" dxfId="210" priority="219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09" priority="214" stopIfTrue="1">
      <formula>IF(AND($B29&lt;&gt;"",$I29&lt;&gt;"",$J29&lt;&gt;"",$K29&lt;&gt;"",$L29&lt;&gt;"",$M29=100),TRUE,FALSE)</formula>
    </cfRule>
    <cfRule type="expression" dxfId="208" priority="215" stopIfTrue="1">
      <formula>IF(AND($B29&lt;&gt;"",$I29&lt;&gt;"",$J29&lt;&gt;"",$J29&lt;TODAY()),TRUE,FALSE)</formula>
    </cfRule>
    <cfRule type="expression" dxfId="207" priority="216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06" priority="208" stopIfTrue="1">
      <formula>IF(AND($B29&lt;&gt;"",$I29&lt;&gt;"",$J29&lt;&gt;"",$K29&lt;&gt;"",$L29&lt;&gt;"",$M29=100),TRUE,FALSE)</formula>
    </cfRule>
    <cfRule type="expression" dxfId="205" priority="209" stopIfTrue="1">
      <formula>IF(AND($B29&lt;&gt;"",$I29&lt;&gt;"",$J29&lt;&gt;"",$J29&lt;TODAY()),TRUE,FALSE)</formula>
    </cfRule>
    <cfRule type="expression" dxfId="204" priority="210" stopIfTrue="1">
      <formula>IF(OR(AND($B29&lt;&gt;"",$I29&lt;&gt;"",$J29&lt;&gt;"",$K29&lt;&gt;"",$M29&lt;100),AND($I29&lt;&gt;"",$J29&lt;&gt;"",TODAY()&gt;=$I29)),TRUE,FALSE)</formula>
    </cfRule>
  </conditionalFormatting>
  <conditionalFormatting sqref="L27:L28">
    <cfRule type="expression" dxfId="203" priority="205" stopIfTrue="1">
      <formula>IF(AND($B27&lt;&gt;"",$I27&lt;&gt;"",$J27&lt;&gt;"",$K27&lt;&gt;"",$L27&lt;&gt;"",$M27=100),TRUE,FALSE)</formula>
    </cfRule>
    <cfRule type="expression" dxfId="202" priority="206" stopIfTrue="1">
      <formula>IF(AND($B27&lt;&gt;"",$I27&lt;&gt;"",$J27&lt;&gt;"",$J27&lt;TODAY()),TRUE,FALSE)</formula>
    </cfRule>
    <cfRule type="expression" dxfId="201" priority="207" stopIfTrue="1">
      <formula>IF(OR(AND($B27&lt;&gt;"",$I27&lt;&gt;"",$J27&lt;&gt;"",$K27&lt;&gt;"",$M27&lt;100),AND($I27&lt;&gt;"",$J27&lt;&gt;"",TODAY()&gt;=$I27)),TRUE,FALSE)</formula>
    </cfRule>
  </conditionalFormatting>
  <conditionalFormatting sqref="S19:AG19">
    <cfRule type="expression" dxfId="200" priority="66085" stopIfTrue="1">
      <formula>IF(OR(WEEKDAY(S$9)=7,WEEKDAY(S$9)=1,IF(ISNA(MATCH(S$9,Holiday,0)),FALSE,TRUE)),TRUE,FALSE)</formula>
    </cfRule>
    <cfRule type="expression" dxfId="199" priority="66086" stopIfTrue="1">
      <formula>IF(AND($B19&lt;&gt;"",$I19&lt;&gt;"", $I19&lt;=S$9,S$9&lt;=$J19),TRUE,FALSE)</formula>
    </cfRule>
    <cfRule type="expression" dxfId="198" priority="66087" stopIfTrue="1">
      <formula>IF(AND($B19="", $K16&lt;&gt;"",$K16&lt;=S$9,S$9&lt;=$L16),TRUE,FALSE)</formula>
    </cfRule>
  </conditionalFormatting>
  <conditionalFormatting sqref="S18:AG18">
    <cfRule type="expression" dxfId="197" priority="199" stopIfTrue="1">
      <formula>IF(OR(WEEKDAY(S$9)=7,WEEKDAY(S$9)=1,IF(ISNA(MATCH(S$9,Holiday,0)),FALSE,TRUE)),TRUE,FALSE)</formula>
    </cfRule>
    <cfRule type="expression" dxfId="196" priority="200" stopIfTrue="1">
      <formula>IF(AND($B18&lt;&gt;"",$I18&lt;&gt;"", $I18&lt;=S$9,S$9&lt;=$J18),TRUE,FALSE)</formula>
    </cfRule>
    <cfRule type="expression" dxfId="195" priority="201" stopIfTrue="1">
      <formula>IF(AND($B18="", $K17&lt;&gt;"",$K17&lt;=S$9,S$9&lt;=$L17),TRUE,FALSE)</formula>
    </cfRule>
  </conditionalFormatting>
  <conditionalFormatting sqref="B17:E18 G17:R18">
    <cfRule type="expression" dxfId="194" priority="196" stopIfTrue="1">
      <formula>IF(AND($B17&lt;&gt;"",$I17&lt;&gt;"",$J17&lt;&gt;"",$K17&lt;&gt;"",$L17&lt;&gt;"",$M17=100),TRUE,FALSE)</formula>
    </cfRule>
    <cfRule type="expression" dxfId="193" priority="197" stopIfTrue="1">
      <formula>IF(AND($B17&lt;&gt;"",$I17&lt;&gt;"",$J17&lt;&gt;"",$J17&lt;TODAY()),TRUE,FALSE)</formula>
    </cfRule>
    <cfRule type="expression" dxfId="192" priority="198" stopIfTrue="1">
      <formula>IF(OR(AND($B17&lt;&gt;"",$I17&lt;&gt;"",$J17&lt;&gt;"",$K17&lt;&gt;"",$M17&lt;100),AND($I17&lt;&gt;"",$J17&lt;&gt;"",TODAY()&gt;=$I17)),TRUE,FALSE)</formula>
    </cfRule>
  </conditionalFormatting>
  <conditionalFormatting sqref="S17:AG17">
    <cfRule type="expression" dxfId="191" priority="193" stopIfTrue="1">
      <formula>IF(OR(WEEKDAY(S$9)=7,WEEKDAY(S$9)=1,IF(ISNA(MATCH(S$9,Holiday,0)),FALSE,TRUE)),TRUE,FALSE)</formula>
    </cfRule>
    <cfRule type="expression" dxfId="190" priority="194" stopIfTrue="1">
      <formula>IF(AND($B17&lt;&gt;"",$I17&lt;&gt;"", $I17&lt;=S$9,S$9&lt;=$J17),TRUE,FALSE)</formula>
    </cfRule>
    <cfRule type="expression" dxfId="189" priority="195" stopIfTrue="1">
      <formula>IF(AND($B17="", $K14&lt;&gt;"",$K14&lt;=S$9,S$9&lt;=$L14),TRUE,FALSE)</formula>
    </cfRule>
  </conditionalFormatting>
  <conditionalFormatting sqref="F15:F16">
    <cfRule type="expression" dxfId="188" priority="190" stopIfTrue="1">
      <formula>IF(AND($B15&lt;&gt;"",$I15&lt;&gt;"",$J15&lt;&gt;"",$K15&lt;&gt;"",$L15&lt;&gt;"",$M15=100),TRUE,FALSE)</formula>
    </cfRule>
    <cfRule type="expression" dxfId="187" priority="191" stopIfTrue="1">
      <formula>IF(AND($B15&lt;&gt;"",$I15&lt;&gt;"",$J15&lt;&gt;"",$J15&lt;TODAY()),TRUE,FALSE)</formula>
    </cfRule>
    <cfRule type="expression" dxfId="186" priority="192" stopIfTrue="1">
      <formula>IF(OR(AND($B15&lt;&gt;"",$I15&lt;&gt;"",$J15&lt;&gt;"",$K15&lt;&gt;"",$M15&lt;100),AND($I15&lt;&gt;"",$J15&lt;&gt;"",TODAY()&gt;=$I15)),TRUE,FALSE)</formula>
    </cfRule>
  </conditionalFormatting>
  <conditionalFormatting sqref="S34:AG38">
    <cfRule type="expression" dxfId="185" priority="187" stopIfTrue="1">
      <formula>IF(OR(WEEKDAY(S$9)=7,WEEKDAY(S$9)=1,IF(ISNA(MATCH(S$9,Holiday,0)),FALSE,TRUE)),TRUE,FALSE)</formula>
    </cfRule>
    <cfRule type="expression" dxfId="184" priority="188" stopIfTrue="1">
      <formula>IF(AND($B34&lt;&gt;"",$I34&lt;&gt;"", $I34&lt;=S$9,S$9&lt;=$J34),TRUE,FALSE)</formula>
    </cfRule>
    <cfRule type="expression" dxfId="183" priority="189" stopIfTrue="1">
      <formula>IF(AND($B34="", $K33&lt;&gt;"",$K33&lt;=S$9,S$9&lt;=$L33),TRUE,FALSE)</formula>
    </cfRule>
  </conditionalFormatting>
  <conditionalFormatting sqref="I37:R38 B35:G38 I33:I36 M33:R36 B33:C34 E33:G34">
    <cfRule type="expression" dxfId="182" priority="184" stopIfTrue="1">
      <formula>IF(AND($B33&lt;&gt;"",$I33&lt;&gt;"",$J33&lt;&gt;"",$K33&lt;&gt;"",$L33&lt;&gt;"",$M33=100),TRUE,FALSE)</formula>
    </cfRule>
    <cfRule type="expression" dxfId="181" priority="185" stopIfTrue="1">
      <formula>IF(AND($B33&lt;&gt;"",$I33&lt;&gt;"",$J33&lt;&gt;"",$J33&lt;TODAY()),TRUE,FALSE)</formula>
    </cfRule>
    <cfRule type="expression" dxfId="180" priority="186" stopIfTrue="1">
      <formula>IF(OR(AND($B33&lt;&gt;"",$I33&lt;&gt;"",$J33&lt;&gt;"",$K33&lt;&gt;"",$M33&lt;100),AND($I33&lt;&gt;"",$J33&lt;&gt;"",TODAY()&gt;=$I33)),TRUE,FALSE)</formula>
    </cfRule>
  </conditionalFormatting>
  <conditionalFormatting sqref="H33:H34">
    <cfRule type="expression" dxfId="179" priority="181" stopIfTrue="1">
      <formula>IF(AND($B33&lt;&gt;"",$I33&lt;&gt;"",$J33&lt;&gt;"",$K33&lt;&gt;"",$L33&lt;&gt;"",$M33=100),TRUE,FALSE)</formula>
    </cfRule>
    <cfRule type="expression" dxfId="178" priority="182" stopIfTrue="1">
      <formula>IF(AND($B33&lt;&gt;"",$I33&lt;&gt;"",$J33&lt;&gt;"",$J33&lt;TODAY()),TRUE,FALSE)</formula>
    </cfRule>
    <cfRule type="expression" dxfId="177" priority="183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76" priority="178" stopIfTrue="1">
      <formula>IF(AND($B35&lt;&gt;"",$I35&lt;&gt;"",$J35&lt;&gt;"",$K35&lt;&gt;"",$L35&lt;&gt;"",$M35=100),TRUE,FALSE)</formula>
    </cfRule>
    <cfRule type="expression" dxfId="175" priority="179" stopIfTrue="1">
      <formula>IF(AND($B35&lt;&gt;"",$I35&lt;&gt;"",$J35&lt;&gt;"",$J35&lt;TODAY()),TRUE,FALSE)</formula>
    </cfRule>
    <cfRule type="expression" dxfId="174" priority="180" stopIfTrue="1">
      <formula>IF(OR(AND($B35&lt;&gt;"",$I35&lt;&gt;"",$J35&lt;&gt;"",$K35&lt;&gt;"",$M35&lt;100),AND($I35&lt;&gt;"",$J35&lt;&gt;"",TODAY()&gt;=$I35)),TRUE,FALSE)</formula>
    </cfRule>
  </conditionalFormatting>
  <conditionalFormatting sqref="H37:H38">
    <cfRule type="expression" dxfId="173" priority="175" stopIfTrue="1">
      <formula>IF(AND($B37&lt;&gt;"",$I37&lt;&gt;"",$J37&lt;&gt;"",$K37&lt;&gt;"",$L37&lt;&gt;"",$M37=100),TRUE,FALSE)</formula>
    </cfRule>
    <cfRule type="expression" dxfId="172" priority="176" stopIfTrue="1">
      <formula>IF(AND($B37&lt;&gt;"",$I37&lt;&gt;"",$J37&lt;&gt;"",$J37&lt;TODAY()),TRUE,FALSE)</formula>
    </cfRule>
    <cfRule type="expression" dxfId="171" priority="177" stopIfTrue="1">
      <formula>IF(OR(AND($B37&lt;&gt;"",$I37&lt;&gt;"",$J37&lt;&gt;"",$K37&lt;&gt;"",$M37&lt;100),AND($I37&lt;&gt;"",$J37&lt;&gt;"",TODAY()&gt;=$I37)),TRUE,FALSE)</formula>
    </cfRule>
  </conditionalFormatting>
  <conditionalFormatting sqref="S33:AG33">
    <cfRule type="expression" dxfId="170" priority="172" stopIfTrue="1">
      <formula>IF(OR(WEEKDAY(S$9)=7,WEEKDAY(S$9)=1,IF(ISNA(MATCH(S$9,Holiday,0)),FALSE,TRUE)),TRUE,FALSE)</formula>
    </cfRule>
    <cfRule type="expression" dxfId="169" priority="173" stopIfTrue="1">
      <formula>IF(AND($B33&lt;&gt;"",$I33&lt;&gt;"", $I33&lt;=S$9,S$9&lt;=$J33),TRUE,FALSE)</formula>
    </cfRule>
    <cfRule type="expression" dxfId="168" priority="174" stopIfTrue="1">
      <formula>IF(AND($B33="", #REF!&lt;&gt;"",#REF!&lt;=S$9,S$9&lt;=#REF!),TRUE,FALSE)</formula>
    </cfRule>
  </conditionalFormatting>
  <conditionalFormatting sqref="K33:K34">
    <cfRule type="expression" dxfId="167" priority="169" stopIfTrue="1">
      <formula>IF(AND($B33&lt;&gt;"",$I33&lt;&gt;"",$J33&lt;&gt;"",$K33&lt;&gt;"",$L33&lt;&gt;"",$M33=100),TRUE,FALSE)</formula>
    </cfRule>
    <cfRule type="expression" dxfId="166" priority="170" stopIfTrue="1">
      <formula>IF(AND($B33&lt;&gt;"",$I33&lt;&gt;"",$J33&lt;&gt;"",$J33&lt;TODAY()),TRUE,FALSE)</formula>
    </cfRule>
    <cfRule type="expression" dxfId="165" priority="171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64" priority="166" stopIfTrue="1">
      <formula>IF(AND($B35&lt;&gt;"",$I35&lt;&gt;"",$J35&lt;&gt;"",$K35&lt;&gt;"",$L35&lt;&gt;"",$M35=100),TRUE,FALSE)</formula>
    </cfRule>
    <cfRule type="expression" dxfId="163" priority="167" stopIfTrue="1">
      <formula>IF(AND($B35&lt;&gt;"",$I35&lt;&gt;"",$J35&lt;&gt;"",$J35&lt;TODAY()),TRUE,FALSE)</formula>
    </cfRule>
    <cfRule type="expression" dxfId="162" priority="168" stopIfTrue="1">
      <formula>IF(OR(AND($B35&lt;&gt;"",$I35&lt;&gt;"",$J35&lt;&gt;"",$K35&lt;&gt;"",$M35&lt;100),AND($I35&lt;&gt;"",$J35&lt;&gt;"",TODAY()&gt;=$I35)),TRUE,FALSE)</formula>
    </cfRule>
  </conditionalFormatting>
  <conditionalFormatting sqref="J33:J34">
    <cfRule type="expression" dxfId="161" priority="163" stopIfTrue="1">
      <formula>IF(AND($B33&lt;&gt;"",$I33&lt;&gt;"",$J33&lt;&gt;"",$K33&lt;&gt;"",$L33&lt;&gt;"",$M33=100),TRUE,FALSE)</formula>
    </cfRule>
    <cfRule type="expression" dxfId="160" priority="164" stopIfTrue="1">
      <formula>IF(AND($B33&lt;&gt;"",$I33&lt;&gt;"",$J33&lt;&gt;"",$J33&lt;TODAY()),TRUE,FALSE)</formula>
    </cfRule>
    <cfRule type="expression" dxfId="159" priority="165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8" priority="160" stopIfTrue="1">
      <formula>IF(AND($B35&lt;&gt;"",$I35&lt;&gt;"",$J35&lt;&gt;"",$K35&lt;&gt;"",$L35&lt;&gt;"",$M35=100),TRUE,FALSE)</formula>
    </cfRule>
    <cfRule type="expression" dxfId="157" priority="161" stopIfTrue="1">
      <formula>IF(AND($B35&lt;&gt;"",$I35&lt;&gt;"",$J35&lt;&gt;"",$J35&lt;TODAY()),TRUE,FALSE)</formula>
    </cfRule>
    <cfRule type="expression" dxfId="156" priority="162" stopIfTrue="1">
      <formula>IF(OR(AND($B35&lt;&gt;"",$I35&lt;&gt;"",$J35&lt;&gt;"",$K35&lt;&gt;"",$M35&lt;100),AND($I35&lt;&gt;"",$J35&lt;&gt;"",TODAY()&gt;=$I35)),TRUE,FALSE)</formula>
    </cfRule>
  </conditionalFormatting>
  <conditionalFormatting sqref="K35:K36">
    <cfRule type="expression" dxfId="155" priority="157" stopIfTrue="1">
      <formula>IF(AND($B35&lt;&gt;"",$I35&lt;&gt;"",$J35&lt;&gt;"",$K35&lt;&gt;"",$L35&lt;&gt;"",$M35=100),TRUE,FALSE)</formula>
    </cfRule>
    <cfRule type="expression" dxfId="154" priority="158" stopIfTrue="1">
      <formula>IF(AND($B35&lt;&gt;"",$I35&lt;&gt;"",$J35&lt;&gt;"",$J35&lt;TODAY()),TRUE,FALSE)</formula>
    </cfRule>
    <cfRule type="expression" dxfId="153" priority="159" stopIfTrue="1">
      <formula>IF(OR(AND($B35&lt;&gt;"",$I35&lt;&gt;"",$J35&lt;&gt;"",$K35&lt;&gt;"",$M35&lt;100),AND($I35&lt;&gt;"",$J35&lt;&gt;"",TODAY()&gt;=$I35)),TRUE,FALSE)</formula>
    </cfRule>
  </conditionalFormatting>
  <conditionalFormatting sqref="L33:L34">
    <cfRule type="expression" dxfId="152" priority="154" stopIfTrue="1">
      <formula>IF(AND($B33&lt;&gt;"",$I33&lt;&gt;"",$J33&lt;&gt;"",$K33&lt;&gt;"",$L33&lt;&gt;"",$M33=100),TRUE,FALSE)</formula>
    </cfRule>
    <cfRule type="expression" dxfId="151" priority="155" stopIfTrue="1">
      <formula>IF(AND($B33&lt;&gt;"",$I33&lt;&gt;"",$J33&lt;&gt;"",$J33&lt;TODAY()),TRUE,FALSE)</formula>
    </cfRule>
    <cfRule type="expression" dxfId="150" priority="156" stopIfTrue="1">
      <formula>IF(OR(AND($B33&lt;&gt;"",$I33&lt;&gt;"",$J33&lt;&gt;"",$K33&lt;&gt;"",$M33&lt;100),AND($I33&lt;&gt;"",$J33&lt;&gt;"",TODAY()&gt;=$I33)),TRUE,FALSE)</formula>
    </cfRule>
  </conditionalFormatting>
  <conditionalFormatting sqref="I39:I40">
    <cfRule type="expression" dxfId="149" priority="151" stopIfTrue="1">
      <formula>IF(AND($B39&lt;&gt;"",$I39&lt;&gt;"",$J39&lt;&gt;"",$K39&lt;&gt;"",$L39&lt;&gt;"",$M39=100),TRUE,FALSE)</formula>
    </cfRule>
    <cfRule type="expression" dxfId="148" priority="152" stopIfTrue="1">
      <formula>IF(AND($B39&lt;&gt;"",$I39&lt;&gt;"",$J39&lt;&gt;"",$J39&lt;TODAY()),TRUE,FALSE)</formula>
    </cfRule>
    <cfRule type="expression" dxfId="147" priority="153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46" priority="148" stopIfTrue="1">
      <formula>IF(AND($B41&lt;&gt;"",$I41&lt;&gt;"",$J41&lt;&gt;"",$K41&lt;&gt;"",$L41&lt;&gt;"",$M41=100),TRUE,FALSE)</formula>
    </cfRule>
    <cfRule type="expression" dxfId="145" priority="149" stopIfTrue="1">
      <formula>IF(AND($B41&lt;&gt;"",$I41&lt;&gt;"",$J41&lt;&gt;"",$J41&lt;TODAY()),TRUE,FALSE)</formula>
    </cfRule>
    <cfRule type="expression" dxfId="144" priority="150" stopIfTrue="1">
      <formula>IF(OR(AND($B41&lt;&gt;"",$I41&lt;&gt;"",$J41&lt;&gt;"",$K41&lt;&gt;"",$M41&lt;100),AND($I41&lt;&gt;"",$J41&lt;&gt;"",TODAY()&gt;=$I41)),TRUE,FALSE)</formula>
    </cfRule>
  </conditionalFormatting>
  <conditionalFormatting sqref="I43:I44">
    <cfRule type="expression" dxfId="143" priority="145" stopIfTrue="1">
      <formula>IF(AND($B43&lt;&gt;"",$I43&lt;&gt;"",$J43&lt;&gt;"",$K43&lt;&gt;"",$L43&lt;&gt;"",$M43=100),TRUE,FALSE)</formula>
    </cfRule>
    <cfRule type="expression" dxfId="142" priority="146" stopIfTrue="1">
      <formula>IF(AND($B43&lt;&gt;"",$I43&lt;&gt;"",$J43&lt;&gt;"",$J43&lt;TODAY()),TRUE,FALSE)</formula>
    </cfRule>
    <cfRule type="expression" dxfId="141" priority="147" stopIfTrue="1">
      <formula>IF(OR(AND($B43&lt;&gt;"",$I43&lt;&gt;"",$J43&lt;&gt;"",$K43&lt;&gt;"",$M43&lt;100),AND($I43&lt;&gt;"",$J43&lt;&gt;"",TODAY()&gt;=$I43)),TRUE,FALSE)</formula>
    </cfRule>
  </conditionalFormatting>
  <conditionalFormatting sqref="K39:K40">
    <cfRule type="expression" dxfId="140" priority="142" stopIfTrue="1">
      <formula>IF(AND($B39&lt;&gt;"",$I39&lt;&gt;"",$J39&lt;&gt;"",$K39&lt;&gt;"",$L39&lt;&gt;"",$M39=100),TRUE,FALSE)</formula>
    </cfRule>
    <cfRule type="expression" dxfId="139" priority="143" stopIfTrue="1">
      <formula>IF(AND($B39&lt;&gt;"",$I39&lt;&gt;"",$J39&lt;&gt;"",$J39&lt;TODAY()),TRUE,FALSE)</formula>
    </cfRule>
    <cfRule type="expression" dxfId="138" priority="144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37" priority="139" stopIfTrue="1">
      <formula>IF(AND($B41&lt;&gt;"",$I41&lt;&gt;"",$J41&lt;&gt;"",$K41&lt;&gt;"",$L41&lt;&gt;"",$M41=100),TRUE,FALSE)</formula>
    </cfRule>
    <cfRule type="expression" dxfId="136" priority="140" stopIfTrue="1">
      <formula>IF(AND($B41&lt;&gt;"",$I41&lt;&gt;"",$J41&lt;&gt;"",$J41&lt;TODAY()),TRUE,FALSE)</formula>
    </cfRule>
    <cfRule type="expression" dxfId="135" priority="141" stopIfTrue="1">
      <formula>IF(OR(AND($B41&lt;&gt;"",$I41&lt;&gt;"",$J41&lt;&gt;"",$K41&lt;&gt;"",$M41&lt;100),AND($I41&lt;&gt;"",$J41&lt;&gt;"",TODAY()&gt;=$I41)),TRUE,FALSE)</formula>
    </cfRule>
  </conditionalFormatting>
  <conditionalFormatting sqref="K43:K44">
    <cfRule type="expression" dxfId="134" priority="136" stopIfTrue="1">
      <formula>IF(AND($B43&lt;&gt;"",$I43&lt;&gt;"",$J43&lt;&gt;"",$K43&lt;&gt;"",$L43&lt;&gt;"",$M43=100),TRUE,FALSE)</formula>
    </cfRule>
    <cfRule type="expression" dxfId="133" priority="137" stopIfTrue="1">
      <formula>IF(AND($B43&lt;&gt;"",$I43&lt;&gt;"",$J43&lt;&gt;"",$J43&lt;TODAY()),TRUE,FALSE)</formula>
    </cfRule>
    <cfRule type="expression" dxfId="132" priority="138" stopIfTrue="1">
      <formula>IF(OR(AND($B43&lt;&gt;"",$I43&lt;&gt;"",$J43&lt;&gt;"",$K43&lt;&gt;"",$M43&lt;100),AND($I43&lt;&gt;"",$J43&lt;&gt;"",TODAY()&gt;=$I43)),TRUE,FALSE)</formula>
    </cfRule>
  </conditionalFormatting>
  <conditionalFormatting sqref="L39:L40">
    <cfRule type="expression" dxfId="131" priority="133" stopIfTrue="1">
      <formula>IF(AND($B39&lt;&gt;"",$I39&lt;&gt;"",$J39&lt;&gt;"",$K39&lt;&gt;"",$L39&lt;&gt;"",$M39=100),TRUE,FALSE)</formula>
    </cfRule>
    <cfRule type="expression" dxfId="130" priority="134" stopIfTrue="1">
      <formula>IF(AND($B39&lt;&gt;"",$I39&lt;&gt;"",$J39&lt;&gt;"",$J39&lt;TODAY()),TRUE,FALSE)</formula>
    </cfRule>
    <cfRule type="expression" dxfId="129" priority="135" stopIfTrue="1">
      <formula>IF(OR(AND($B39&lt;&gt;"",$I39&lt;&gt;"",$J39&lt;&gt;"",$K39&lt;&gt;"",$M39&lt;100),AND($I39&lt;&gt;"",$J39&lt;&gt;"",TODAY()&gt;=$I39)),TRUE,FALSE)</formula>
    </cfRule>
  </conditionalFormatting>
  <conditionalFormatting sqref="L41:L42">
    <cfRule type="expression" dxfId="128" priority="130" stopIfTrue="1">
      <formula>IF(AND($B41&lt;&gt;"",$I41&lt;&gt;"",$J41&lt;&gt;"",$K41&lt;&gt;"",$L41&lt;&gt;"",$M41=100),TRUE,FALSE)</formula>
    </cfRule>
    <cfRule type="expression" dxfId="127" priority="131" stopIfTrue="1">
      <formula>IF(AND($B41&lt;&gt;"",$I41&lt;&gt;"",$J41&lt;&gt;"",$J41&lt;TODAY()),TRUE,FALSE)</formula>
    </cfRule>
    <cfRule type="expression" dxfId="126" priority="132" stopIfTrue="1">
      <formula>IF(OR(AND($B41&lt;&gt;"",$I41&lt;&gt;"",$J41&lt;&gt;"",$K41&lt;&gt;"",$M41&lt;100),AND($I41&lt;&gt;"",$J41&lt;&gt;"",TODAY()&gt;=$I41)),TRUE,FALSE)</formula>
    </cfRule>
  </conditionalFormatting>
  <conditionalFormatting sqref="L43:L44">
    <cfRule type="expression" dxfId="125" priority="127" stopIfTrue="1">
      <formula>IF(AND($B43&lt;&gt;"",$I43&lt;&gt;"",$J43&lt;&gt;"",$K43&lt;&gt;"",$L43&lt;&gt;"",$M43=100),TRUE,FALSE)</formula>
    </cfRule>
    <cfRule type="expression" dxfId="124" priority="128" stopIfTrue="1">
      <formula>IF(AND($B43&lt;&gt;"",$I43&lt;&gt;"",$J43&lt;&gt;"",$J43&lt;TODAY()),TRUE,FALSE)</formula>
    </cfRule>
    <cfRule type="expression" dxfId="123" priority="129" stopIfTrue="1">
      <formula>IF(OR(AND($B43&lt;&gt;"",$I43&lt;&gt;"",$J43&lt;&gt;"",$K43&lt;&gt;"",$M43&lt;100),AND($I43&lt;&gt;"",$J43&lt;&gt;"",TODAY()&gt;=$I43)),TRUE,FALSE)</formula>
    </cfRule>
  </conditionalFormatting>
  <conditionalFormatting sqref="D33:D34">
    <cfRule type="expression" dxfId="122" priority="124" stopIfTrue="1">
      <formula>IF(AND($B33&lt;&gt;"",$I33&lt;&gt;"",$J33&lt;&gt;"",$K33&lt;&gt;"",$L33&lt;&gt;"",$M33=100),TRUE,FALSE)</formula>
    </cfRule>
    <cfRule type="expression" dxfId="121" priority="125" stopIfTrue="1">
      <formula>IF(AND($B33&lt;&gt;"",$I33&lt;&gt;"",$J33&lt;&gt;"",$J33&lt;TODAY()),TRUE,FALSE)</formula>
    </cfRule>
    <cfRule type="expression" dxfId="120" priority="126" stopIfTrue="1">
      <formula>IF(OR(AND($B33&lt;&gt;"",$I33&lt;&gt;"",$J33&lt;&gt;"",$K33&lt;&gt;"",$M33&lt;100),AND($I33&lt;&gt;"",$J33&lt;&gt;"",TODAY()&gt;=$I33)),TRUE,FALSE)</formula>
    </cfRule>
  </conditionalFormatting>
  <conditionalFormatting sqref="S48:AG48">
    <cfRule type="expression" dxfId="119" priority="121" stopIfTrue="1">
      <formula>IF(OR(WEEKDAY(S$9)=7,WEEKDAY(S$9)=1,IF(ISNA(MATCH(S$9,Holiday,0)),FALSE,TRUE)),TRUE,FALSE)</formula>
    </cfRule>
    <cfRule type="expression" dxfId="118" priority="122" stopIfTrue="1">
      <formula>IF(AND($B48&lt;&gt;"",$I48&lt;&gt;"", $I48&lt;=S$9,S$9&lt;=$J48),TRUE,FALSE)</formula>
    </cfRule>
    <cfRule type="expression" dxfId="117" priority="123" stopIfTrue="1">
      <formula>IF(AND($B48="", $K47&lt;&gt;"",$K47&lt;=S$9,S$9&lt;=$L47),TRUE,FALSE)</formula>
    </cfRule>
  </conditionalFormatting>
  <conditionalFormatting sqref="S47:AG47">
    <cfRule type="expression" dxfId="116" priority="118" stopIfTrue="1">
      <formula>IF(OR(WEEKDAY(S$9)=7,WEEKDAY(S$9)=1,IF(ISNA(MATCH(S$9,Holiday,0)),FALSE,TRUE)),TRUE,FALSE)</formula>
    </cfRule>
    <cfRule type="expression" dxfId="115" priority="119" stopIfTrue="1">
      <formula>IF(AND($B47&lt;&gt;"",$I47&lt;&gt;"", $I47&lt;=S$9,S$9&lt;=$J47),TRUE,FALSE)</formula>
    </cfRule>
    <cfRule type="expression" dxfId="114" priority="120" stopIfTrue="1">
      <formula>IF(AND($B47="", #REF!&lt;&gt;"",#REF!&lt;=S$9,S$9&lt;=#REF!),TRUE,FALSE)</formula>
    </cfRule>
  </conditionalFormatting>
  <conditionalFormatting sqref="H47:H48">
    <cfRule type="expression" dxfId="113" priority="112" stopIfTrue="1">
      <formula>IF(AND($B47&lt;&gt;"",$I47&lt;&gt;"",$J47&lt;&gt;"",$K47&lt;&gt;"",$L47&lt;&gt;"",$M47=100),TRUE,FALSE)</formula>
    </cfRule>
    <cfRule type="expression" dxfId="112" priority="113" stopIfTrue="1">
      <formula>IF(AND($B47&lt;&gt;"",$I47&lt;&gt;"",$J47&lt;&gt;"",$J47&lt;TODAY()),TRUE,FALSE)</formula>
    </cfRule>
    <cfRule type="expression" dxfId="111" priority="114" stopIfTrue="1">
      <formula>IF(OR(AND($B47&lt;&gt;"",$I47&lt;&gt;"",$J47&lt;&gt;"",$K47&lt;&gt;"",$M47&lt;100),AND($I47&lt;&gt;"",$J47&lt;&gt;"",TODAY()&gt;=$I47)),TRUE,FALSE)</formula>
    </cfRule>
  </conditionalFormatting>
  <conditionalFormatting sqref="S45:AG46">
    <cfRule type="expression" dxfId="110" priority="103" stopIfTrue="1">
      <formula>IF(OR(WEEKDAY(S$9)=7,WEEKDAY(S$9)=1,IF(ISNA(MATCH(S$9,Holiday,0)),FALSE,TRUE)),TRUE,FALSE)</formula>
    </cfRule>
    <cfRule type="expression" dxfId="109" priority="104" stopIfTrue="1">
      <formula>IF(AND($B45&lt;&gt;"",$I45&lt;&gt;"", $I45&lt;=S$9,S$9&lt;=$J45),TRUE,FALSE)</formula>
    </cfRule>
    <cfRule type="expression" dxfId="108" priority="105" stopIfTrue="1">
      <formula>IF(AND($B45="", $K44&lt;&gt;"",$K44&lt;=S$9,S$9&lt;=$L44),TRUE,FALSE)</formula>
    </cfRule>
  </conditionalFormatting>
  <conditionalFormatting sqref="I45:R46 B45:G46">
    <cfRule type="expression" dxfId="107" priority="100" stopIfTrue="1">
      <formula>IF(AND($B45&lt;&gt;"",$I45&lt;&gt;"",$J45&lt;&gt;"",$K45&lt;&gt;"",$L45&lt;&gt;"",$M45=100),TRUE,FALSE)</formula>
    </cfRule>
    <cfRule type="expression" dxfId="106" priority="101" stopIfTrue="1">
      <formula>IF(AND($B45&lt;&gt;"",$I45&lt;&gt;"",$J45&lt;&gt;"",$J45&lt;TODAY()),TRUE,FALSE)</formula>
    </cfRule>
    <cfRule type="expression" dxfId="105" priority="102" stopIfTrue="1">
      <formula>IF(OR(AND($B45&lt;&gt;"",$I45&lt;&gt;"",$J45&lt;&gt;"",$K45&lt;&gt;"",$M45&lt;100),AND($I45&lt;&gt;"",$J45&lt;&gt;"",TODAY()&gt;=$I45)),TRUE,FALSE)</formula>
    </cfRule>
  </conditionalFormatting>
  <conditionalFormatting sqref="H45:H46">
    <cfRule type="expression" dxfId="104" priority="97" stopIfTrue="1">
      <formula>IF(AND($B45&lt;&gt;"",$I45&lt;&gt;"",$J45&lt;&gt;"",$K45&lt;&gt;"",$L45&lt;&gt;"",$M45=100),TRUE,FALSE)</formula>
    </cfRule>
    <cfRule type="expression" dxfId="103" priority="98" stopIfTrue="1">
      <formula>IF(AND($B45&lt;&gt;"",$I45&lt;&gt;"",$J45&lt;&gt;"",$J45&lt;TODAY()),TRUE,FALSE)</formula>
    </cfRule>
    <cfRule type="expression" dxfId="102" priority="99" stopIfTrue="1">
      <formula>IF(OR(AND($B45&lt;&gt;"",$I45&lt;&gt;"",$J45&lt;&gt;"",$K45&lt;&gt;"",$M45&lt;100),AND($I45&lt;&gt;"",$J45&lt;&gt;"",TODAY()&gt;=$I45)),TRUE,FALSE)</formula>
    </cfRule>
  </conditionalFormatting>
  <conditionalFormatting sqref="I47:I48">
    <cfRule type="expression" dxfId="101" priority="94" stopIfTrue="1">
      <formula>IF(AND($B47&lt;&gt;"",$I47&lt;&gt;"",$J47&lt;&gt;"",$K47&lt;&gt;"",$L47&lt;&gt;"",$M47=100),TRUE,FALSE)</formula>
    </cfRule>
    <cfRule type="expression" dxfId="100" priority="95" stopIfTrue="1">
      <formula>IF(AND($B47&lt;&gt;"",$I47&lt;&gt;"",$J47&lt;&gt;"",$J47&lt;TODAY()),TRUE,FALSE)</formula>
    </cfRule>
    <cfRule type="expression" dxfId="99" priority="96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98" priority="85" stopIfTrue="1">
      <formula>IF(AND($B47&lt;&gt;"",$I47&lt;&gt;"",$J47&lt;&gt;"",$K47&lt;&gt;"",$L47&lt;&gt;"",$M47=100),TRUE,FALSE)</formula>
    </cfRule>
    <cfRule type="expression" dxfId="97" priority="86" stopIfTrue="1">
      <formula>IF(AND($B47&lt;&gt;"",$I47&lt;&gt;"",$J47&lt;&gt;"",$J47&lt;TODAY()),TRUE,FALSE)</formula>
    </cfRule>
    <cfRule type="expression" dxfId="96" priority="87" stopIfTrue="1">
      <formula>IF(OR(AND($B47&lt;&gt;"",$I47&lt;&gt;"",$J47&lt;&gt;"",$K47&lt;&gt;"",$M47&lt;100),AND($I47&lt;&gt;"",$J47&lt;&gt;"",TODAY()&gt;=$I47)),TRUE,FALSE)</formula>
    </cfRule>
  </conditionalFormatting>
  <conditionalFormatting sqref="L47:L48">
    <cfRule type="expression" dxfId="95" priority="76" stopIfTrue="1">
      <formula>IF(AND($B47&lt;&gt;"",$I47&lt;&gt;"",$J47&lt;&gt;"",$K47&lt;&gt;"",$L47&lt;&gt;"",$M47=100),TRUE,FALSE)</formula>
    </cfRule>
    <cfRule type="expression" dxfId="94" priority="77" stopIfTrue="1">
      <formula>IF(AND($B47&lt;&gt;"",$I47&lt;&gt;"",$J47&lt;&gt;"",$J47&lt;TODAY()),TRUE,FALSE)</formula>
    </cfRule>
    <cfRule type="expression" dxfId="93" priority="78" stopIfTrue="1">
      <formula>IF(OR(AND($B47&lt;&gt;"",$I47&lt;&gt;"",$J47&lt;&gt;"",$K47&lt;&gt;"",$M47&lt;100),AND($I47&lt;&gt;"",$J47&lt;&gt;"",TODAY()&gt;=$I47)),TRUE,FALSE)</formula>
    </cfRule>
  </conditionalFormatting>
  <conditionalFormatting sqref="F17:F18">
    <cfRule type="expression" dxfId="92" priority="67" stopIfTrue="1">
      <formula>IF(AND($B17&lt;&gt;"",$I17&lt;&gt;"",$J17&lt;&gt;"",$K17&lt;&gt;"",$L17&lt;&gt;"",$M17=100),TRUE,FALSE)</formula>
    </cfRule>
    <cfRule type="expression" dxfId="91" priority="68" stopIfTrue="1">
      <formula>IF(AND($B17&lt;&gt;"",$I17&lt;&gt;"",$J17&lt;&gt;"",$J17&lt;TODAY()),TRUE,FALSE)</formula>
    </cfRule>
    <cfRule type="expression" dxfId="90" priority="69" stopIfTrue="1">
      <formula>IF(OR(AND($B17&lt;&gt;"",$I17&lt;&gt;"",$J17&lt;&gt;"",$K17&lt;&gt;"",$M17&lt;100),AND($I17&lt;&gt;"",$J17&lt;&gt;"",TODAY()&gt;=$I17)),TRUE,FALSE)</formula>
    </cfRule>
  </conditionalFormatting>
  <conditionalFormatting sqref="F19:F20">
    <cfRule type="expression" dxfId="89" priority="64" stopIfTrue="1">
      <formula>IF(AND($B19&lt;&gt;"",$I19&lt;&gt;"",$J19&lt;&gt;"",$K19&lt;&gt;"",$L19&lt;&gt;"",$M19=100),TRUE,FALSE)</formula>
    </cfRule>
    <cfRule type="expression" dxfId="88" priority="65" stopIfTrue="1">
      <formula>IF(AND($B19&lt;&gt;"",$I19&lt;&gt;"",$J19&lt;&gt;"",$J19&lt;TODAY()),TRUE,FALSE)</formula>
    </cfRule>
    <cfRule type="expression" dxfId="87" priority="66" stopIfTrue="1">
      <formula>IF(OR(AND($B19&lt;&gt;"",$I19&lt;&gt;"",$J19&lt;&gt;"",$K19&lt;&gt;"",$M19&lt;100),AND($I19&lt;&gt;"",$J19&lt;&gt;"",TODAY()&gt;=$I19)),TRUE,FALSE)</formula>
    </cfRule>
  </conditionalFormatting>
  <conditionalFormatting sqref="J51:J52 M51:R52 B51:G52">
    <cfRule type="expression" dxfId="86" priority="55" stopIfTrue="1">
      <formula>IF(AND($B51&lt;&gt;"",$I51&lt;&gt;"",$J51&lt;&gt;"",$K51&lt;&gt;"",$L51&lt;&gt;"",$M51=100),TRUE,FALSE)</formula>
    </cfRule>
    <cfRule type="expression" dxfId="85" priority="56" stopIfTrue="1">
      <formula>IF(AND($B51&lt;&gt;"",$I51&lt;&gt;"",$J51&lt;&gt;"",$J51&lt;TODAY()),TRUE,FALSE)</formula>
    </cfRule>
    <cfRule type="expression" dxfId="84" priority="57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83" priority="52" stopIfTrue="1">
      <formula>IF(AND($B51&lt;&gt;"",$I51&lt;&gt;"",$J51&lt;&gt;"",$K51&lt;&gt;"",$L51&lt;&gt;"",$M51=100),TRUE,FALSE)</formula>
    </cfRule>
    <cfRule type="expression" dxfId="82" priority="53" stopIfTrue="1">
      <formula>IF(AND($B51&lt;&gt;"",$I51&lt;&gt;"",$J51&lt;&gt;"",$J51&lt;TODAY()),TRUE,FALSE)</formula>
    </cfRule>
    <cfRule type="expression" dxfId="81" priority="54" stopIfTrue="1">
      <formula>IF(OR(AND($B51&lt;&gt;"",$I51&lt;&gt;"",$J51&lt;&gt;"",$K51&lt;&gt;"",$M51&lt;100),AND($I51&lt;&gt;"",$J51&lt;&gt;"",TODAY()&gt;=$I51)),TRUE,FALSE)</formula>
    </cfRule>
  </conditionalFormatting>
  <conditionalFormatting sqref="I49:R50 B49:G50">
    <cfRule type="expression" dxfId="80" priority="46" stopIfTrue="1">
      <formula>IF(AND($B49&lt;&gt;"",$I49&lt;&gt;"",$J49&lt;&gt;"",$K49&lt;&gt;"",$L49&lt;&gt;"",$M49=100),TRUE,FALSE)</formula>
    </cfRule>
    <cfRule type="expression" dxfId="79" priority="47" stopIfTrue="1">
      <formula>IF(AND($B49&lt;&gt;"",$I49&lt;&gt;"",$J49&lt;&gt;"",$J49&lt;TODAY()),TRUE,FALSE)</formula>
    </cfRule>
    <cfRule type="expression" dxfId="78" priority="48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77" priority="43" stopIfTrue="1">
      <formula>IF(AND($B49&lt;&gt;"",$I49&lt;&gt;"",$J49&lt;&gt;"",$K49&lt;&gt;"",$L49&lt;&gt;"",$M49=100),TRUE,FALSE)</formula>
    </cfRule>
    <cfRule type="expression" dxfId="76" priority="44" stopIfTrue="1">
      <formula>IF(AND($B49&lt;&gt;"",$I49&lt;&gt;"",$J49&lt;&gt;"",$J49&lt;TODAY()),TRUE,FALSE)</formula>
    </cfRule>
    <cfRule type="expression" dxfId="75" priority="45" stopIfTrue="1">
      <formula>IF(OR(AND($B49&lt;&gt;"",$I49&lt;&gt;"",$J49&lt;&gt;"",$K49&lt;&gt;"",$M49&lt;100),AND($I49&lt;&gt;"",$J49&lt;&gt;"",TODAY()&gt;=$I49)),TRUE,FALSE)</formula>
    </cfRule>
  </conditionalFormatting>
  <conditionalFormatting sqref="I51:I52">
    <cfRule type="expression" dxfId="74" priority="40" stopIfTrue="1">
      <formula>IF(AND($B51&lt;&gt;"",$I51&lt;&gt;"",$J51&lt;&gt;"",$K51&lt;&gt;"",$L51&lt;&gt;"",$M51=100),TRUE,FALSE)</formula>
    </cfRule>
    <cfRule type="expression" dxfId="73" priority="41" stopIfTrue="1">
      <formula>IF(AND($B51&lt;&gt;"",$I51&lt;&gt;"",$J51&lt;&gt;"",$J51&lt;TODAY()),TRUE,FALSE)</formula>
    </cfRule>
    <cfRule type="expression" dxfId="72" priority="42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71" priority="37" stopIfTrue="1">
      <formula>IF(AND($B51&lt;&gt;"",$I51&lt;&gt;"",$J51&lt;&gt;"",$K51&lt;&gt;"",$L51&lt;&gt;"",$M51=100),TRUE,FALSE)</formula>
    </cfRule>
    <cfRule type="expression" dxfId="70" priority="38" stopIfTrue="1">
      <formula>IF(AND($B51&lt;&gt;"",$I51&lt;&gt;"",$J51&lt;&gt;"",$J51&lt;TODAY()),TRUE,FALSE)</formula>
    </cfRule>
    <cfRule type="expression" dxfId="69" priority="39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68" priority="34" stopIfTrue="1">
      <formula>IF(AND($B51&lt;&gt;"",$I51&lt;&gt;"",$J51&lt;&gt;"",$K51&lt;&gt;"",$L51&lt;&gt;"",$M51=100),TRUE,FALSE)</formula>
    </cfRule>
    <cfRule type="expression" dxfId="67" priority="35" stopIfTrue="1">
      <formula>IF(AND($B51&lt;&gt;"",$I51&lt;&gt;"",$J51&lt;&gt;"",$J51&lt;TODAY()),TRUE,FALSE)</formula>
    </cfRule>
    <cfRule type="expression" dxfId="66" priority="36" stopIfTrue="1">
      <formula>IF(OR(AND($B51&lt;&gt;"",$I51&lt;&gt;"",$J51&lt;&gt;"",$K51&lt;&gt;"",$M51&lt;100),AND($I51&lt;&gt;"",$J51&lt;&gt;"",TODAY()&gt;=$I51)),TRUE,FALSE)</formula>
    </cfRule>
  </conditionalFormatting>
  <conditionalFormatting sqref="S56:AG56 S54:AG54">
    <cfRule type="expression" dxfId="65" priority="31" stopIfTrue="1">
      <formula>IF(OR(WEEKDAY(S$9)=7,WEEKDAY(S$9)=1,IF(ISNA(MATCH(S$9,Holiday,0)),FALSE,TRUE)),TRUE,FALSE)</formula>
    </cfRule>
    <cfRule type="expression" dxfId="64" priority="32" stopIfTrue="1">
      <formula>IF(AND($B54&lt;&gt;"",$I54&lt;&gt;"", $I54&lt;=S$9,S$9&lt;=$J54),TRUE,FALSE)</formula>
    </cfRule>
    <cfRule type="expression" dxfId="63" priority="33" stopIfTrue="1">
      <formula>IF(AND($B54="", $K53&lt;&gt;"",$K53&lt;=S$9,S$9&lt;=$L53),TRUE,FALSE)</formula>
    </cfRule>
  </conditionalFormatting>
  <conditionalFormatting sqref="S55:AG55">
    <cfRule type="expression" dxfId="59" priority="28" stopIfTrue="1">
      <formula>IF(OR(WEEKDAY(S$9)=7,WEEKDAY(S$9)=1,IF(ISNA(MATCH(S$9,Holiday,0)),FALSE,TRUE)),TRUE,FALSE)</formula>
    </cfRule>
    <cfRule type="expression" dxfId="58" priority="29" stopIfTrue="1">
      <formula>IF(AND($B55&lt;&gt;"",$I55&lt;&gt;"", $I55&lt;=S$9,S$9&lt;=$J55),TRUE,FALSE)</formula>
    </cfRule>
    <cfRule type="expression" dxfId="57" priority="30" stopIfTrue="1">
      <formula>IF(AND($B55="", #REF!&lt;&gt;"",#REF!&lt;=S$9,S$9&lt;=#REF!),TRUE,FALSE)</formula>
    </cfRule>
  </conditionalFormatting>
  <conditionalFormatting sqref="S53:AG53">
    <cfRule type="expression" dxfId="53" priority="25" stopIfTrue="1">
      <formula>IF(OR(WEEKDAY(S$9)=7,WEEKDAY(S$9)=1,IF(ISNA(MATCH(S$9,Holiday,0)),FALSE,TRUE)),TRUE,FALSE)</formula>
    </cfRule>
    <cfRule type="expression" dxfId="52" priority="26" stopIfTrue="1">
      <formula>IF(AND($B53&lt;&gt;"",$I53&lt;&gt;"", $I53&lt;=S$9,S$9&lt;=$J53),TRUE,FALSE)</formula>
    </cfRule>
    <cfRule type="expression" dxfId="51" priority="27" stopIfTrue="1">
      <formula>IF(AND($B53="", #REF!&lt;&gt;"",#REF!&lt;=S$9,S$9&lt;=#REF!),TRUE,FALSE)</formula>
    </cfRule>
  </conditionalFormatting>
  <conditionalFormatting sqref="J55:J56 M55:R56 B55:G56">
    <cfRule type="expression" dxfId="47" priority="22" stopIfTrue="1">
      <formula>IF(AND($B55&lt;&gt;"",$I55&lt;&gt;"",$J55&lt;&gt;"",$K55&lt;&gt;"",$L55&lt;&gt;"",$M55=100),TRUE,FALSE)</formula>
    </cfRule>
    <cfRule type="expression" dxfId="46" priority="23" stopIfTrue="1">
      <formula>IF(AND($B55&lt;&gt;"",$I55&lt;&gt;"",$J55&lt;&gt;"",$J55&lt;TODAY()),TRUE,FALSE)</formula>
    </cfRule>
    <cfRule type="expression" dxfId="45" priority="24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41" priority="19" stopIfTrue="1">
      <formula>IF(AND($B55&lt;&gt;"",$I55&lt;&gt;"",$J55&lt;&gt;"",$K55&lt;&gt;"",$L55&lt;&gt;"",$M55=100),TRUE,FALSE)</formula>
    </cfRule>
    <cfRule type="expression" dxfId="40" priority="20" stopIfTrue="1">
      <formula>IF(AND($B55&lt;&gt;"",$I55&lt;&gt;"",$J55&lt;&gt;"",$J55&lt;TODAY()),TRUE,FALSE)</formula>
    </cfRule>
    <cfRule type="expression" dxfId="39" priority="21" stopIfTrue="1">
      <formula>IF(OR(AND($B55&lt;&gt;"",$I55&lt;&gt;"",$J55&lt;&gt;"",$K55&lt;&gt;"",$M55&lt;100),AND($I55&lt;&gt;"",$J55&lt;&gt;"",TODAY()&gt;=$I55)),TRUE,FALSE)</formula>
    </cfRule>
  </conditionalFormatting>
  <conditionalFormatting sqref="I53:R54 B53:G54">
    <cfRule type="expression" dxfId="35" priority="16" stopIfTrue="1">
      <formula>IF(AND($B53&lt;&gt;"",$I53&lt;&gt;"",$J53&lt;&gt;"",$K53&lt;&gt;"",$L53&lt;&gt;"",$M53=100),TRUE,FALSE)</formula>
    </cfRule>
    <cfRule type="expression" dxfId="34" priority="17" stopIfTrue="1">
      <formula>IF(AND($B53&lt;&gt;"",$I53&lt;&gt;"",$J53&lt;&gt;"",$J53&lt;TODAY()),TRUE,FALSE)</formula>
    </cfRule>
    <cfRule type="expression" dxfId="33" priority="18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9" priority="13" stopIfTrue="1">
      <formula>IF(AND($B53&lt;&gt;"",$I53&lt;&gt;"",$J53&lt;&gt;"",$K53&lt;&gt;"",$L53&lt;&gt;"",$M53=100),TRUE,FALSE)</formula>
    </cfRule>
    <cfRule type="expression" dxfId="28" priority="14" stopIfTrue="1">
      <formula>IF(AND($B53&lt;&gt;"",$I53&lt;&gt;"",$J53&lt;&gt;"",$J53&lt;TODAY()),TRUE,FALSE)</formula>
    </cfRule>
    <cfRule type="expression" dxfId="27" priority="1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23" priority="10" stopIfTrue="1">
      <formula>IF(AND($B55&lt;&gt;"",$I55&lt;&gt;"",$J55&lt;&gt;"",$K55&lt;&gt;"",$L55&lt;&gt;"",$M55=100),TRUE,FALSE)</formula>
    </cfRule>
    <cfRule type="expression" dxfId="22" priority="11" stopIfTrue="1">
      <formula>IF(AND($B55&lt;&gt;"",$I55&lt;&gt;"",$J55&lt;&gt;"",$J55&lt;TODAY()),TRUE,FALSE)</formula>
    </cfRule>
    <cfRule type="expression" dxfId="21" priority="12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7" priority="7" stopIfTrue="1">
      <formula>IF(AND($B55&lt;&gt;"",$I55&lt;&gt;"",$J55&lt;&gt;"",$K55&lt;&gt;"",$L55&lt;&gt;"",$M55=100),TRUE,FALSE)</formula>
    </cfRule>
    <cfRule type="expression" dxfId="16" priority="8" stopIfTrue="1">
      <formula>IF(AND($B55&lt;&gt;"",$I55&lt;&gt;"",$J55&lt;&gt;"",$J55&lt;TODAY()),TRUE,FALSE)</formula>
    </cfRule>
    <cfRule type="expression" dxfId="15" priority="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5" priority="1" stopIfTrue="1">
      <formula>IF(AND($B55&lt;&gt;"",$I55&lt;&gt;"",$J55&lt;&gt;"",$K55&lt;&gt;"",$L55&lt;&gt;"",$M55=100),TRUE,FALSE)</formula>
    </cfRule>
    <cfRule type="expression" dxfId="4" priority="2" stopIfTrue="1">
      <formula>IF(AND($B55&lt;&gt;"",$I55&lt;&gt;"",$J55&lt;&gt;"",$J55&lt;TODAY()),TRUE,FALSE)</formula>
    </cfRule>
    <cfRule type="expression" dxfId="3" priority="3" stopIfTrue="1">
      <formula>IF(OR(AND($B55&lt;&gt;"",$I55&lt;&gt;"",$J55&lt;&gt;"",$K55&lt;&gt;"",$M55&lt;100),AND($I55&lt;&gt;"",$J55&lt;&gt;"",TODAY()&gt;=$I55)),TRUE,FALSE)</formula>
    </cfRule>
  </conditionalFormatting>
  <dataValidations count="2">
    <dataValidation type="whole" allowBlank="1" showInputMessage="1" showErrorMessage="1" sqref="M11 M13:M58">
      <formula1>0</formula1>
      <formula2>100</formula2>
    </dataValidation>
    <dataValidation type="list" allowBlank="1" showInputMessage="1" showErrorMessage="1" sqref="H15:H5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2015-06-17T11:02:30Z</dcterms:modified>
</cp:coreProperties>
</file>