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<sst xmlns="http://schemas.openxmlformats.org/spreadsheetml/2006/main" count="2376" uniqueCount="1241">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</sst>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O2" sqref="O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100031</v>
      </c>
      <c r="F2" s="63" t="s">
        <v>144</v>
      </c>
      <c r="G2" s="63" t="s">
        <v>12</v>
      </c>
      <c r="H2" s="82">
        <v>42905</v>
      </c>
      <c r="I2" s="64">
        <v>42909</v>
      </c>
      <c r="J2" s="79" t="s">
        <v>1236</v>
      </c>
      <c r="K2" s="79" t="s">
        <v>1237</v>
      </c>
      <c r="L2" s="79" t="s">
        <v>1215</v>
      </c>
      <c r="M2" s="79" t="s">
        <v>1238</v>
      </c>
      <c r="N2" s="63" t="s">
        <v>1239</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K7" sqref="K7"/>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
      <c r="A2" s="56" t="str">
        <f>IF(ISBLANK('CTO Inspection English'!A2), "", 'CTO Inspection English'!A2)</f>
        <v xml:space="preserve"> 37C9AB8D</v>
      </c>
      <c r="B2" s="55" t="str">
        <f>IF(ISBLANK('CTO Inspection English'!B2), "", 'CTO Inspection English'!B2)</f>
        <v>The Eye Bank of Canada (Ontario Division)</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42905</v>
      </c>
      <c r="G2" s="76">
        <v>1</v>
      </c>
      <c r="H2" s="76">
        <v>1</v>
      </c>
      <c r="I2" s="1" t="s">
        <v>823</v>
      </c>
      <c r="J2" s="54" t="str">
        <f>IF(ISBLANK(I2),"", Regulation_French_Text)</f>
        <v>31 - Emballage et étiquetage</v>
      </c>
      <c r="K2" s="63" t="s">
        <v>197</v>
      </c>
      <c r="L2" s="37" t="str">
        <f>IF(ISBLANK(K2), "", Observation_French_Text)</f>
        <v>Des tissus n’avaient pas été étiquetés avec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 xml:space="preserve"> 37C9AB8D</v>
      </c>
      <c r="B3" s="55" t="str">
        <f>IF(ISBLANK(M3), "", B2)</f>
        <v>The Eye Bank of Canada (Ontario Division)</v>
      </c>
      <c r="C3" s="54" t="str">
        <f>IF(ISBLANK(M3), "", C2)</f>
        <v/>
      </c>
      <c r="D3" s="54" t="str">
        <f>IF(ISBLANK(M3), "", D2)</f>
        <v>Regular Inspection</v>
      </c>
      <c r="E3" s="54" t="str">
        <f>IF(ISBLANK(M3), "", E2)</f>
        <v>C</v>
      </c>
      <c r="F3" s="46">
        <f>IF(ISBLANK(M3), "", F2)</f>
        <v>42905</v>
      </c>
      <c r="G3" s="76">
        <v>2</v>
      </c>
      <c r="H3" s="76">
        <v>1</v>
      </c>
      <c r="I3" s="1" t="s">
        <v>827</v>
      </c>
      <c r="J3" s="54" t="str">
        <f>IF(ISBLANK(I3),"", Regulation_French_Text)</f>
        <v>36 - Conservation</v>
      </c>
      <c r="K3" s="63" t="s">
        <v>204</v>
      </c>
      <c r="L3" s="37" t="str">
        <f>IF(ISBLANK(K3), "", Observation_French_Text)</f>
        <v>L’établissement n’avait pas conservé des cellules, tissus ou organes dans des conditions ambiantes et matérielles appropriées.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 xml:space="preserve"> 37C9AB8D</v>
      </c>
      <c r="B4" s="55" t="str">
        <f t="shared" ref="B4:B67" si="1">IF(ISBLANK(I4), "", B3)</f>
        <v>The Eye Bank of Canada (Ontario Division)</v>
      </c>
      <c r="C4" s="54" t="str">
        <f t="shared" ref="C4:C67" si="2">IF(ISBLANK(I4), "", C3)</f>
        <v/>
      </c>
      <c r="D4" s="54" t="str">
        <f t="shared" ref="D4:D67" si="3">IF(ISBLANK(I4), "", D3)</f>
        <v>Regular Inspection</v>
      </c>
      <c r="E4" s="54" t="str">
        <f t="shared" ref="E4:E67" si="4">IF(ISBLANK(I4), "", E3)</f>
        <v>C</v>
      </c>
      <c r="F4" s="46">
        <f t="shared" ref="F4:F67" si="5">IF(ISBLANK(I4), "", F3)</f>
        <v>42905</v>
      </c>
      <c r="G4" s="76">
        <v>3</v>
      </c>
      <c r="H4" s="76">
        <v>1</v>
      </c>
      <c r="I4" s="1" t="s">
        <v>381</v>
      </c>
      <c r="J4" s="54" t="str">
        <f>IF(ISBLANK(I4),"", Regulation_French_Text)</f>
        <v>55 - Dossiers</v>
      </c>
      <c r="K4" s="63" t="s">
        <v>1228</v>
      </c>
      <c r="L4" s="37" t="str">
        <f>IF(ISBLANK(K4), "", Observation_French_Text)</f>
        <v>Le contenu des dossiers de l’établissement n’était pas toujours exact, complet, lisible et/ou indélébile.</v>
      </c>
      <c r="N4" s="54" t="str">
        <f>IF(ISBLANK(M4), "", Inspection_Outcome_French_Text)</f>
        <v/>
      </c>
      <c r="P4" s="54" t="str">
        <f>IF(ISBLANK(O4), "", Measure_Taken_French_Text)</f>
        <v/>
      </c>
    </row>
    <row r="5" spans="1:17" ht="57.6" x14ac:dyDescent="0.3">
      <c r="A5" s="56" t="str">
        <f t="shared" si="0"/>
        <v xml:space="preserve"> 37C9AB8D</v>
      </c>
      <c r="B5" s="55" t="str">
        <f t="shared" si="1"/>
        <v>The Eye Bank of Canada (Ontario Division)</v>
      </c>
      <c r="C5" s="54" t="str">
        <f t="shared" si="2"/>
        <v/>
      </c>
      <c r="D5" s="54" t="str">
        <f t="shared" si="3"/>
        <v>Regular Inspection</v>
      </c>
      <c r="E5" s="54" t="str">
        <f t="shared" si="4"/>
        <v>C</v>
      </c>
      <c r="F5" s="46">
        <f t="shared" si="5"/>
        <v>42905</v>
      </c>
      <c r="G5" s="76">
        <v>4</v>
      </c>
      <c r="H5" s="76">
        <v>1</v>
      </c>
      <c r="I5" s="1" t="s">
        <v>853</v>
      </c>
      <c r="J5" s="54" t="str">
        <f>IF(ISBLANK(I5),"", Regulation_French_Text)</f>
        <v>64 - Personnel</v>
      </c>
      <c r="K5" s="63" t="s">
        <v>1203</v>
      </c>
      <c r="L5" s="37" t="str">
        <f>IF(ISBLANK(K5), "", Observation_French_Text)</f>
        <v>L’établissement avait un programme continu d’orientation, de formation et d’évaluation des compétences du personnel insuffisant.</v>
      </c>
      <c r="N5" s="54" t="str">
        <f>IF(ISBLANK(M5), "", Inspection_Outcome_French_Text)</f>
        <v/>
      </c>
      <c r="P5" s="54" t="str">
        <f>IF(ISBLANK(O5), "", Measure_Taken_French_Text)</f>
        <v/>
      </c>
    </row>
    <row r="6" spans="1:17" ht="43.2" x14ac:dyDescent="0.3">
      <c r="A6" s="56" t="str">
        <f t="shared" si="0"/>
        <v xml:space="preserve"> 37C9AB8D</v>
      </c>
      <c r="B6" s="55" t="str">
        <f t="shared" si="1"/>
        <v>The Eye Bank of Canada (Ontario Division)</v>
      </c>
      <c r="C6" s="54" t="str">
        <f t="shared" si="2"/>
        <v/>
      </c>
      <c r="D6" s="54" t="str">
        <f t="shared" si="3"/>
        <v>Regular Inspection</v>
      </c>
      <c r="E6" s="54" t="str">
        <f t="shared" si="4"/>
        <v>C</v>
      </c>
      <c r="F6" s="46">
        <f t="shared" si="5"/>
        <v>42905</v>
      </c>
      <c r="G6" s="76">
        <v>5</v>
      </c>
      <c r="H6" s="76">
        <v>1</v>
      </c>
      <c r="I6" s="1" t="s">
        <v>385</v>
      </c>
      <c r="J6" s="54" t="str">
        <f>IF(ISBLANK(I6),"", Regulation_French_Text)</f>
        <v>68 - Équipement, matériel et produits</v>
      </c>
      <c r="K6" s="63" t="s">
        <v>263</v>
      </c>
      <c r="L6" s="37" t="str">
        <f>IF(ISBLANK(K6), "", Observation_French_Text)</f>
        <v>L’établissement avait utilisé du matériel et des produits de traitement non qualifiés.</v>
      </c>
      <c r="N6" s="54" t="str">
        <f>IF(ISBLANK(M6), "", Inspection_Outcome_French_Text)</f>
        <v/>
      </c>
      <c r="P6" s="54" t="str">
        <f>IF(ISBLANK(O6), "", Measure_Taken_French_Text)</f>
        <v/>
      </c>
    </row>
    <row r="7" spans="1:17" ht="72" x14ac:dyDescent="0.3">
      <c r="A7" s="56" t="str">
        <f t="shared" si="0"/>
        <v xml:space="preserve"> 37C9AB8D</v>
      </c>
      <c r="B7" s="55" t="str">
        <f t="shared" si="1"/>
        <v>The Eye Bank of Canada (Ontario Division)</v>
      </c>
      <c r="C7" s="54" t="str">
        <f t="shared" si="2"/>
        <v/>
      </c>
      <c r="D7" s="54" t="str">
        <f t="shared" si="3"/>
        <v>Regular Inspection</v>
      </c>
      <c r="E7" s="54" t="str">
        <f t="shared" si="4"/>
        <v>C</v>
      </c>
      <c r="F7" s="46">
        <f t="shared" si="5"/>
        <v>42905</v>
      </c>
      <c r="G7" s="76">
        <v>6</v>
      </c>
      <c r="H7" s="76">
        <v>1</v>
      </c>
      <c r="I7" s="1" t="s">
        <v>386</v>
      </c>
      <c r="J7" s="54" t="str">
        <f>IF(ISBLANK(I7),"", Regulation_French_Text)</f>
        <v>69 - Équipement, matériel et produits</v>
      </c>
      <c r="K7" s="63" t="s">
        <v>265</v>
      </c>
      <c r="L7" s="37" t="str">
        <f>IF(ISBLANK(K7), "", Observation_French_Text)</f>
        <v>L’établissement avait utilisé des produits de nettoyage, d’entretien, de désinfection ou de stérilisation qui auraient pu avoir des effets négatifs sur les cellules, tissus ou organes.</v>
      </c>
      <c r="N7" s="54" t="str">
        <f>IF(ISBLANK(M7), "", Inspection_Outcome_French_Text)</f>
        <v/>
      </c>
      <c r="P7" s="54" t="str">
        <f>IF(ISBLANK(O7), "", Measure_Taken_French_Text)</f>
        <v/>
      </c>
    </row>
    <row r="8" spans="1:17" ht="43.2" x14ac:dyDescent="0.3">
      <c r="A8" s="56" t="str">
        <f t="shared" si="0"/>
        <v xml:space="preserve"> 37C9AB8D</v>
      </c>
      <c r="B8" s="55" t="str">
        <f t="shared" si="1"/>
        <v>The Eye Bank of Canada (Ontario Division)</v>
      </c>
      <c r="C8" s="54" t="str">
        <f t="shared" si="2"/>
        <v/>
      </c>
      <c r="D8" s="54" t="str">
        <f t="shared" si="3"/>
        <v>Regular Inspection</v>
      </c>
      <c r="E8" s="54" t="str">
        <f t="shared" si="4"/>
        <v>C</v>
      </c>
      <c r="F8" s="46">
        <f t="shared" si="5"/>
        <v>42905</v>
      </c>
      <c r="G8" s="76">
        <v>7</v>
      </c>
      <c r="H8" s="76">
        <v>1</v>
      </c>
      <c r="I8" s="1" t="s">
        <v>857</v>
      </c>
      <c r="J8" s="54" t="str">
        <f>IF(ISBLANK(I8),"", Regulation_French_Text)</f>
        <v>73 - Procédures d’opération normalisées</v>
      </c>
      <c r="K8" s="63" t="s">
        <v>1163</v>
      </c>
      <c r="L8" s="37" t="str">
        <f>IF(ISBLANK(K8), "", Observation_French_Text)</f>
        <v>Les procédures d’opération normalisées n’avaient pas été tenues à jour.</v>
      </c>
      <c r="N8" s="54" t="str">
        <f>IF(ISBLANK(M8), "", Inspection_Outcome_French_Text)</f>
        <v/>
      </c>
      <c r="P8" s="54" t="str">
        <f>IF(ISBLANK(O8), "", Measure_Taken_French_Text)</f>
        <v/>
      </c>
    </row>
    <row r="9" spans="1:17" ht="57.6" x14ac:dyDescent="0.3">
      <c r="A9" s="56" t="str">
        <f t="shared" si="0"/>
        <v xml:space="preserve"> 37C9AB8D</v>
      </c>
      <c r="B9" s="55" t="str">
        <f t="shared" si="1"/>
        <v>The Eye Bank of Canada (Ontario Division)</v>
      </c>
      <c r="C9" s="54" t="str">
        <f t="shared" si="2"/>
        <v/>
      </c>
      <c r="D9" s="54" t="str">
        <f t="shared" si="3"/>
        <v>Regular Inspection</v>
      </c>
      <c r="E9" s="54" t="str">
        <f t="shared" si="4"/>
        <v>C</v>
      </c>
      <c r="F9" s="46">
        <f t="shared" si="5"/>
        <v>42905</v>
      </c>
      <c r="G9" s="76">
        <v>8</v>
      </c>
      <c r="H9" s="76">
        <v>1</v>
      </c>
      <c r="I9" s="1" t="s">
        <v>859</v>
      </c>
      <c r="J9" s="54" t="str">
        <f>IF(ISBLANK(I9),"", Regulation_French_Text)</f>
        <v>75 - Procédures d’opération normalisées</v>
      </c>
      <c r="K9" s="63" t="s">
        <v>1133</v>
      </c>
      <c r="L9" s="37" t="str">
        <f>IF(ISBLANK(K9), "", Observation_French_Text)</f>
        <v>L’établissement n’avait pas conservé les dossiers démontrant la mise en application des procédures d’opération normalisées.</v>
      </c>
      <c r="N9" s="54" t="str">
        <f>IF(ISBLANK(M9), "", Inspection_Outcome_French_Text)</f>
        <v/>
      </c>
      <c r="P9" s="54" t="str">
        <f>IF(ISBLANK(O9), "", Measure_Taken_French_Text)</f>
        <v/>
      </c>
    </row>
    <row r="10" spans="1:17" x14ac:dyDescent="0.3">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Michael Ludwik</cp:lastModifiedBy>
  <cp:lastPrinted>2015-10-09T16:31:51Z</cp:lastPrinted>
  <dcterms:created xsi:type="dcterms:W3CDTF">2015-10-08T18:52:25Z</dcterms:created>
  <dcterms:modified xsi:type="dcterms:W3CDTF">2019-02-04T18:46:49Z</dcterms:modified>
</cp:coreProperties>
</file>