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D4" i="1"/>
  <c r="C4" i="1"/>
  <c r="P3" i="1"/>
  <c r="N3" i="1"/>
  <c r="L3" i="1"/>
  <c r="J3" i="1"/>
  <c r="F3" i="1"/>
  <c r="F4" i="1" s="1"/>
  <c r="E3" i="1"/>
  <c r="E4" i="1" s="1"/>
  <c r="D3" i="1"/>
  <c r="C3" i="1"/>
  <c r="B3" i="1"/>
  <c r="B4" i="1" s="1"/>
  <c r="A3" i="1"/>
  <c r="A4"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<sst xmlns="http://schemas.openxmlformats.org/spreadsheetml/2006/main" count="2351" uniqueCount="1233">
  <si>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</si>
  <si>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</si>
  <si>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</si>
  <si>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</si>
  <si>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</si>
  <si>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</si>
  <si>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</si>
  <si>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</si>
  <si>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</si>
  <si>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</si>
  <si>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</si>
  <si>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</si>
  <si>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</si>
  <si>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</si>
  <si>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</si>
  <si>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</si>
  <si>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</si>
  <si>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</si>
  <si>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</si>
  <si>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</si>
  <si>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</si>
  <si>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</si>
  <si>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</si>
  <si>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</si>
  <si>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</si>
  <si>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</si>
  <si>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</si>
  <si>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</si>
  <si>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</si>
  <si>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</si>
  <si>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</si>
  <si>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</si>
  <si>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</si>
  <si>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</si>
  <si>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</si>
  <si>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</si>
  <si>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</si>
  <si>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</si>
  <si>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</si>
  <si>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</si>
  <si>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</si>
  <si>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</si>
  <si>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</si>
  <si>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</si>
  <si>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</si>
  <si>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</si>
  <si>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</si>
  <si>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</si>
  <si>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</si>
  <si>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</si>
  <si>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</si>
  <si>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</si>
  <si>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</si>
  <si>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</si>
  <si>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</si>
  <si>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</si>
  <si>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</si>
  <si>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</si>
  <si>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</si>
  <si>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</si>
  <si>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</si>
  <si>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</si>
  <si>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</si>
  <si>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</si>
  <si>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</si>
  <si>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</si>
  <si>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</si>
  <si>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</si>
  <si>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</si>
  <si>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</si>
  <si>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</si>
  <si>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</si>
  <si>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</si>
  <si>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</si>
  <si>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</si>
  <si>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</si>
  <si>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</si>
  <si>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</si>
  <si>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</si>
  <si>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</si>
  <si>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</si>
  <si>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</si>
  <si>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</si>
  <si>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</si>
  <si>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</si>
  <si>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</si>
  <si>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</si>
  <si>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</si>
  <si>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</si>
  <si>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</si>
  <si>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</si>
  <si>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</si>
  <si>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</si>
  <si>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</si>
  <si>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</si>
  <si>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</si>
  <si>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</si>
  <si>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</si>
  <si>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</si>
  <si>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</si>
  <si>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</si>
  <si>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</si>
  <si>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</si>
  <si>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</si>
  <si>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</si>
  <si>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</si>
  <si>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</si>
  <si>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</si>
  <si>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</si>
  <si>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</si>
  <si>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</si>
  <si>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</si>
  <si>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</si>
  <si>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</si>
  <si>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</si>
  <si>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</si>
  <si>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</si>
  <si>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</si>
  <si>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</si>
  <si>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</si>
  <si>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</si>
  <si>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</si>
  <si>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</si>
  <si>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</si>
  <si>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</si>
  <si>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</si>
  <si>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</si>
  <si>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</si>
  <si>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</si>
  <si>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</si>
  <si>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</si>
  <si>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</si>
  <si>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</si>
  <si>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</si>
  <si>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</si>
  <si>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</si>
  <si>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</si>
  <si>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</si>
  <si>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</si>
  <si>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</si>
  <si>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</si>
  <si>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</si>
  <si>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</si>
  <si>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</si>
  <si>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</si>
  <si>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</si>
  <si>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</si>
  <si>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</si>
  <si>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</si>
  <si>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</si>
  <si>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</si>
  <si>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</si>
  <si>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</si>
  <si>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</si>
  <si>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</si>
  <si>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</si>
  <si>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</si>
  <si>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</si>
  <si>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</si>
  <si>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</si>
  <si>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</si>
  <si>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</si>
  <si>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</si>
  <si>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</si>
  <si>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</si>
  <si>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</si>
  <si>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</si>
  <si>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</si>
  <si>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</si>
  <si>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</si>
  <si>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</si>
  <si>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</si>
  <si>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</si>
  <si>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</si>
  <si>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</si>
  <si>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</si>
  <si>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</si>
  <si>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</si>
  <si>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</si>
  <si>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</si>
  <si>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</si>
  <si>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</si>
  <si>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</si>
  <si>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</si>
  <si>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</si>
  <si>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</si>
  <si>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</si>
  <si>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</si>
  <si>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</si>
  <si>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</si>
  <si>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</si>
  <si>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</si>
  <si>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</si>
  <si>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</si>
  <si>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</si>
  <si>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</si>
  <si>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</si>
  <si>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</si>
  <si>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</si>
  <si>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</si>
  <si>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</si>
  <si>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</si>
  <si>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</si>
  <si>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</si>
  <si>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</si>
  <si>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</si>
  <si>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</si>
  <si>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</si>
  <si>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</si>
  <si>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</si>
  <si>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</si>
  <si>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</si>
  <si>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</si>
  <si>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</si>
  <si>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</si>
  <si>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</si>
  <si>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</si>
  <si>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</si>
  <si>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</si>
  <si>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</si>
  <si>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</si>
  <si>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</si>
  <si>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</si>
  <si>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</si>
  <si>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</si>
  <si>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</si>
  <si>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</si>
  <si>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</si>
  <si>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</si>
  <si>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</si>
  <si>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</si>
  <si>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</si>
  <si>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</si>
  <si>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</si>
  <si>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</si>
  <si>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</si>
  <si>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</si>
  <si>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</si>
  <si>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</si>
  <si>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</si>
  <si>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</si>
  <si>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</si>
  <si>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</si>
  <si>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</si>
  <si>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</si>
  <si>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</si>
  <si>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</si>
  <si>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</si>
  <si>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</si>
  <si>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</si>
  <si>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</si>
  <si>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</si>
  <si>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</si>
  <si>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</si>
  <si>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</si>
  <si>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</si>
  <si>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</si>
  <si>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</si>
  <si>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</si>
  <si>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</si>
  <si>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</si>
  <si>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</si>
  <si>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</si>
  <si>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</si>
  <si>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</si>
  <si>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</si>
  <si>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</si>
  <si>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</si>
  <si>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</si>
  <si>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</si>
  <si>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</si>
  <si>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</si>
  <si>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</si>
  <si>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</si>
  <si>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</si>
  <si>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</si>
  <si>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</si>
  <si>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</si>
  <si>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</si>
  <si>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</si>
  <si>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</si>
  <si>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</si>
  <si>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</si>
  <si>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</si>
  <si>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</si>
  <si>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</si>
  <si>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</si>
  <si>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</si>
  <si>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</si>
  <si>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</si>
  <si>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</si>
  <si>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</si>
  <si>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</si>
  <si>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</si>
  <si>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</si>
  <si>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</si>
  <si>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</si>
  <si>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</si>
  <si>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</si>
  <si>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</si>
  <si>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</si>
  <si>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</si>
  <si>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</si>
  <si>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</si>
  <si>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</si>
  <si>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</si>
  <si>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</si>
  <si>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</si>
  <si>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</si>
  <si>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</si>
  <si>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</si>
  <si>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</si>
  <si>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</si>
  <si>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</si>
  <si>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</si>
  <si>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</si>
  <si>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</si>
  <si>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</si>
  <si>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</si>
  <si>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</si>
  <si>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</si>
  <si>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</si>
  <si>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</si>
  <si>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</si>
  <si>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</si>
  <si>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</si>
  <si>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</si>
  <si>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</si>
  <si>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</si>
  <si>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</si>
  <si>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</si>
  <si>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</si>
  <si>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</si>
  <si>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</si>
  <si>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</si>
  <si>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</si>
  <si>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</si>
  <si>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</si>
  <si>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</si>
  <si>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</si>
  <si>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</si>
  <si>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</si>
  <si>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</si>
  <si>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</si>
  <si>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</si>
  <si>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</si>
  <si>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</si>
  <si>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</si>
  <si>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</si>
  <si>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</si>
  <si>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</si>
  <si>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</si>
  <si>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</si>
  <si>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</si>
  <si>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</si>
  <si>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</si>
  <si>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</si>
  <si>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</si>
  <si>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</si>
  <si>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</si>
  <si>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</si>
  <si>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</si>
  <si>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</si>
  <si>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</si>
  <si>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</si>
  <si>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</si>
  <si>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</si>
  <si>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</si>
  <si>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</si>
  <si>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</si>
  <si>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</si>
  <si>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</si>
  <si>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</si>
  <si>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</si>
  <si>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</si>
  <si>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</si>
  <si>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</si>
  <si>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</si>
  <si>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</si>
  <si>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</si>
  <si>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</si>
  <si>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</si>
  <si>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</si>
  <si>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</si>
  <si>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</si>
  <si>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</si>
  <si>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</si>
  <si>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</si>
  <si>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</si>
  <si>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</si>
  <si>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</si>
  <si>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</si>
  <si>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</si>
  <si>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</si>
  <si>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</si>
  <si>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</si>
  <si>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</si>
  <si>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</si>
  <si>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</si>
  <si>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</si>
  <si>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</si>
  <si>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</si>
  <si>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</si>
  <si>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</si>
  <si>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</si>
  <si>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</si>
  <si>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</si>
  <si>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</si>
  <si>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</si>
  <si>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</si>
  <si>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</si>
  <si>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</si>
  <si>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</si>
  <si>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</si>
  <si>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</si>
  <si>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</si>
  <si>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</si>
  <si>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</si>
  <si>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</si>
  <si>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</si>
  <si>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</si>
  <si>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</si>
  <si>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</si>
  <si>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</si>
  <si>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</si>
  <si>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</si>
  <si>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</si>
  <si>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</si>
  <si>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</si>
  <si>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</si>
  <si>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</si>
  <si>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</si>
  <si>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</si>
  <si>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</si>
  <si>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</si>
  <si>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</si>
  <si>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</si>
  <si>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</si>
  <si>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</si>
  <si>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</si>
  <si>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</si>
  <si>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</si>
  <si>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</si>
  <si>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</si>
  <si>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</si>
  <si>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</si>
  <si>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</si>
  <si>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</si>
  <si>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</si>
  <si>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</si>
  <si>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</si>
  <si>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</si>
  <si>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</si>
  <si>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</si>
  <si>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</si>
  <si>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</si>
  <si>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</si>
  <si>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</si>
  <si>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</si>
  <si>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</si>
  <si>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</si>
  <si>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</si>
  <si>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</si>
  <si>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</si>
  <si>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</si>
  <si>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</si>
  <si>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</si>
  <si>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</si>
  <si>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</si>
  <si>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</si>
  <si>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</si>
  <si>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</si>
  <si>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</si>
  <si>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</si>
  <si>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</si>
  <si>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</si>
  <si>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</si>
  <si>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</si>
  <si>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</si>
  <si>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</si>
  <si>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</si>
  <si>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</si>
  <si>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</si>
  <si>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</si>
  <si>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</si>
  <si>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</si>
  <si>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</si>
  <si>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</si>
  <si>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</si>
  <si>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</si>
  <si>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</si>
  <si>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</si>
  <si>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</si>
  <si>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</si>
  <si>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</si>
  <si>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</si>
  <si>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</si>
  <si>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</si>
  <si>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</si>
  <si>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</si>
  <si>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</si>
  <si>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</si>
  <si>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</si>
  <si>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</si>
  <si>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</si>
  <si>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</si>
  <si>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</si>
  <si>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</si>
  <si>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</si>
  <si>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</si>
  <si>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</si>
  <si>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</si>
  <si>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</si>
  <si>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</si>
  <si>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</si>
  <si>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</si>
  <si>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</si>
  <si>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</si>
  <si>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</si>
  <si>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</si>
  <si>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</si>
  <si>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</si>
  <si>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</si>
  <si>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</si>
  <si>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</si>
  <si>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</si>
  <si>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</si>
  <si>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</si>
  <si>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</si>
  <si>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</si>
  <si>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</si>
  <si>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</si>
  <si>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</si>
  <si>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</si>
  <si>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</si>
  <si>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</si>
  <si>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</si>
  <si>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</si>
  <si>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</si>
  <si>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</si>
  <si>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</si>
  <si>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</si>
  <si>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</si>
  <si>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</si>
  <si>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</si>
  <si>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</si>
  <si>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</si>
  <si>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</si>
  <si>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</si>
  <si>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</si>
  <si>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</si>
  <si>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</si>
  <si>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</si>
  <si>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</si>
  <si>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</si>
  <si>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</si>
  <si>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</si>
  <si>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</si>
  <si>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</si>
  <si>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</si>
  <si>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</si>
  <si>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</si>
  <si>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</si>
  <si>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</si>
  <si>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</si>
  <si>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</si>
  <si>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</si>
  <si>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</si>
  <si>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</si>
  <si>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</si>
  <si>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</si>
  <si>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</si>
  <si>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</si>
  <si>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</si>
  <si>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</si>
  <si>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</si>
  <si>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</si>
  <si>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</si>
  <si>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</si>
  <si>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</si>
  <si>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</si>
  <si>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</si>
  <si>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</si>
  <si>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</si>
  <si>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</si>
  <si>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</si>
  <si>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</si>
  <si>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</si>
  <si>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</si>
  <si>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</si>
  <si>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</si>
  <si>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</si>
  <si>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</si>
  <si>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</si>
  <si>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</si>
  <si>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</si>
  <si>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</si>
  <si>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</si>
  <si>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</si>
  <si>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</si>
  <si>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</si>
  <si>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</si>
  <si>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</si>
  <si>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</si>
  <si>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</si>
  <si>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</si>
  <si>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</si>
  <si>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</si>
  <si>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</si>
  <si>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</si>
  <si>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</si>
  <si>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</si>
  <si>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</si>
  <si>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</si>
  <si>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</si>
  <si>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</si>
  <si>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</si>
  <si>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</si>
  <si>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</si>
  <si>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</si>
  <si>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</si>
  <si>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</si>
  <si>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</si>
  <si>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</si>
  <si>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</si>
  <si>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</si>
  <si>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</si>
  <si>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</si>
  <si>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</si>
  <si>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</si>
  <si>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</si>
  <si>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</si>
  <si>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</si>
  <si>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</si>
  <si>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</si>
  <si>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</si>
  <si>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</si>
  <si>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</si>
  <si>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</si>
  <si>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</si>
  <si>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</si>
  <si>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</si>
  <si>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</si>
  <si>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</si>
  <si>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</si>
  <si>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</si>
  <si>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</si>
  <si>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</si>
  <si>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</si>
  <si>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</si>
  <si>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</si>
  <si>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</si>
  <si>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</si>
  <si>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</si>
  <si>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</si>
  <si>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</si>
  <si>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</si>
  <si>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</si>
  <si>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</si>
  <si>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</si>
  <si>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</si>
  <si>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</si>
  <si>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</si>
  <si>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</si>
  <si>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</si>
  <si>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</si>
  <si>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</si>
  <si>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</si>
  <si>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</si>
  <si>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</si>
  <si>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</si>
  <si>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</si>
  <si>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</si>
  <si>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</si>
  <si>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</si>
  <si>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</si>
  <si>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</si>
  <si>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</si>
  <si>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</si>
  <si>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</si>
  <si>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</si>
  <si>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</si>
  <si>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</si>
  <si>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</si>
  <si>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</si>
  <si>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</si>
  <si>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</si>
  <si>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</si>
  <si>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</si>
  <si>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</si>
  <si>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</si>
  <si>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</si>
  <si>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</si>
  <si>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</si>
  <si>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</si>
  <si>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</si>
  <si>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</si>
  <si>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</si>
  <si>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</si>
  <si>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</si>
  <si>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</si>
  <si>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</si>
  <si>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</si>
  <si>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</si>
  <si>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</si>
  <si>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</si>
  <si>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</si>
  <si>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</si>
  <si>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</si>
  <si>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</si>
  <si>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</si>
  <si>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</si>
  <si>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</si>
  <si>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</si>
  <si>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</si>
  <si>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</si>
  <si>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</si>
  <si>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</si>
  <si>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</si>
  <si>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</si>
  <si>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</si>
  <si>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</si>
  <si>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</si>
  <si>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</si>
  <si>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</si>
  <si>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</si>
  <si>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</si>
  <si>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</si>
  <si>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</si>
  <si>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</si>
  <si>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</si>
  <si>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</si>
  <si>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</si>
  <si>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</si>
  <si>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</si>
  <si>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</si>
  <si>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</si>
  <si>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</si>
  <si>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</si>
  <si>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</si>
  <si>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</si>
  <si>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</si>
  <si>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</si>
  <si>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</si>
  <si>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</si>
  <si>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</si>
  <si>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</si>
  <si>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</si>
  <si>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</si>
  <si>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</si>
  <si>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</si>
  <si>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</si>
  <si>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</si>
  <si>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</si>
  <si>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</si>
  <si>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</si>
  <si>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</si>
  <si>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</si>
  <si>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</si>
  <si>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</si>
  <si>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</si>
  <si>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</si>
  <si>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</si>
  <si>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</si>
  <si>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</si>
  <si>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</si>
  <si>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</si>
  <si>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</si>
  <si>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</si>
  <si>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</si>
  <si>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</si>
  <si>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</si>
  <si>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</si>
  <si>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</si>
  <si>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</si>
  <si>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</si>
  <si>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</si>
  <si>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</si>
  <si>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</si>
  <si>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</si>
  <si>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</si>
  <si>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</si>
  <si>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</si>
  <si>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</si>
  <si>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</si>
  <si>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</si>
  <si>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</si>
  <si>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</si>
  <si>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</si>
  <si>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</si>
  <si>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</si>
  <si>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</si>
  <si>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</si>
  <si>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</si>
  <si>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</si>
  <si>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</si>
  <si>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</si>
  <si>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</si>
  <si>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</si>
  <si>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</si>
  <si>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</si>
  <si>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</si>
  <si>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</si>
  <si>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</si>
  <si>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</si>
  <si>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</si>
  <si>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</si>
  <si>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</si>
  <si>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</si>
  <si>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</si>
  <si>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</si>
  <si>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</si>
  <si>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</si>
  <si>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</si>
  <si>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</si>
  <si>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</si>
  <si>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</si>
  <si>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</si>
  <si>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</si>
  <si>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</si>
  <si>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</si>
  <si>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</si>
  <si>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</si>
  <si>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</si>
  <si>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</si>
  <si>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</si>
  <si>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</si>
  <si>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</si>
  <si>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</si>
  <si>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</si>
  <si>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</si>
  <si>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</si>
  <si>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</si>
  <si>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</si>
  <si>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</si>
  <si>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</si>
  <si>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</si>
  <si>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</si>
  <si>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</si>
  <si>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</si>
  <si>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</si>
  <si>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</si>
  <si>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</si>
  <si>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</si>
  <si>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</si>
  <si>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</si>
  <si>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</si>
  <si>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</si>
  <si>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</si>
  <si>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</si>
  <si>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</si>
  <si>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</si>
  <si>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</si>
  <si>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</si>
  <si>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</si>
  <si>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</si>
  <si>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</si>
  <si>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</si>
  <si>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</si>
  <si>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</si>
  <si>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</si>
  <si>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</si>
  <si>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</si>
  <si>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</si>
  <si>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</si>
  <si>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</si>
  <si>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</si>
  <si>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</si>
  <si>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</si>
  <si>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</si>
  <si>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</si>
  <si>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</si>
  <si>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</si>
  <si>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</si>
  <si>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</si>
  <si>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</si>
  <si>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</si>
  <si>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</si>
  <si>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</si>
  <si>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</si>
  <si>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</si>
  <si>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</si>
  <si>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</si>
  <si>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</si>
  <si>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</si>
  <si>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</si>
  <si>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</si>
  <si>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</si>
  <si>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</si>
  <si>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</si>
  <si>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</si>
  <si>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</si>
  <si>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</si>
  <si>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</si>
  <si>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</si>
  <si>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</si>
  <si>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</si>
  <si>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</si>
  <si>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</si>
  <si>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</si>
  <si>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</si>
  <si>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</si>
  <si>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</si>
  <si>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</si>
  <si>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</si>
  <si>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</si>
  <si>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</si>
  <si>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</si>
  <si>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</si>
  <si>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</si>
  <si>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</si>
  <si>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</si>
  <si>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</si>
  <si>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</si>
  <si>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</si>
  <si>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</si>
  <si>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</si>
  <si>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</si>
  <si>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</si>
  <si>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</si>
  <si>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</si>
  <si>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</si>
  <si>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</si>
  <si>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</si>
  <si>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</si>
  <si>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</si>
  <si>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</si>
  <si>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</si>
  <si>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</si>
  <si>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</si>
  <si>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</si>
  <si>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</si>
  <si>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</si>
  <si>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</si>
  <si>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</si>
  <si>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</si>
  <si>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</si>
  <si>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</si>
  <si>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</si>
  <si>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</si>
  <si>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</si>
  <si>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</si>
  <si>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</si>
  <si>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</si>
  <si>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</si>
  <si>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</si>
  <si>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</si>
  <si>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</si>
  <si>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</si>
  <si>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</si>
  <si>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</si>
  <si>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</si>
  <si>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</si>
  <si>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</si>
  <si>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</si>
  <si>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</si>
  <si>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</si>
  <si>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</si>
  <si>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</si>
  <si>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</si>
  <si>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</si>
  <si>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</si>
  <si>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</si>
  <si>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</si>
  <si>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</si>
  <si>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</si>
  <si>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</si>
  <si>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</si>
  <si>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</si>
  <si>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</si>
  <si>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</si>
  <si>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</si>
  <si>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</si>
  <si>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</si>
  <si>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</si>
  <si>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</si>
  <si>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</si>
  <si>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</si>
  <si>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</si>
  <si>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</si>
  <si>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</si>
  <si>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</si>
  <si>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</si>
  <si>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</si>
  <si>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</si>
  <si>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</si>
  <si>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</si>
  <si>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</si>
  <si>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</si>
  <si>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</si>
  <si>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</si>
  <si>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</si>
  <si>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</si>
  <si>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</si>
  <si>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</si>
  <si>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</si>
  <si>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</si>
  <si>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</si>
  <si>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</si>
  <si>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</si>
  <si>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</si>
  <si>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</si>
  <si>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</si>
  <si>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</si>
  <si>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</si>
  <si>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</si>
  <si>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</si>
  <si>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</si>
  <si>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</si>
  <si>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</si>
  <si>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</si>
  <si>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</si>
  <si>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</si>
  <si>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</si>
  <si>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</si>
  <si>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</si>
  <si>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</si>
  <si>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</si>
  <si>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</si>
  <si>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</si>
  <si>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</si>
  <si>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</si>
  <si>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</si>
  <si>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</si>
  <si>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</si>
  <si>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</si>
  <si>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</si>
  <si>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</si>
  <si>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</si>
  <si>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</si>
  <si>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</si>
  <si>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</si>
  <si>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</si>
  <si>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</si>
  <si>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</si>
  <si>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</si>
  <si>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</si>
  <si>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</si>
  <si>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</si>
  <si>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</si>
  <si>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</si>
  <si>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</si>
  <si>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</si>
  <si>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</si>
  <si>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</si>
  <si>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</si>
  <si>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</si>
  <si>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</si>
  <si>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</si>
  <si>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</si>
  <si>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</si>
  <si>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</si>
  <si>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</si>
  <si>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</si>
  <si>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</si>
  <si>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</si>
  <si>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</si>
  <si>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</si>
  <si>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</si>
  <si>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</si>
  <si>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</si>
  <si>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</si>
  <si>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</si>
  <si>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</si>
  <si>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</si>
  <si>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</si>
  <si>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</si>
  <si>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</si>
  <si>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</si>
  <si>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</si>
  <si>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</si>
  <si>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</si>
  <si>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</si>
  <si>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</si>
  <si>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</si>
  <si>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</si>
  <si>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</si>
  <si>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</si>
  <si>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</si>
  <si>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</si>
  <si>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</si>
  <si>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</si>
  <si>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</si>
  <si>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</si>
  <si>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</si>
  <si>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</si>
  <si>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</si>
  <si>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</si>
  <si>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</si>
  <si>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</si>
  <si>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</si>
  <si>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</si>
  <si>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</si>
  <si>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</si>
  <si>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</si>
  <si>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</si>
  <si>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</si>
  <si>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</si>
  <si>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</si>
  <si>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</si>
  <si>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</si>
  <si>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</si>
  <si>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</si>
  <si>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</si>
  <si>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</si>
  <si>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</si>
  <si>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</si>
  <si>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</si>
  <si>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</si>
  <si>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</si>
  <si>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</si>
  <si>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</si>
  <si>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</si>
  <si>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</si>
  <si>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</si>
  <si>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</si>
  <si>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</si>
  <si>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</si>
  <si>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</si>
  <si>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</si>
  <si>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</si>
  <si>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</si>
  <si>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</si>
  <si>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</si>
  <si>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</si>
  <si>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</si>
  <si>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</si>
  <si>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</si>
  <si>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</si>
  <si>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</si>
  <si>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</si>
  <si>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</si>
  <si>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</si>
  <si>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</si>
  <si>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</si>
  <si>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</si>
  <si>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</si>
  <si>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</si>
  <si>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</si>
  <si>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</si>
  <si>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</si>
  <si>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</si>
  <si>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</si>
  <si>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</si>
  <si>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</si>
  <si>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</si>
  <si>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</si>
  <si>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</si>
  <si>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</si>
  <si>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</si>
  <si>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</si>
  <si>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</si>
  <si>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</si>
  <si>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</si>
  <si>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</si>
  <si>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</si>
  <si>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</si>
  <si>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</si>
  <si>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</si>
  <si>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</si>
  <si>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</si>
  <si>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</si>
  <si>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</si>
  <si>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</si>
  <si>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</si>
  <si>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</si>
  <si>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</si>
  <si>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</si>
  <si>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</si>
  <si>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</si>
  <si>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</si>
  <si>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</si>
  <si>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</si>
  <si>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</si>
  <si>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</si>
  <si>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</si>
  <si>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</si>
  <si>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</si>
  <si>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</si>
  <si>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</si>
  <si>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</si>
  <si>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</si>
  <si>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</si>
  <si>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</si>
  <si>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</si>
  <si>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</si>
  <si>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</si>
  <si>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</si>
  <si>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</si>
  <si>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</si>
  <si>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</si>
  <si>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</si>
  <si>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</si>
  <si>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</si>
  <si>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</si>
  <si>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</si>
  <si>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</si>
  <si>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</si>
  <si>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</si>
  <si>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</si>
  <si>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</si>
  <si>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</si>
  <si>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</si>
  <si>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</si>
  <si>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</si>
  <si>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</si>
  <si>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</si>
  <si>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</si>
  <si>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</si>
  <si>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</si>
  <si>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</si>
  <si>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</si>
  <si>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</si>
  <si>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</si>
  <si>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</si>
  <si>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</si>
  <si>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</si>
  <si>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</si>
  <si>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</si>
  <si>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</si>
  <si>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</si>
  <si>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</si>
  <si>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</si>
  <si>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</si>
  <si>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</si>
  <si>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</si>
  <si>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0E948575</t>
  </si>
  <si>
    <t>Alberta Health Services - Human Organ Procurement &amp; Exchange (HOPE) Program</t>
  </si>
  <si>
    <t>Aberhart Centre, 11402 University Avenue, Suite 9423</t>
  </si>
  <si>
    <t>Edmonton</t>
  </si>
  <si>
    <t>Canada</t>
  </si>
  <si>
    <t>T6G 2J3</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</si>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</sst>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11" fontId="26" fillId="0" borderId="0" xfId="0" applyNumberFormat="1" applyFont="1" applyProtection="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K1" workbookViewId="0">
      <selection activeCell="N2" sqref="N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79" t="s">
        <v>1065</v>
      </c>
      <c r="I1" s="79" t="s">
        <v>1066</v>
      </c>
      <c r="J1" s="77" t="s">
        <v>125</v>
      </c>
      <c r="K1" s="77" t="s">
        <v>126</v>
      </c>
      <c r="L1" s="77" t="s">
        <v>127</v>
      </c>
      <c r="M1" s="77" t="s">
        <v>128</v>
      </c>
      <c r="N1" s="77" t="s">
        <v>129</v>
      </c>
      <c r="O1" s="77" t="s">
        <v>796</v>
      </c>
      <c r="P1" s="61" t="s">
        <v>797</v>
      </c>
    </row>
    <row r="2" spans="1:16" ht="30" x14ac:dyDescent="0.25">
      <c r="A2" s="86" t="s">
        <v>1226</v>
      </c>
      <c r="B2" s="78" t="s">
        <v>1227</v>
      </c>
      <c r="C2" s="80" t="s">
        <v>1219</v>
      </c>
      <c r="D2" s="78">
        <v>100058</v>
      </c>
      <c r="E2" s="63" t="s">
        <v>147</v>
      </c>
      <c r="F2" s="63" t="s">
        <v>144</v>
      </c>
      <c r="G2" s="63" t="s">
        <v>12</v>
      </c>
      <c r="H2" s="81">
        <v>42625</v>
      </c>
      <c r="I2" s="64">
        <v>42629</v>
      </c>
      <c r="J2" s="78" t="s">
        <v>1228</v>
      </c>
      <c r="K2" s="78" t="s">
        <v>1229</v>
      </c>
      <c r="L2" s="78" t="s">
        <v>1209</v>
      </c>
      <c r="M2" s="78" t="s">
        <v>1230</v>
      </c>
      <c r="N2" s="63" t="s">
        <v>1231</v>
      </c>
      <c r="O2" s="63" t="s">
        <v>1039</v>
      </c>
      <c r="P2" s="37" t="str">
        <f>IF(ISBLANK(O2), "", Activities_French_Text)</f>
        <v>Traitement, Importation,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A2" sqref="A2:XFD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62.25" customHeight="1" x14ac:dyDescent="0.25">
      <c r="A2" s="56" t="str">
        <f>IF(ISBLANK('CTO Inspection English'!A2), "", 'CTO Inspection English'!A2)</f>
        <v>0E948575</v>
      </c>
      <c r="B2" s="55" t="str">
        <f>IF(ISBLANK('CTO Inspection English'!B2), "", 'CTO Inspection English'!B2)</f>
        <v>Alberta Health Services - Human Organ Procurement &amp; Exchange (HOPE)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42625</v>
      </c>
      <c r="G2" s="76">
        <v>1</v>
      </c>
      <c r="H2" s="76">
        <v>1</v>
      </c>
      <c r="I2" s="1" t="s">
        <v>805</v>
      </c>
      <c r="J2" s="54" t="str">
        <f>IF(ISBLANK(I2),"", Regulation_French_Text)</f>
        <v>19 -Évaluation de l’admissibilité du donneur</v>
      </c>
      <c r="K2" s="63" t="s">
        <v>1151</v>
      </c>
      <c r="L2" s="37" t="str">
        <f>IF(ISBLANK(K2), "", Observation_French_Text)</f>
        <v>L’établissement n’avait pas  calculé correctement les dilutions plasmatiques.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IF(ISBLANK(M3), "", A2)</f>
        <v>0E948575</v>
      </c>
      <c r="B3" s="55" t="str">
        <f>IF(ISBLANK(M3), "", B2)</f>
        <v>Alberta Health Services - Human Organ Procurement &amp; Exchange (HOPE) Program</v>
      </c>
      <c r="C3" s="54" t="str">
        <f>IF(ISBLANK(M3), "", C2)</f>
        <v>Inspection régulière</v>
      </c>
      <c r="D3" s="54" t="str">
        <f>IF(ISBLANK(M3), "", D2)</f>
        <v>Regular Inspection</v>
      </c>
      <c r="E3" s="54" t="str">
        <f>IF(ISBLANK(M3), "", E2)</f>
        <v>C</v>
      </c>
      <c r="F3" s="46">
        <f>IF(ISBLANK(M3), "", F2)</f>
        <v>42625</v>
      </c>
      <c r="G3" s="76">
        <v>2</v>
      </c>
      <c r="H3" s="76">
        <v>1</v>
      </c>
      <c r="I3" s="1" t="s">
        <v>381</v>
      </c>
      <c r="J3" s="54" t="str">
        <f>IF(ISBLANK(I3),"", Regulation_French_Text)</f>
        <v>55 - Dossiers</v>
      </c>
      <c r="K3" s="63" t="s">
        <v>242</v>
      </c>
      <c r="L3" s="37" t="str">
        <f>IF(ISBLANK(K3), "", Observation_French_Text)</f>
        <v>Le contenu des dossiers de l’établissement n’était pas exact, complet, lisible et/ou indélébile.</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0E948575</v>
      </c>
      <c r="B4" s="55" t="str">
        <f t="shared" ref="B4:B67" si="1">IF(ISBLANK(I4), "", B3)</f>
        <v>Alberta Health Services - Human Organ Procurement &amp; Exchange (HOPE) Program</v>
      </c>
      <c r="C4" s="54" t="str">
        <f t="shared" ref="C4:C67" si="2">IF(ISBLANK(I4), "", C3)</f>
        <v>Inspection régulière</v>
      </c>
      <c r="D4" s="54" t="str">
        <f t="shared" ref="D4:D67" si="3">IF(ISBLANK(I4), "", D3)</f>
        <v>Regular Inspection</v>
      </c>
      <c r="E4" s="54" t="str">
        <f t="shared" ref="E4:E67" si="4">IF(ISBLANK(I4), "", E3)</f>
        <v>C</v>
      </c>
      <c r="F4" s="46">
        <f t="shared" ref="F4:F67" si="5">IF(ISBLANK(I4), "", F3)</f>
        <v>42625</v>
      </c>
      <c r="G4" s="76">
        <v>3</v>
      </c>
      <c r="H4" s="76">
        <v>1</v>
      </c>
      <c r="I4" s="1" t="s">
        <v>856</v>
      </c>
      <c r="J4" s="54" t="str">
        <f>IF(ISBLANK(I4),"", Regulation_French_Text)</f>
        <v xml:space="preserve">72 - Procédures d’opération normalisées </v>
      </c>
      <c r="K4" s="63" t="s">
        <v>268</v>
      </c>
      <c r="L4" s="37" t="str">
        <f>IF(ISBLANK(K4), "", Observation_French_Text)</f>
        <v>L’établissement n’avait pas suivi les procédures d’opération normalisées telles qu’écrites.</v>
      </c>
      <c r="N4" s="54" t="str">
        <f>IF(ISBLANK(M4), "", Inspection_Outcome_French_Text)</f>
        <v/>
      </c>
      <c r="P4" s="54" t="str">
        <f>IF(ISBLANK(O4), "", Measure_Taken_French_Text)</f>
        <v/>
      </c>
    </row>
    <row r="5" spans="1:17"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3" t="s">
        <v>12</v>
      </c>
      <c r="H2" s="83"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2" t="s">
        <v>1219</v>
      </c>
      <c r="ER2" s="82"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3" t="s">
        <v>13</v>
      </c>
      <c r="H3" s="83"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2" t="s">
        <v>1220</v>
      </c>
      <c r="ER3" s="82"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3" t="s">
        <v>1225</v>
      </c>
      <c r="H4" s="83"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2" t="s">
        <v>1221</v>
      </c>
      <c r="FY17" s="84"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5" t="s">
        <v>1223</v>
      </c>
      <c r="FY18" s="84"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2016-10-21T18:02:32Z</dcterms:modified>
</cp:coreProperties>
</file>