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L3" i="4"/>
  <c r="J3" i="4"/>
  <c r="F3" i="4"/>
  <c r="E3" i="4"/>
  <c r="D3" i="4"/>
  <c r="C3" i="4"/>
  <c r="B3" i="4"/>
  <c r="L2" i="4"/>
  <c r="J2" i="4"/>
  <c r="F2" i="4"/>
  <c r="E2" i="4"/>
  <c r="D2" i="4"/>
  <c r="C2" i="4"/>
  <c r="B2" i="4"/>
  <c r="A2" i="4"/>
  <c r="A3" i="4" s="1"/>
  <c r="A4" i="4" s="1"/>
  <c r="P13" i="6"/>
  <c r="P12" i="6"/>
  <c r="P11" i="6"/>
  <c r="P10" i="6"/>
  <c r="P9" i="6"/>
  <c r="P8" i="6"/>
  <c r="P7" i="6"/>
  <c r="P6" i="6"/>
  <c r="P5" i="6"/>
  <c r="P4" i="6"/>
  <c r="P3" i="6"/>
  <c r="P2" i="6"/>
  <c r="F60" i="4" l="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C92" i="4"/>
  <c r="C93" i="4" s="1"/>
  <c r="D92" i="4"/>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92" i="4"/>
  <c r="E93" i="4" s="1"/>
  <c r="D93" i="4"/>
  <c r="D94" i="4" s="1"/>
  <c r="D95" i="4" s="1"/>
  <c r="D96" i="4" s="1"/>
  <c r="D97" i="4" s="1"/>
  <c r="D98" i="4" s="1"/>
  <c r="D99" i="4" s="1"/>
  <c r="D100" i="4" s="1"/>
</calcChain>
</file>

<file path=xl/sharedStrings.xml><?xml version="1.0" encoding="utf-8"?>
<sst xmlns="http://schemas.openxmlformats.org/spreadsheetml/2006/main" count="2344" uniqueCount="1231">
  <si>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</si>
  <si>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</si>
  <si>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</si>
  <si>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</si>
  <si>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</si>
  <si>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</si>
  <si>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</si>
  <si>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</si>
  <si>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</si>
  <si>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</si>
  <si>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</si>
  <si>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</si>
  <si>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</si>
  <si>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</si>
  <si>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</si>
  <si>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</si>
  <si>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</si>
  <si>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</si>
  <si>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</si>
  <si>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</si>
  <si>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</si>
  <si>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</si>
  <si>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</si>
  <si>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</si>
  <si>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</si>
  <si>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</si>
  <si>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</si>
  <si>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</si>
  <si>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</si>
  <si>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</si>
  <si>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</si>
  <si>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</si>
  <si>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</si>
  <si>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</si>
  <si>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</si>
  <si>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</si>
  <si>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</si>
  <si>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</si>
  <si>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</si>
  <si>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</si>
  <si>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</si>
  <si>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</si>
  <si>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</si>
  <si>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</si>
  <si>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</si>
  <si>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</si>
  <si>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</si>
  <si>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</si>
  <si>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</si>
  <si>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</si>
  <si>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</si>
  <si>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</si>
  <si>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</si>
  <si>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</si>
  <si>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</si>
  <si>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</si>
  <si>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</si>
  <si>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</si>
  <si>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</si>
  <si>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</si>
  <si>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</si>
  <si>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</si>
  <si>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</si>
  <si>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</si>
  <si>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</si>
  <si>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</si>
  <si>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</si>
  <si>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</si>
  <si>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</si>
  <si>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</si>
  <si>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</si>
  <si>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</si>
  <si>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</si>
  <si>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</si>
  <si>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</si>
  <si>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</si>
  <si>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</si>
  <si>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</si>
  <si>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</si>
  <si>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</si>
  <si>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</si>
  <si>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</si>
  <si>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</si>
  <si>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</si>
  <si>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</si>
  <si>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</si>
  <si>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</si>
  <si>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</si>
  <si>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</si>
  <si>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</si>
  <si>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</si>
  <si>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</si>
  <si>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</si>
  <si>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</si>
  <si>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</si>
  <si>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</si>
  <si>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</si>
  <si>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</si>
  <si>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</si>
  <si>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</si>
  <si>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</si>
  <si>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</si>
  <si>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</si>
  <si>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</si>
  <si>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</si>
  <si>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</si>
  <si>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</si>
  <si>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</si>
  <si>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</si>
  <si>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</si>
  <si>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</si>
  <si>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</si>
  <si>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</si>
  <si>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</si>
  <si>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</si>
  <si>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</si>
  <si>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</si>
  <si>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</si>
  <si>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</si>
  <si>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</si>
  <si>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</si>
  <si>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</si>
  <si>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</si>
  <si>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</si>
  <si>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</si>
  <si>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</si>
  <si>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</si>
  <si>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</si>
  <si>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</si>
  <si>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</si>
  <si>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</si>
  <si>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</si>
  <si>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</si>
  <si>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</si>
  <si>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</si>
  <si>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</si>
  <si>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</si>
  <si>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</si>
  <si>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</si>
  <si>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</si>
  <si>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</si>
  <si>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</si>
  <si>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</si>
  <si>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</si>
  <si>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</si>
  <si>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</si>
  <si>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</si>
  <si>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</si>
  <si>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</si>
  <si>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</si>
  <si>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</si>
  <si>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</si>
  <si>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</si>
  <si>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</si>
  <si>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</si>
  <si>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</si>
  <si>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</si>
  <si>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</si>
  <si>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</si>
  <si>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</si>
  <si>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</si>
  <si>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</si>
  <si>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</si>
  <si>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</si>
  <si>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</si>
  <si>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</si>
  <si>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</si>
  <si>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</si>
  <si>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</si>
  <si>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</si>
  <si>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</si>
  <si>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</si>
  <si>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</si>
  <si>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</si>
  <si>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</si>
  <si>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</si>
  <si>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</si>
  <si>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</si>
  <si>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</si>
  <si>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</si>
  <si>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</si>
  <si>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</si>
  <si>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</si>
  <si>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</si>
  <si>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</si>
  <si>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</si>
  <si>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</si>
  <si>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</si>
  <si>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</si>
  <si>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</si>
  <si>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</si>
  <si>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</si>
  <si>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</si>
  <si>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</si>
  <si>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</si>
  <si>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</si>
  <si>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</si>
  <si>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</si>
  <si>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</si>
  <si>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</si>
  <si>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</si>
  <si>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</si>
  <si>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</si>
  <si>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</si>
  <si>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</si>
  <si>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</si>
  <si>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</si>
  <si>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</si>
  <si>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</si>
  <si>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</si>
  <si>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</si>
  <si>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</si>
  <si>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</si>
  <si>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</si>
  <si>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</si>
  <si>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</si>
  <si>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</si>
  <si>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</si>
  <si>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</si>
  <si>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</si>
  <si>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</si>
  <si>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</si>
  <si>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</si>
  <si>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</si>
  <si>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</si>
  <si>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</si>
  <si>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</si>
  <si>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</si>
  <si>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</si>
  <si>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</si>
  <si>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</si>
  <si>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</si>
  <si>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</si>
  <si>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</si>
  <si>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</si>
  <si>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</si>
  <si>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</si>
  <si>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</si>
  <si>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</si>
  <si>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</si>
  <si>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</si>
  <si>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</si>
  <si>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</si>
  <si>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</si>
  <si>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</si>
  <si>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</si>
  <si>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</si>
  <si>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</si>
  <si>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</si>
  <si>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</si>
  <si>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</si>
  <si>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</si>
  <si>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</si>
  <si>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</si>
  <si>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</si>
  <si>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</si>
  <si>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</si>
  <si>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</si>
  <si>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</si>
  <si>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</si>
  <si>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</si>
  <si>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</si>
  <si>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</si>
  <si>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</si>
  <si>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</si>
  <si>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</si>
  <si>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</si>
  <si>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</si>
  <si>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</si>
  <si>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</si>
  <si>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</si>
  <si>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</si>
  <si>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</si>
  <si>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</si>
  <si>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</si>
  <si>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</si>
  <si>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</si>
  <si>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</si>
  <si>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</si>
  <si>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</si>
  <si>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</si>
  <si>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</si>
  <si>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</si>
  <si>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</si>
  <si>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</si>
  <si>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</si>
  <si>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</si>
  <si>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</si>
  <si>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</si>
  <si>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</si>
  <si>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</si>
  <si>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</si>
  <si>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</si>
  <si>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</si>
  <si>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</si>
  <si>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</si>
  <si>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</si>
  <si>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</si>
  <si>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</si>
  <si>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</si>
  <si>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</si>
  <si>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</si>
  <si>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</si>
  <si>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</si>
  <si>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</si>
  <si>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</si>
  <si>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</si>
  <si>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</si>
  <si>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</si>
  <si>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</si>
  <si>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</si>
  <si>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</si>
  <si>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</si>
  <si>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</si>
  <si>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</si>
  <si>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</si>
  <si>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</si>
  <si>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</si>
  <si>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</si>
  <si>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</si>
  <si>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</si>
  <si>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</si>
  <si>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</si>
  <si>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</si>
  <si>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</si>
  <si>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</si>
  <si>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</si>
  <si>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</si>
  <si>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</si>
  <si>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</si>
  <si>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</si>
  <si>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</si>
  <si>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</si>
  <si>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</si>
  <si>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</si>
  <si>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</si>
  <si>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</si>
  <si>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</si>
  <si>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</si>
  <si>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</si>
  <si>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</si>
  <si>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</si>
  <si>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</si>
  <si>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</si>
  <si>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</si>
  <si>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</si>
  <si>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</si>
  <si>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</si>
  <si>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</si>
  <si>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</si>
  <si>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</si>
  <si>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</si>
  <si>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</si>
  <si>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</si>
  <si>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</si>
  <si>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</si>
  <si>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</si>
  <si>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</si>
  <si>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</si>
  <si>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</si>
  <si>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</si>
  <si>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</si>
  <si>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</si>
  <si>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</si>
  <si>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</si>
  <si>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</si>
  <si>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</si>
  <si>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</si>
  <si>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</si>
  <si>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</si>
  <si>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</si>
  <si>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</si>
  <si>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</si>
  <si>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</si>
  <si>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</si>
  <si>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</si>
  <si>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</si>
  <si>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</si>
  <si>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</si>
  <si>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</si>
  <si>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</si>
  <si>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</si>
  <si>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</si>
  <si>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</si>
  <si>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</si>
  <si>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</si>
  <si>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</si>
  <si>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</si>
  <si>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</si>
  <si>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</si>
  <si>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</si>
  <si>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</si>
  <si>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</si>
  <si>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</si>
  <si>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</si>
  <si>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</si>
  <si>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</si>
  <si>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</si>
  <si>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</si>
  <si>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</si>
  <si>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</si>
  <si>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</si>
  <si>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</si>
  <si>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</si>
  <si>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</si>
  <si>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</si>
  <si>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</si>
  <si>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</si>
  <si>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</si>
  <si>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</si>
  <si>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</si>
  <si>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</si>
  <si>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</si>
  <si>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</si>
  <si>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</si>
  <si>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</si>
  <si>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</si>
  <si>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</si>
  <si>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</si>
  <si>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</si>
  <si>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</si>
  <si>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</si>
  <si>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</si>
  <si>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</si>
  <si>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</si>
  <si>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</si>
  <si>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</si>
  <si>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</si>
  <si>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</si>
  <si>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</si>
  <si>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</si>
  <si>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</si>
  <si>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</si>
  <si>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</si>
  <si>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</si>
  <si>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</si>
  <si>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</si>
  <si>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</si>
  <si>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</si>
  <si>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</si>
  <si>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</si>
  <si>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</si>
  <si>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</si>
  <si>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</si>
  <si>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</si>
  <si>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</si>
  <si>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</si>
  <si>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</si>
  <si>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</si>
  <si>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</si>
  <si>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</si>
  <si>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</si>
  <si>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</si>
  <si>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</si>
  <si>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</si>
  <si>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</si>
  <si>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</si>
  <si>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</si>
  <si>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</si>
  <si>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</si>
  <si>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</si>
  <si>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</si>
  <si>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</si>
  <si>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</si>
  <si>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</si>
  <si>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</si>
  <si>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</si>
  <si>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</si>
  <si>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</si>
  <si>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</si>
  <si>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</si>
  <si>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</si>
  <si>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</si>
  <si>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</si>
  <si>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</si>
  <si>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</si>
  <si>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</si>
  <si>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</si>
  <si>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</si>
  <si>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</si>
  <si>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</si>
  <si>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</si>
  <si>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</si>
  <si>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</si>
  <si>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</si>
  <si>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</si>
  <si>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</si>
  <si>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</si>
  <si>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</si>
  <si>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</si>
  <si>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</si>
  <si>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</si>
  <si>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</si>
  <si>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</si>
  <si>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</si>
  <si>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</si>
  <si>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</si>
  <si>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</si>
  <si>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</si>
  <si>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</si>
  <si>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</si>
  <si>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</si>
  <si>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</si>
  <si>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</si>
  <si>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</si>
  <si>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</si>
  <si>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</si>
  <si>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</si>
  <si>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</si>
  <si>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</si>
  <si>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</si>
  <si>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</si>
  <si>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</si>
  <si>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</si>
  <si>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</si>
  <si>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</si>
  <si>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</si>
  <si>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</si>
  <si>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</si>
  <si>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</si>
  <si>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</si>
  <si>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</si>
  <si>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</si>
  <si>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</si>
  <si>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</si>
  <si>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</si>
  <si>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</si>
  <si>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</si>
  <si>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</si>
  <si>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</si>
  <si>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</si>
  <si>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</si>
  <si>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</si>
  <si>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</si>
  <si>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</si>
  <si>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</si>
  <si>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</si>
  <si>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</si>
  <si>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</si>
  <si>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</si>
  <si>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</si>
  <si>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</si>
  <si>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</si>
  <si>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</si>
  <si>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</si>
  <si>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</si>
  <si>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</si>
  <si>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</si>
  <si>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</si>
  <si>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</si>
  <si>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</si>
  <si>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</si>
  <si>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</si>
  <si>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</si>
  <si>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</si>
  <si>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</si>
  <si>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</si>
  <si>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</si>
  <si>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</si>
  <si>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</si>
  <si>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</si>
  <si>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</si>
  <si>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</si>
  <si>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</si>
  <si>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</si>
  <si>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</si>
  <si>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</si>
  <si>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</si>
  <si>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</si>
  <si>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</si>
  <si>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</si>
  <si>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</si>
  <si>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</si>
  <si>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</si>
  <si>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</si>
  <si>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</si>
  <si>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</si>
  <si>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</si>
  <si>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</si>
  <si>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</si>
  <si>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</si>
  <si>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</si>
  <si>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</si>
  <si>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</si>
  <si>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</si>
  <si>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</si>
  <si>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</si>
  <si>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</si>
  <si>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</si>
  <si>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</si>
  <si>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</si>
  <si>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</si>
  <si>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</si>
  <si>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</si>
  <si>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</si>
  <si>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</si>
  <si>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</si>
  <si>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</si>
  <si>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</si>
  <si>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</si>
  <si>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</si>
  <si>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</si>
  <si>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</si>
  <si>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</si>
  <si>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</si>
  <si>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</si>
  <si>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</si>
  <si>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</si>
  <si>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</si>
  <si>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</si>
  <si>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</si>
  <si>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</si>
  <si>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</si>
  <si>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</si>
  <si>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</si>
  <si>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</si>
  <si>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</si>
  <si>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</si>
  <si>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</si>
  <si>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</si>
  <si>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</si>
  <si>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</si>
  <si>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</si>
  <si>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</si>
  <si>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</si>
  <si>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</si>
  <si>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</si>
  <si>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</si>
  <si>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</si>
  <si>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</si>
  <si>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</si>
  <si>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</si>
  <si>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</si>
  <si>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</si>
  <si>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</si>
  <si>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</si>
  <si>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</si>
  <si>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</si>
  <si>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</si>
  <si>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</si>
  <si>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</si>
  <si>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</si>
  <si>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</si>
  <si>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</si>
  <si>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</si>
  <si>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</si>
  <si>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</si>
  <si>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</si>
  <si>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</si>
  <si>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</si>
  <si>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</si>
  <si>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</si>
  <si>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</si>
  <si>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</si>
  <si>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</si>
  <si>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</si>
  <si>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</si>
  <si>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</si>
  <si>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</si>
  <si>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</si>
  <si>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</si>
  <si>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</si>
  <si>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</si>
  <si>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</si>
  <si>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</si>
  <si>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</si>
  <si>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</si>
  <si>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</si>
  <si>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</si>
  <si>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</si>
  <si>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</si>
  <si>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</si>
  <si>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</si>
  <si>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</si>
  <si>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</si>
  <si>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</si>
  <si>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</si>
  <si>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</si>
  <si>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</si>
  <si>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</si>
  <si>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</si>
  <si>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</si>
  <si>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</si>
  <si>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</si>
  <si>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</si>
  <si>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</si>
  <si>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</si>
  <si>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</si>
  <si>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</si>
  <si>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</si>
  <si>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</si>
  <si>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</si>
  <si>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</si>
  <si>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</si>
  <si>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</si>
  <si>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</si>
  <si>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</si>
  <si>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</si>
  <si>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</si>
  <si>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</si>
  <si>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</si>
  <si>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</si>
  <si>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</si>
  <si>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</si>
  <si>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</si>
  <si>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</si>
  <si>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</si>
  <si>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</si>
  <si>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</si>
  <si>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</si>
  <si>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</si>
  <si>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</si>
  <si>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</si>
  <si>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</si>
  <si>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</si>
  <si>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</si>
  <si>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</si>
  <si>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</si>
  <si>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</si>
  <si>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</si>
  <si>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</si>
  <si>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</si>
  <si>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</si>
  <si>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</si>
  <si>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</si>
  <si>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</si>
  <si>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</si>
  <si>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</si>
  <si>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</si>
  <si>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</si>
  <si>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</si>
  <si>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</si>
  <si>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</si>
  <si>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</si>
  <si>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</si>
  <si>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</si>
  <si>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</si>
  <si>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</si>
  <si>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</si>
  <si>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</si>
  <si>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</si>
  <si>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</si>
  <si>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</si>
  <si>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</si>
  <si>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</si>
  <si>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</si>
  <si>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</si>
  <si>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</si>
  <si>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</si>
  <si>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</si>
  <si>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</si>
  <si>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</si>
  <si>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</si>
  <si>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</si>
  <si>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</si>
  <si>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</si>
  <si>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</si>
  <si>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</si>
  <si>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</si>
  <si>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</si>
  <si>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</si>
  <si>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</si>
  <si>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</si>
  <si>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</si>
  <si>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</si>
  <si>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</si>
  <si>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</si>
  <si>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</si>
  <si>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</si>
  <si>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</si>
  <si>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</si>
  <si>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</si>
  <si>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</si>
  <si>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</si>
  <si>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</si>
  <si>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</si>
  <si>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</si>
  <si>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</si>
  <si>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</si>
  <si>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</si>
  <si>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</si>
  <si>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</si>
  <si>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</si>
  <si>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</si>
  <si>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</si>
  <si>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</si>
  <si>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</si>
  <si>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</si>
  <si>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</si>
  <si>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</si>
  <si>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</si>
  <si>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</si>
  <si>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</si>
  <si>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</si>
  <si>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</si>
  <si>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</si>
  <si>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</si>
  <si>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</si>
  <si>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</si>
  <si>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</si>
  <si>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</si>
  <si>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</si>
  <si>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</si>
  <si>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</si>
  <si>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</si>
  <si>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</si>
  <si>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</si>
  <si>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</si>
  <si>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</si>
  <si>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</si>
  <si>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</si>
  <si>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</si>
  <si>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</si>
  <si>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</si>
  <si>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</si>
  <si>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</si>
  <si>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</si>
  <si>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</si>
  <si>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</si>
  <si>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</si>
  <si>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</si>
  <si>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</si>
  <si>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</si>
  <si>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</si>
  <si>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</si>
  <si>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</si>
  <si>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</si>
  <si>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</si>
  <si>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</si>
  <si>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</si>
  <si>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</si>
  <si>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</si>
  <si>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</si>
  <si>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</si>
  <si>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</si>
  <si>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</si>
  <si>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</si>
  <si>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</si>
  <si>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</si>
  <si>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</si>
  <si>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</si>
  <si>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</si>
  <si>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</si>
  <si>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</si>
  <si>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</si>
  <si>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</si>
  <si>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</si>
  <si>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</si>
  <si>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</si>
  <si>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</si>
  <si>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</si>
  <si>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</si>
  <si>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</si>
  <si>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</si>
  <si>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</si>
  <si>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</si>
  <si>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</si>
  <si>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</si>
  <si>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</si>
  <si>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</si>
  <si>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</si>
  <si>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</si>
  <si>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</si>
  <si>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</si>
  <si>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</si>
  <si>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</si>
  <si>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</si>
  <si>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</si>
  <si>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</si>
  <si>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</si>
  <si>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</si>
  <si>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</si>
  <si>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</si>
  <si>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</si>
  <si>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</si>
  <si>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</si>
  <si>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</si>
  <si>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</si>
  <si>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</si>
  <si>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</si>
  <si>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</si>
  <si>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</si>
  <si>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</si>
  <si>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</si>
  <si>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</si>
  <si>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</si>
  <si>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</si>
  <si>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</si>
  <si>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</si>
  <si>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</si>
  <si>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</si>
  <si>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</si>
  <si>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</si>
  <si>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</si>
  <si>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</si>
  <si>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</si>
  <si>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</si>
  <si>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</si>
  <si>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</si>
  <si>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</si>
  <si>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</si>
  <si>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</si>
  <si>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</si>
  <si>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</si>
  <si>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</si>
  <si>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</si>
  <si>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</si>
  <si>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</si>
  <si>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</si>
  <si>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</si>
  <si>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</si>
  <si>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</si>
  <si>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</si>
  <si>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</si>
  <si>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</si>
  <si>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</si>
  <si>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</si>
  <si>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</si>
  <si>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</si>
  <si>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</si>
  <si>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</si>
  <si>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</si>
  <si>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</si>
  <si>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</si>
  <si>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</si>
  <si>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</si>
  <si>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</si>
  <si>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</si>
  <si>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</si>
  <si>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</si>
  <si>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</si>
  <si>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</si>
  <si>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</si>
  <si>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</si>
  <si>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</si>
  <si>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</si>
  <si>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</si>
  <si>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</si>
  <si>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</si>
  <si>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</si>
  <si>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</si>
  <si>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</si>
  <si>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</si>
  <si>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</si>
  <si>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</si>
  <si>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</si>
  <si>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</si>
  <si>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</si>
  <si>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</si>
  <si>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</si>
  <si>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</si>
  <si>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</si>
  <si>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</si>
  <si>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</si>
  <si>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</si>
  <si>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</si>
  <si>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</si>
  <si>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</si>
  <si>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</si>
  <si>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</si>
  <si>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</si>
  <si>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</si>
  <si>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</si>
  <si>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</si>
  <si>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</si>
  <si>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</si>
  <si>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</si>
  <si>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</si>
  <si>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</si>
  <si>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</si>
  <si>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</si>
  <si>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</si>
  <si>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</si>
  <si>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</si>
  <si>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</si>
  <si>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</si>
  <si>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</si>
  <si>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</si>
  <si>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</si>
  <si>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</si>
  <si>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</si>
  <si>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</si>
  <si>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</si>
  <si>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</si>
  <si>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</si>
  <si>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</si>
  <si>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</si>
  <si>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</si>
  <si>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</si>
  <si>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</si>
  <si>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</si>
  <si>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</si>
  <si>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</si>
  <si>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</si>
  <si>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</si>
  <si>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</si>
  <si>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</si>
  <si>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</si>
  <si>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</si>
  <si>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</si>
  <si>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</si>
  <si>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</si>
  <si>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</si>
  <si>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</si>
  <si>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</si>
  <si>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</si>
  <si>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</si>
  <si>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</si>
  <si>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</si>
  <si>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</si>
  <si>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</si>
  <si>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</si>
  <si>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</si>
  <si>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</si>
  <si>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</si>
  <si>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</si>
  <si>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</si>
  <si>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</si>
  <si>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</si>
  <si>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</si>
  <si>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</si>
  <si>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</si>
  <si>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</si>
  <si>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</si>
  <si>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</si>
  <si>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</si>
  <si>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</si>
  <si>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</si>
  <si>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</si>
  <si>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</si>
  <si>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</si>
  <si>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</si>
  <si>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</si>
  <si>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</si>
  <si>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</si>
  <si>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</si>
  <si>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</si>
  <si>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</si>
  <si>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</si>
  <si>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</si>
  <si>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</si>
  <si>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</si>
  <si>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</si>
  <si>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</si>
  <si>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</si>
  <si>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</si>
  <si>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</si>
  <si>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</si>
  <si>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</si>
  <si>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</si>
  <si>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</si>
  <si>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</si>
  <si>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</si>
  <si>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</si>
  <si>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</si>
  <si>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</si>
  <si>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</si>
  <si>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</si>
  <si>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</si>
  <si>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</si>
  <si>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</si>
  <si>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</si>
  <si>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</si>
  <si>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</si>
  <si>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</si>
  <si>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</si>
  <si>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</si>
  <si>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</si>
  <si>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</si>
  <si>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</si>
  <si>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</si>
  <si>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</si>
  <si>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</si>
  <si>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</si>
  <si>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</si>
  <si>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</si>
  <si>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</si>
  <si>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</si>
  <si>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</si>
  <si>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</si>
  <si>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</si>
  <si>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</si>
  <si>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</si>
  <si>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</si>
  <si>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</si>
  <si>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</si>
  <si>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</si>
  <si>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</si>
  <si>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</si>
  <si>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</si>
  <si>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</si>
  <si>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</si>
  <si>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</si>
  <si>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</si>
  <si>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</si>
  <si>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</si>
  <si>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</si>
  <si>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</si>
  <si>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</si>
  <si>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</si>
  <si>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</si>
  <si>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</si>
  <si>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</si>
  <si>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</si>
  <si>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</si>
  <si>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</si>
  <si>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</si>
  <si>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</si>
  <si>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</si>
  <si>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</si>
  <si>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</si>
  <si>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</si>
  <si>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</si>
  <si>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</si>
  <si>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</si>
  <si>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</si>
  <si>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</si>
  <si>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</si>
  <si>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</si>
  <si>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</si>
  <si>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</si>
  <si>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</si>
  <si>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</si>
  <si>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</si>
  <si>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</si>
  <si>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</si>
  <si>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</si>
  <si>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</si>
  <si>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</si>
  <si>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</si>
  <si>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</si>
  <si>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</si>
  <si>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</si>
  <si>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</si>
  <si>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</si>
  <si>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</si>
  <si>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</si>
  <si>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</si>
  <si>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</si>
  <si>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</si>
  <si>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</si>
  <si>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</si>
  <si>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</si>
  <si>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</si>
  <si>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</si>
  <si>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</si>
  <si>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</si>
  <si>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</si>
  <si>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</si>
  <si>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</si>
  <si>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</si>
  <si>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</si>
  <si>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</si>
  <si>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</si>
  <si>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</si>
  <si>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</si>
  <si>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</si>
  <si>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</si>
  <si>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</si>
  <si>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</si>
  <si>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</si>
  <si>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</si>
  <si>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</si>
  <si>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</si>
  <si>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</si>
  <si>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</si>
  <si>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</si>
  <si>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</si>
  <si>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</si>
  <si>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</si>
  <si>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</si>
  <si>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</si>
  <si>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</si>
  <si>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</si>
  <si>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</si>
  <si>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</si>
  <si>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</si>
  <si>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</si>
  <si>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</si>
  <si>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</si>
  <si>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</si>
  <si>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</si>
  <si>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</si>
  <si>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</si>
  <si>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</si>
  <si>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</si>
  <si>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</si>
  <si>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</si>
  <si>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</si>
  <si>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</si>
  <si>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</si>
  <si>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</si>
  <si>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</si>
  <si>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</si>
  <si>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</si>
  <si>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</si>
  <si>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</si>
  <si>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</si>
  <si>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</si>
  <si>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</si>
  <si>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</si>
  <si>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</si>
  <si>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</si>
  <si>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</si>
  <si>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</si>
  <si>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</si>
  <si>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</si>
  <si>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</si>
  <si>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</si>
  <si>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</si>
  <si>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</si>
  <si>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</si>
  <si>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</si>
  <si>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</si>
  <si>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</si>
  <si>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</si>
  <si>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</si>
  <si>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</si>
  <si>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</si>
  <si>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</si>
  <si>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</si>
  <si>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</si>
  <si>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</si>
  <si>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</si>
  <si>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</si>
  <si>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9FC89057</t>
  </si>
  <si>
    <t>Implant Direct LLC</t>
  </si>
  <si>
    <t>Unit 110, 11780 Hammersmith Way</t>
  </si>
  <si>
    <t>Richmond</t>
  </si>
  <si>
    <t>Canada</t>
  </si>
  <si>
    <t>V7A 5E9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</si>
</sst>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L1" workbookViewId="0">
      <selection activeCell="J2" sqref="J2"/>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5.5703125" style="55" customWidth="1"/>
    <col min="10" max="10" width="24.28515625" style="54" customWidth="1"/>
    <col min="11" max="11" width="31.8554687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100217</v>
      </c>
      <c r="E2" s="54" t="s">
        <v>146</v>
      </c>
      <c r="F2" s="54" t="s">
        <v>143</v>
      </c>
      <c r="G2" s="54" t="s">
        <v>1224</v>
      </c>
      <c r="H2" s="90">
        <v>42669</v>
      </c>
      <c r="I2" s="55">
        <v>42669</v>
      </c>
      <c r="J2" s="87" t="s">
        <v>1227</v>
      </c>
      <c r="K2" s="87" t="s">
        <v>1228</v>
      </c>
      <c r="L2" s="87" t="s">
        <v>1209</v>
      </c>
      <c r="M2" s="87" t="s">
        <v>1229</v>
      </c>
      <c r="N2" s="54" t="s">
        <v>1230</v>
      </c>
      <c r="O2" s="54" t="s">
        <v>1205</v>
      </c>
      <c r="P2" s="33" t="str">
        <f>IF(ISBLANK(O2), "", Activities_French_Text)</f>
        <v>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B24" sqref="B24"/>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9FC89057</v>
      </c>
      <c r="B2" s="79" t="str">
        <f>IF(ISBLANK('CTO Inspection English'!B2), "", 'CTO Inspection English'!B2)</f>
        <v>Implant Direct LLC</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42669</v>
      </c>
      <c r="F2" s="82">
        <f>IF(ISBLANK('CTO Inspection English'!I2), "", 'CTO Inspection English'!I2)</f>
        <v>42669</v>
      </c>
      <c r="G2" s="92">
        <v>1</v>
      </c>
      <c r="H2" s="92">
        <v>1</v>
      </c>
      <c r="I2" s="83" t="s">
        <v>1045</v>
      </c>
      <c r="J2" s="78" t="str">
        <f>IF(ISBLANK(I2), "", Inspection_Regulation_French_Text)</f>
        <v>5 à 14 - Demande d’enregistrement</v>
      </c>
      <c r="K2" s="95" t="s">
        <v>946</v>
      </c>
      <c r="L2" s="78" t="str">
        <f>IF(ISBLANK(K2), "", Deficiency_French_Text)</f>
        <v>Des lacunes ont été notées concernant l’avis à Santé Canada au sujet des changements apportés à l’enregistrement.</v>
      </c>
    </row>
    <row r="3" spans="1:12" s="84" customFormat="1" ht="30" x14ac:dyDescent="0.25">
      <c r="A3" s="78" t="str">
        <f>IF(ISBLANK(G3), "",A2)</f>
        <v>9FC89057</v>
      </c>
      <c r="B3" s="79" t="str">
        <f>IF(ISBLANK(G3), "", B2)</f>
        <v>Implant Direct LLC</v>
      </c>
      <c r="C3" s="80" t="str">
        <f>IF(ISBLANK(G3), "", C2)</f>
        <v>Inspection régulière</v>
      </c>
      <c r="D3" s="80" t="str">
        <f>IF(ISBLANK(G3), "", D2)</f>
        <v>Regular Inspection</v>
      </c>
      <c r="E3" s="81">
        <f>IF(ISBLANK(G3), "", E2)</f>
        <v>42669</v>
      </c>
      <c r="F3" s="82">
        <f>IF(ISBLANK(G3), "", F2)</f>
        <v>42669</v>
      </c>
      <c r="G3" s="92">
        <v>2</v>
      </c>
      <c r="H3" s="92">
        <v>1</v>
      </c>
      <c r="I3" s="83" t="s">
        <v>1048</v>
      </c>
      <c r="J3" s="78" t="str">
        <f>IF(ISBLANK(I3), "", Inspection_Regulation_French_Text)</f>
        <v xml:space="preserve">64 à 69 - Personnel, installations, équipements et produits </v>
      </c>
      <c r="K3" s="95" t="s">
        <v>1146</v>
      </c>
      <c r="L3" s="78" t="str">
        <f>IF(ISBLANK(K3), "", Deficiency_French_Text)</f>
        <v>Des lacunes ont été notées concernant les qualifications ou la formation du personnel.</v>
      </c>
    </row>
    <row r="4" spans="1:12" s="84" customFormat="1" ht="30" x14ac:dyDescent="0.25">
      <c r="A4" s="78" t="str">
        <f t="shared" ref="A4:A41" si="0">IF(ISBLANK(G4), "",A3)</f>
        <v>9FC89057</v>
      </c>
      <c r="B4" s="79" t="str">
        <f t="shared" ref="B4:B67" si="1">IF(ISBLANK(G4), "", B3)</f>
        <v>Implant Direct LLC</v>
      </c>
      <c r="C4" s="80" t="str">
        <f t="shared" ref="C4:C67" si="2">IF(ISBLANK(G4), "", C3)</f>
        <v>Inspection régulière</v>
      </c>
      <c r="D4" s="80" t="str">
        <f t="shared" ref="D4:D67" si="3">IF(ISBLANK(G4), "", D3)</f>
        <v>Regular Inspection</v>
      </c>
      <c r="E4" s="81">
        <f t="shared" ref="E4:E67" si="4">IF(ISBLANK(G4), "", E3)</f>
        <v>42669</v>
      </c>
      <c r="F4" s="82">
        <f t="shared" ref="F4:F67" si="5">IF(ISBLANK(G4), "", F3)</f>
        <v>42669</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2016-11-01T17:54:51Z</dcterms:modified>
</cp:coreProperties>
</file>