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9225"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externalReferences>
    <externalReference r:id="rId8"/>
  </externalReference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A2" i="6" l="1"/>
  <c r="P100" i="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P5" i="1"/>
  <c r="N5" i="1"/>
  <c r="L5" i="1"/>
  <c r="J5" i="1"/>
  <c r="P4" i="1"/>
  <c r="N4" i="1"/>
  <c r="L4" i="1"/>
  <c r="J4" i="1"/>
  <c r="F4" i="1"/>
  <c r="F5" i="1" s="1"/>
  <c r="F6" i="1" s="1"/>
  <c r="E4" i="1"/>
  <c r="E5" i="1" s="1"/>
  <c r="E6" i="1" s="1"/>
  <c r="B4" i="1"/>
  <c r="B5" i="1" s="1"/>
  <c r="B6" i="1" s="1"/>
  <c r="A4" i="1"/>
  <c r="A5" i="1" s="1"/>
  <c r="A6" i="1" s="1"/>
  <c r="P3" i="1"/>
  <c r="N3" i="1"/>
  <c r="L3" i="1"/>
  <c r="J3" i="1"/>
  <c r="F3" i="1"/>
  <c r="E3" i="1"/>
  <c r="D3" i="1"/>
  <c r="D4" i="1" s="1"/>
  <c r="D5" i="1" s="1"/>
  <c r="D6" i="1" s="1"/>
  <c r="C3" i="1"/>
  <c r="C4" i="1" s="1"/>
  <c r="C5" i="1" s="1"/>
  <c r="C6" i="1" s="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<sst xmlns="http://schemas.openxmlformats.org/spreadsheetml/2006/main" count="2354" uniqueCount="1232">
  <si>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</si>
  <si>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</si>
  <si>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</si>
  <si>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</si>
  <si>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</si>
  <si>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</si>
  <si>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</si>
  <si>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</si>
  <si>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</si>
  <si>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</si>
  <si>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</si>
  <si>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</si>
  <si>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</si>
  <si>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</si>
  <si>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</si>
  <si>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</si>
  <si>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</si>
  <si>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</si>
  <si>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</si>
  <si>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</si>
  <si>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</si>
  <si>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</si>
  <si>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</si>
  <si>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</si>
  <si>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</si>
  <si>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</si>
  <si>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</si>
  <si>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</si>
  <si>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</si>
  <si>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</si>
  <si>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</si>
  <si>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</si>
  <si>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</si>
  <si>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</si>
  <si>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</si>
  <si>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</si>
  <si>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</si>
  <si>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</si>
  <si>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</si>
  <si>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</si>
  <si>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</si>
  <si>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</si>
  <si>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</si>
  <si>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</si>
  <si>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</si>
  <si>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</si>
  <si>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</si>
  <si>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</si>
  <si>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</si>
  <si>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</si>
  <si>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</si>
  <si>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</si>
  <si>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</si>
  <si>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</si>
  <si>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</si>
  <si>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</si>
  <si>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</si>
  <si>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</si>
  <si>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</si>
  <si>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</si>
  <si>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</si>
  <si>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</si>
  <si>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</si>
  <si>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</si>
  <si>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</si>
  <si>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</si>
  <si>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</si>
  <si>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</si>
  <si>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</si>
  <si>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</si>
  <si>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</si>
  <si>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</si>
  <si>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</si>
  <si>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</si>
  <si>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</si>
  <si>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</si>
  <si>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</si>
  <si>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</si>
  <si>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</si>
  <si>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</si>
  <si>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</si>
  <si>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</si>
  <si>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</si>
  <si>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</si>
  <si>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</si>
  <si>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</si>
  <si>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</si>
  <si>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</si>
  <si>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</si>
  <si>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</si>
  <si>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</si>
  <si>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</si>
  <si>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</si>
  <si>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</si>
  <si>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</si>
  <si>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</si>
  <si>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</si>
  <si>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</si>
  <si>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</si>
  <si>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</si>
  <si>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</si>
  <si>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</si>
  <si>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</si>
  <si>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</si>
  <si>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</si>
  <si>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</si>
  <si>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</si>
  <si>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</si>
  <si>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</si>
  <si>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</si>
  <si>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</si>
  <si>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</si>
  <si>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</si>
  <si>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</si>
  <si>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</si>
  <si>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</si>
  <si>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</si>
  <si>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</si>
  <si>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</si>
  <si>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</si>
  <si>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</si>
  <si>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</si>
  <si>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</si>
  <si>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</si>
  <si>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</si>
  <si>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</si>
  <si>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</si>
  <si>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</si>
  <si>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</si>
  <si>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</si>
  <si>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</si>
  <si>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</si>
  <si>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</si>
  <si>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</si>
  <si>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</si>
  <si>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</si>
  <si>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</si>
  <si>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</si>
  <si>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</si>
  <si>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</si>
  <si>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</si>
  <si>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</si>
  <si>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</si>
  <si>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</si>
  <si>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</si>
  <si>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</si>
  <si>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</si>
  <si>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</si>
  <si>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</si>
  <si>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</si>
  <si>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</si>
  <si>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</si>
  <si>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</si>
  <si>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</si>
  <si>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</si>
  <si>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</si>
  <si>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</si>
  <si>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</si>
  <si>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</si>
  <si>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</si>
  <si>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</si>
  <si>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</si>
  <si>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</si>
  <si>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</si>
  <si>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</si>
  <si>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</si>
  <si>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</si>
  <si>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</si>
  <si>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</si>
  <si>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</si>
  <si>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</si>
  <si>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</si>
  <si>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</si>
  <si>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</si>
  <si>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</si>
  <si>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</si>
  <si>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</si>
  <si>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</si>
  <si>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</si>
  <si>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</si>
  <si>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</si>
  <si>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</si>
  <si>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</si>
  <si>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</si>
  <si>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</si>
  <si>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</si>
  <si>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</si>
  <si>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</si>
  <si>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</si>
  <si>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</si>
  <si>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</si>
  <si>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</si>
  <si>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</si>
  <si>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</si>
  <si>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</si>
  <si>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</si>
  <si>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</si>
  <si>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</si>
  <si>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</si>
  <si>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</si>
  <si>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</si>
  <si>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</si>
  <si>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</si>
  <si>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</si>
  <si>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</si>
  <si>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</si>
  <si>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</si>
  <si>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</si>
  <si>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</si>
  <si>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</si>
  <si>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</si>
  <si>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</si>
  <si>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</si>
  <si>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</si>
  <si>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</si>
  <si>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</si>
  <si>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</si>
  <si>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</si>
  <si>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</si>
  <si>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</si>
  <si>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</si>
  <si>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</si>
  <si>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</si>
  <si>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</si>
  <si>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</si>
  <si>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</si>
  <si>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</si>
  <si>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</si>
  <si>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</si>
  <si>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</si>
  <si>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</si>
  <si>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</si>
  <si>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</si>
  <si>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</si>
  <si>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</si>
  <si>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</si>
  <si>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</si>
  <si>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</si>
  <si>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</si>
  <si>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</si>
  <si>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</si>
  <si>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</si>
  <si>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</si>
  <si>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</si>
  <si>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</si>
  <si>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</si>
  <si>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</si>
  <si>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</si>
  <si>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</si>
  <si>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</si>
  <si>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</si>
  <si>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</si>
  <si>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</si>
  <si>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</si>
  <si>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</si>
  <si>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</si>
  <si>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</si>
  <si>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</si>
  <si>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</si>
  <si>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</si>
  <si>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</si>
  <si>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</si>
  <si>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</si>
  <si>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</si>
  <si>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</si>
  <si>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</si>
  <si>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</si>
  <si>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</si>
  <si>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</si>
  <si>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</si>
  <si>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</si>
  <si>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</si>
  <si>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</si>
  <si>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</si>
  <si>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</si>
  <si>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</si>
  <si>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</si>
  <si>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</si>
  <si>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</si>
  <si>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</si>
  <si>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</si>
  <si>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</si>
  <si>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</si>
  <si>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</si>
  <si>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</si>
  <si>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</si>
  <si>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</si>
  <si>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</si>
  <si>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</si>
  <si>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</si>
  <si>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</si>
  <si>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</si>
  <si>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</si>
  <si>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</si>
  <si>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</si>
  <si>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</si>
  <si>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</si>
  <si>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</si>
  <si>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</si>
  <si>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</si>
  <si>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</si>
  <si>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</si>
  <si>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</si>
  <si>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</si>
  <si>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</si>
  <si>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</si>
  <si>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</si>
  <si>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</si>
  <si>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</si>
  <si>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</si>
  <si>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</si>
  <si>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</si>
  <si>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</si>
  <si>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</si>
  <si>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</si>
  <si>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</si>
  <si>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</si>
  <si>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</si>
  <si>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</si>
  <si>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</si>
  <si>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</si>
  <si>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</si>
  <si>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</si>
  <si>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</si>
  <si>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</si>
  <si>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</si>
  <si>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</si>
  <si>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</si>
  <si>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</si>
  <si>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</si>
  <si>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</si>
  <si>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</si>
  <si>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</si>
  <si>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</si>
  <si>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</si>
  <si>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</si>
  <si>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</si>
  <si>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</si>
  <si>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</si>
  <si>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</si>
  <si>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</si>
  <si>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</si>
  <si>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</si>
  <si>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</si>
  <si>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</si>
  <si>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</si>
  <si>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</si>
  <si>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</si>
  <si>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</si>
  <si>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</si>
  <si>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</si>
  <si>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</si>
  <si>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</si>
  <si>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</si>
  <si>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</si>
  <si>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</si>
  <si>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</si>
  <si>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</si>
  <si>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</si>
  <si>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</si>
  <si>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</si>
  <si>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</si>
  <si>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</si>
  <si>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</si>
  <si>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</si>
  <si>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</si>
  <si>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</si>
  <si>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</si>
  <si>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</si>
  <si>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</si>
  <si>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</si>
  <si>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</si>
  <si>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</si>
  <si>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</si>
  <si>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</si>
  <si>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</si>
  <si>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</si>
  <si>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</si>
  <si>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</si>
  <si>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</si>
  <si>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</si>
  <si>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</si>
  <si>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</si>
  <si>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</si>
  <si>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</si>
  <si>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</si>
  <si>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</si>
  <si>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</si>
  <si>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</si>
  <si>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</si>
  <si>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</si>
  <si>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</si>
  <si>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</si>
  <si>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</si>
  <si>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</si>
  <si>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</si>
  <si>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</si>
  <si>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</si>
  <si>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</si>
  <si>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</si>
  <si>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</si>
  <si>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</si>
  <si>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</si>
  <si>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</si>
  <si>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</si>
  <si>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</si>
  <si>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</si>
  <si>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</si>
  <si>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</si>
  <si>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</si>
  <si>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</si>
  <si>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</si>
  <si>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</si>
  <si>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</si>
  <si>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</si>
  <si>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</si>
  <si>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</si>
  <si>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</si>
  <si>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</si>
  <si>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</si>
  <si>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</si>
  <si>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</si>
  <si>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</si>
  <si>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</si>
  <si>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</si>
  <si>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</si>
  <si>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</si>
  <si>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</si>
  <si>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</si>
  <si>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</si>
  <si>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</si>
  <si>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</si>
  <si>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</si>
  <si>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</si>
  <si>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</si>
  <si>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</si>
  <si>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</si>
  <si>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</si>
  <si>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</si>
  <si>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</si>
  <si>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</si>
  <si>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</si>
  <si>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</si>
  <si>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</si>
  <si>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</si>
  <si>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</si>
  <si>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</si>
  <si>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</si>
  <si>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</si>
  <si>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</si>
  <si>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</si>
  <si>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</si>
  <si>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</si>
  <si>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</si>
  <si>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</si>
  <si>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</si>
  <si>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</si>
  <si>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</si>
  <si>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</si>
  <si>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</si>
  <si>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</si>
  <si>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</si>
  <si>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</si>
  <si>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</si>
  <si>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</si>
  <si>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</si>
  <si>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</si>
  <si>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</si>
  <si>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</si>
  <si>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</si>
  <si>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</si>
  <si>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</si>
  <si>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</si>
  <si>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</si>
  <si>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</si>
  <si>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</si>
  <si>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</si>
  <si>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</si>
  <si>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</si>
  <si>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</si>
  <si>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</si>
  <si>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</si>
  <si>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</si>
  <si>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</si>
  <si>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</si>
  <si>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</si>
  <si>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</si>
  <si>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</si>
  <si>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</si>
  <si>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</si>
  <si>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</si>
  <si>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</si>
  <si>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</si>
  <si>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</si>
  <si>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</si>
  <si>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</si>
  <si>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</si>
  <si>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</si>
  <si>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</si>
  <si>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</si>
  <si>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</si>
  <si>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</si>
  <si>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</si>
  <si>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</si>
  <si>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</si>
  <si>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</si>
  <si>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</si>
  <si>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</si>
  <si>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</si>
  <si>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</si>
  <si>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</si>
  <si>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</si>
  <si>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</si>
  <si>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</si>
  <si>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</si>
  <si>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</si>
  <si>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</si>
  <si>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</si>
  <si>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</si>
  <si>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</si>
  <si>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</si>
  <si>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</si>
  <si>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</si>
  <si>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</si>
  <si>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</si>
  <si>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</si>
  <si>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</si>
  <si>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</si>
  <si>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</si>
  <si>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</si>
  <si>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</si>
  <si>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</si>
  <si>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</si>
  <si>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</si>
  <si>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</si>
  <si>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</si>
  <si>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</si>
  <si>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</si>
  <si>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</si>
  <si>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</si>
  <si>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</si>
  <si>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</si>
  <si>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</si>
  <si>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</si>
  <si>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</si>
  <si>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</si>
  <si>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</si>
  <si>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</si>
  <si>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</si>
  <si>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</si>
  <si>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</si>
  <si>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</si>
  <si>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</si>
  <si>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</si>
  <si>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</si>
  <si>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</si>
  <si>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</si>
  <si>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</si>
  <si>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</si>
  <si>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</si>
  <si>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</si>
  <si>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</si>
  <si>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</si>
  <si>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</si>
  <si>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</si>
  <si>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</si>
  <si>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</si>
  <si>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</si>
  <si>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</si>
  <si>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</si>
  <si>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</si>
  <si>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</si>
  <si>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</si>
  <si>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</si>
  <si>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</si>
  <si>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</si>
  <si>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</si>
  <si>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</si>
  <si>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</si>
  <si>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</si>
  <si>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</si>
  <si>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</si>
  <si>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</si>
  <si>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</si>
  <si>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</si>
  <si>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</si>
  <si>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</si>
  <si>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</si>
  <si>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</si>
  <si>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</si>
  <si>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</si>
  <si>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</si>
  <si>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</si>
  <si>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</si>
  <si>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</si>
  <si>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</si>
  <si>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</si>
  <si>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</si>
  <si>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</si>
  <si>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</si>
  <si>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</si>
  <si>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</si>
  <si>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</si>
  <si>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</si>
  <si>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</si>
  <si>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</si>
  <si>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</si>
  <si>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</si>
  <si>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</si>
  <si>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</si>
  <si>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</si>
  <si>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</si>
  <si>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</si>
  <si>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</si>
  <si>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</si>
  <si>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</si>
  <si>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</si>
  <si>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</si>
  <si>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</si>
  <si>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</si>
  <si>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</si>
  <si>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</si>
  <si>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</si>
  <si>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</si>
  <si>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</si>
  <si>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</si>
  <si>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</si>
  <si>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</si>
  <si>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</si>
  <si>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</si>
  <si>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</si>
  <si>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</si>
  <si>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</si>
  <si>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</si>
  <si>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</si>
  <si>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</si>
  <si>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</si>
  <si>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</si>
  <si>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</si>
  <si>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</si>
  <si>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</si>
  <si>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</si>
  <si>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</si>
  <si>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</si>
  <si>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</si>
  <si>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</si>
  <si>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</si>
  <si>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</si>
  <si>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</si>
  <si>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</si>
  <si>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</si>
  <si>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</si>
  <si>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</si>
  <si>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</si>
  <si>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</si>
  <si>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</si>
  <si>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</si>
  <si>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</si>
  <si>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</si>
  <si>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</si>
  <si>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</si>
  <si>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</si>
  <si>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</si>
  <si>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</si>
  <si>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</si>
  <si>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</si>
  <si>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</si>
  <si>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</si>
  <si>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</si>
  <si>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</si>
  <si>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</si>
  <si>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</si>
  <si>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</si>
  <si>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</si>
  <si>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</si>
  <si>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</si>
  <si>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</si>
  <si>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</si>
  <si>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</si>
  <si>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</si>
  <si>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</si>
  <si>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</si>
  <si>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</si>
  <si>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</si>
  <si>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</si>
  <si>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</si>
  <si>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</si>
  <si>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</si>
  <si>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</si>
  <si>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</si>
  <si>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</si>
  <si>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</si>
  <si>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</si>
  <si>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</si>
  <si>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</si>
  <si>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</si>
  <si>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</si>
  <si>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</si>
  <si>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</si>
  <si>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</si>
  <si>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</si>
  <si>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</si>
  <si>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</si>
  <si>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</si>
  <si>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</si>
  <si>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</si>
  <si>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</si>
  <si>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</si>
  <si>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</si>
  <si>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</si>
  <si>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</si>
  <si>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</si>
  <si>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</si>
  <si>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</si>
  <si>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</si>
  <si>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</si>
  <si>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</si>
  <si>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</si>
  <si>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</si>
  <si>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</si>
  <si>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</si>
  <si>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</si>
  <si>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</si>
  <si>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</si>
  <si>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</si>
  <si>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</si>
  <si>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</si>
  <si>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</si>
  <si>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</si>
  <si>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</si>
  <si>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</si>
  <si>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</si>
  <si>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</si>
  <si>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</si>
  <si>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</si>
  <si>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</si>
  <si>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</si>
  <si>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</si>
  <si>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</si>
  <si>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</si>
  <si>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</si>
  <si>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</si>
  <si>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</si>
  <si>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</si>
  <si>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</si>
  <si>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</si>
  <si>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</si>
  <si>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</si>
  <si>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</si>
  <si>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</si>
  <si>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</si>
  <si>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</si>
  <si>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</si>
  <si>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</si>
  <si>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</si>
  <si>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</si>
  <si>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</si>
  <si>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</si>
  <si>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</si>
  <si>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</si>
  <si>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</si>
  <si>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</si>
  <si>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</si>
  <si>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</si>
  <si>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</si>
  <si>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</si>
  <si>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</si>
  <si>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</si>
  <si>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</si>
  <si>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</si>
  <si>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</si>
  <si>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</si>
  <si>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</si>
  <si>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</si>
  <si>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</si>
  <si>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</si>
  <si>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</si>
  <si>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</si>
  <si>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</si>
  <si>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</si>
  <si>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</si>
  <si>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</si>
  <si>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</si>
  <si>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</si>
  <si>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</si>
  <si>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</si>
  <si>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</si>
  <si>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</si>
  <si>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</si>
  <si>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</si>
  <si>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</si>
  <si>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</si>
  <si>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</si>
  <si>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</si>
  <si>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</si>
  <si>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</si>
  <si>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</si>
  <si>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</si>
  <si>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</si>
  <si>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</si>
  <si>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</si>
  <si>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</si>
  <si>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</si>
  <si>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</si>
  <si>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</si>
  <si>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</si>
  <si>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</si>
  <si>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</si>
  <si>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</si>
  <si>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</si>
  <si>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</si>
  <si>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</si>
  <si>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</si>
  <si>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</si>
  <si>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</si>
  <si>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</si>
  <si>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</si>
  <si>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</si>
  <si>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</si>
  <si>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</si>
  <si>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</si>
  <si>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</si>
  <si>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</si>
  <si>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</si>
  <si>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</si>
  <si>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</si>
  <si>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</si>
  <si>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</si>
  <si>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</si>
  <si>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</si>
  <si>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</si>
  <si>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</si>
  <si>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</si>
  <si>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</si>
  <si>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</si>
  <si>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</si>
  <si>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</si>
  <si>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</si>
  <si>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</si>
  <si>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</si>
  <si>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</si>
  <si>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</si>
  <si>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</si>
  <si>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</si>
  <si>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</si>
  <si>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</si>
  <si>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</si>
  <si>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</si>
  <si>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</si>
  <si>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</si>
  <si>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</si>
  <si>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</si>
  <si>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</si>
  <si>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</si>
  <si>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</si>
  <si>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</si>
  <si>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</si>
  <si>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</si>
  <si>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</si>
  <si>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</si>
  <si>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</si>
  <si>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</si>
  <si>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</si>
  <si>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</si>
  <si>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</si>
  <si>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</si>
  <si>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</si>
  <si>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</si>
  <si>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</si>
  <si>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</si>
  <si>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</si>
  <si>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</si>
  <si>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</si>
  <si>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</si>
  <si>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</si>
  <si>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</si>
  <si>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</si>
  <si>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</si>
  <si>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</si>
  <si>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</si>
  <si>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</si>
  <si>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</si>
  <si>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</si>
  <si>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</si>
  <si>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</si>
  <si>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</si>
  <si>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</si>
  <si>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</si>
  <si>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</si>
  <si>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</si>
  <si>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</si>
  <si>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</si>
  <si>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</si>
  <si>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</si>
  <si>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</si>
  <si>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</si>
  <si>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</si>
  <si>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</si>
  <si>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</si>
  <si>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</si>
  <si>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</si>
  <si>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</si>
  <si>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</si>
  <si>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</si>
  <si>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</si>
  <si>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</si>
  <si>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</si>
  <si>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</si>
  <si>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</si>
  <si>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</si>
  <si>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</si>
  <si>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</si>
  <si>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</si>
  <si>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</si>
  <si>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</si>
  <si>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</si>
  <si>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</si>
  <si>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</si>
  <si>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</si>
  <si>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</si>
  <si>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</si>
  <si>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</si>
  <si>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</si>
  <si>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</si>
  <si>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</si>
  <si>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</si>
  <si>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</si>
  <si>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</si>
  <si>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</si>
  <si>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</si>
  <si>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</si>
  <si>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</si>
  <si>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</si>
  <si>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</si>
  <si>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</si>
  <si>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</si>
  <si>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</si>
  <si>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</si>
  <si>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</si>
  <si>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</si>
  <si>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</si>
  <si>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</si>
  <si>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</si>
  <si>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</si>
  <si>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</si>
  <si>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</si>
  <si>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</si>
  <si>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</si>
  <si>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</si>
  <si>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</si>
  <si>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</si>
  <si>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</si>
  <si>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</si>
  <si>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</si>
  <si>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</si>
  <si>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</si>
  <si>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</si>
  <si>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</si>
  <si>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</si>
  <si>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</si>
  <si>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</si>
  <si>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</si>
  <si>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</si>
  <si>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</si>
  <si>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</si>
  <si>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</si>
  <si>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</si>
  <si>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</si>
  <si>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</si>
  <si>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</si>
  <si>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</si>
  <si>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</si>
  <si>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</si>
  <si>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</si>
  <si>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</si>
  <si>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</si>
  <si>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</si>
  <si>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</si>
  <si>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</si>
  <si>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</si>
  <si>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</si>
  <si>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</si>
  <si>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</si>
  <si>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</si>
  <si>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</si>
  <si>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</si>
  <si>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</si>
  <si>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</si>
  <si>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</si>
  <si>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</si>
  <si>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</si>
  <si>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</si>
  <si>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</si>
  <si>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</si>
  <si>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</si>
  <si>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</si>
  <si>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</si>
  <si>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</si>
  <si>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</si>
  <si>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</si>
  <si>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</si>
  <si>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</si>
  <si>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</si>
  <si>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</si>
  <si>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</si>
  <si>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</si>
  <si>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</si>
  <si>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</si>
  <si>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</si>
  <si>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</si>
  <si>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</si>
  <si>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</si>
  <si>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</si>
  <si>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</si>
  <si>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</si>
  <si>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</si>
  <si>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</si>
  <si>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</si>
  <si>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</si>
  <si>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</si>
  <si>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</si>
  <si>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</si>
  <si>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</si>
  <si>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</si>
  <si>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</si>
  <si>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</si>
  <si>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</si>
  <si>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</si>
  <si>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</si>
  <si>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</si>
  <si>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</si>
  <si>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</si>
  <si>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</si>
  <si>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</si>
  <si>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</si>
  <si>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</si>
  <si>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</si>
  <si>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</si>
  <si>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</si>
  <si>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</si>
  <si>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</si>
  <si>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</si>
  <si>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</si>
  <si>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</si>
  <si>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</si>
  <si>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</si>
  <si>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</si>
  <si>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</si>
  <si>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</si>
  <si>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</si>
  <si>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</si>
  <si>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</si>
  <si>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</si>
  <si>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</si>
  <si>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</si>
  <si>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</si>
  <si>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</si>
  <si>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</si>
  <si>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</si>
  <si>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</si>
  <si>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</si>
  <si>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</si>
  <si>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</si>
  <si>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</si>
  <si>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</si>
  <si>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</si>
  <si>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</si>
  <si>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</si>
  <si>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</si>
  <si>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</si>
  <si>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</si>
  <si>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</si>
  <si>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</si>
  <si>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</si>
  <si>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</si>
  <si>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</si>
  <si>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</si>
  <si>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</si>
  <si>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</si>
  <si>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</si>
  <si>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</si>
  <si>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</si>
  <si>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</si>
  <si>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</si>
  <si>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</si>
  <si>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</si>
  <si>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</si>
  <si>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</si>
  <si>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</si>
  <si>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</si>
  <si>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</si>
  <si>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</si>
  <si>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</si>
  <si>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</si>
  <si>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</si>
  <si>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</si>
  <si>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</si>
  <si>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</si>
  <si>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</si>
  <si>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</si>
  <si>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</si>
  <si>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</si>
  <si>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</si>
  <si>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</si>
  <si>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</si>
  <si>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</si>
  <si>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</si>
  <si>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</si>
  <si>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</si>
  <si>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</si>
  <si>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</si>
  <si>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</si>
  <si>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</si>
  <si>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</si>
  <si>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</si>
  <si>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</si>
  <si>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</si>
  <si>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</si>
  <si>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</si>
  <si>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</si>
  <si>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</si>
  <si>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</si>
  <si>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</si>
  <si>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</si>
  <si>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</si>
  <si>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</si>
  <si>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</si>
  <si>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</si>
  <si>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</si>
  <si>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</si>
  <si>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</si>
  <si>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</si>
  <si>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</si>
  <si>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</si>
  <si>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</si>
  <si>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</si>
  <si>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</si>
  <si>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</si>
  <si>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</si>
  <si>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</si>
  <si>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</si>
  <si>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</si>
  <si>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</si>
  <si>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</si>
  <si>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</si>
  <si>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</si>
  <si>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</si>
  <si>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</si>
  <si>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</si>
  <si>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</si>
  <si>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</si>
  <si>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</si>
  <si>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</si>
  <si>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</si>
  <si>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</si>
  <si>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</si>
  <si>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</si>
  <si>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</si>
  <si>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</si>
  <si>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</si>
  <si>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</si>
  <si>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</si>
  <si>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</si>
  <si>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</si>
  <si>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</si>
  <si>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</si>
  <si>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</si>
  <si>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</si>
  <si>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</si>
  <si>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</si>
  <si>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</si>
  <si>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</si>
  <si>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</si>
  <si>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</si>
  <si>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</si>
  <si>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</si>
  <si>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</si>
  <si>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</si>
  <si>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</si>
  <si>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</si>
  <si>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</si>
  <si>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</si>
  <si>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</si>
  <si>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</si>
  <si>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</si>
  <si>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</si>
  <si>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</si>
  <si>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</si>
  <si>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</si>
  <si>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</si>
  <si>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</si>
  <si>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</si>
  <si>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</si>
  <si>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</si>
  <si>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</si>
  <si>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</si>
  <si>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</si>
  <si>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</si>
  <si>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</si>
  <si>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</si>
  <si>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</si>
  <si>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</si>
  <si>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</si>
  <si>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</si>
  <si>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</si>
  <si>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</si>
  <si>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</si>
  <si>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</si>
  <si>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</si>
  <si>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</si>
  <si>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</si>
  <si>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</si>
  <si>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</si>
  <si>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</si>
  <si>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</si>
  <si>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</si>
  <si>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</si>
  <si>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</si>
  <si>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</si>
  <si>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</si>
  <si>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</si>
  <si>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</si>
  <si>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</si>
  <si>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</si>
  <si>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</si>
  <si>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</si>
  <si>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Implant Direct LLC</t>
  </si>
  <si>
    <t>Unit 110, 11780 Hammersmith Way</t>
  </si>
  <si>
    <t>Richmond</t>
  </si>
  <si>
    <t>V7A 5E9</t>
  </si>
  <si>
    <t>Canada</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</si>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</sst>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6"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0" fillId="0" borderId="0" xfId="0" applyAlignment="1" applyProtection="1">
      <alignment horizontal="left" vertical="center" wrapText="1" shrinkToFit="1"/>
      <protection locked="0"/>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brierle\AppData\Local\Microsoft\Windows\Temporary%20Internet%20Files\Content.Outlook\C69U07W7\ImplantDirectLLC_CTO%20Transparency%20II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O Inspection English"/>
      <sheetName val="IID English"/>
      <sheetName val="IRC English"/>
      <sheetName val="Variables"/>
      <sheetName val="Sheet1"/>
      <sheetName val="Sheet2"/>
      <sheetName val="Sheet3"/>
      <sheetName val="Sheet4"/>
    </sheetNames>
    <sheetDataSet>
      <sheetData sheetId="0">
        <row r="2">
          <cell r="A2" t="str">
            <v>9FC89057</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J2" sqref="J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8" t="s">
        <v>140</v>
      </c>
      <c r="B1" s="78" t="s">
        <v>2</v>
      </c>
      <c r="C1" s="78" t="s">
        <v>142</v>
      </c>
      <c r="D1" s="78" t="s">
        <v>143</v>
      </c>
      <c r="E1" s="78" t="s">
        <v>130</v>
      </c>
      <c r="F1" s="78" t="s">
        <v>131</v>
      </c>
      <c r="G1" s="78" t="s">
        <v>122</v>
      </c>
      <c r="H1" s="80" t="s">
        <v>1065</v>
      </c>
      <c r="I1" s="80" t="s">
        <v>1066</v>
      </c>
      <c r="J1" s="78" t="s">
        <v>125</v>
      </c>
      <c r="K1" s="78" t="s">
        <v>126</v>
      </c>
      <c r="L1" s="78" t="s">
        <v>127</v>
      </c>
      <c r="M1" s="78" t="s">
        <v>128</v>
      </c>
      <c r="N1" s="78" t="s">
        <v>129</v>
      </c>
      <c r="O1" s="78" t="s">
        <v>796</v>
      </c>
      <c r="P1" s="61" t="s">
        <v>797</v>
      </c>
    </row>
    <row r="2" spans="1:16" ht="30" x14ac:dyDescent="0.25">
      <c r="A2" s="75" t="str">
        <f>IF(ISBLANK('[1]CTO Inspection English'!A2), "", '[1]CTO Inspection English'!A2)</f>
        <v>9FC89057</v>
      </c>
      <c r="B2" s="79" t="s">
        <v>1226</v>
      </c>
      <c r="C2" s="81" t="s">
        <v>1219</v>
      </c>
      <c r="D2" s="79">
        <v>100217</v>
      </c>
      <c r="E2" s="63" t="s">
        <v>147</v>
      </c>
      <c r="F2" s="63" t="s">
        <v>144</v>
      </c>
      <c r="G2" s="63" t="s">
        <v>12</v>
      </c>
      <c r="H2" s="82">
        <v>42669</v>
      </c>
      <c r="I2" s="64">
        <v>42669</v>
      </c>
      <c r="J2" s="79" t="s">
        <v>1227</v>
      </c>
      <c r="K2" s="79" t="s">
        <v>1228</v>
      </c>
      <c r="L2" s="79" t="s">
        <v>1210</v>
      </c>
      <c r="M2" s="79" t="s">
        <v>1230</v>
      </c>
      <c r="N2" s="63" t="s">
        <v>1229</v>
      </c>
      <c r="O2" s="63" t="s">
        <v>1206</v>
      </c>
      <c r="P2" s="37" t="str">
        <f>IF(ISBLANK(O2), "", Activities_French_Text)</f>
        <v>Importation,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O2" sqref="O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6" t="s">
        <v>134</v>
      </c>
      <c r="H1" s="76" t="s">
        <v>135</v>
      </c>
      <c r="I1" s="60" t="s">
        <v>5</v>
      </c>
      <c r="J1" s="60" t="s">
        <v>6</v>
      </c>
      <c r="K1" s="76" t="s">
        <v>7</v>
      </c>
      <c r="L1" s="60" t="s">
        <v>8</v>
      </c>
      <c r="M1" s="76" t="s">
        <v>123</v>
      </c>
      <c r="N1" s="60" t="s">
        <v>137</v>
      </c>
      <c r="O1" s="76" t="s">
        <v>124</v>
      </c>
      <c r="P1" s="60" t="s">
        <v>136</v>
      </c>
    </row>
    <row r="2" spans="1:17" ht="33.75" customHeight="1" x14ac:dyDescent="0.25">
      <c r="A2" s="56" t="str">
        <f>IF(ISBLANK('CTO Inspection English'!A2), "", 'CTO Inspection English'!A2)</f>
        <v>9FC89057</v>
      </c>
      <c r="B2" s="55" t="str">
        <f>IF(ISBLANK('CTO Inspection English'!B2), "", 'CTO Inspection English'!B2)</f>
        <v>Implant Direct LLC</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42669</v>
      </c>
      <c r="G2" s="77">
        <v>1</v>
      </c>
      <c r="H2" s="77">
        <v>1</v>
      </c>
      <c r="I2" s="1" t="s">
        <v>800</v>
      </c>
      <c r="J2" s="54" t="str">
        <f>IF(ISBLANK(I2),"", Regulation_French_Text)</f>
        <v>13 - Enregistrement</v>
      </c>
      <c r="K2" s="63" t="s">
        <v>154</v>
      </c>
      <c r="L2" s="37" t="str">
        <f>IF(ISBLANK(K2), "", Observation_French_Text)</f>
        <v>L’établissement n’avait pas avisé Santé Canada par écrit  d’un changement apporté aux renseignements figurant dans sa demande d’enregistrement dans les trente jours suivant ce changement.</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IF(ISBLANK(M3), "", A2)</f>
        <v>9FC89057</v>
      </c>
      <c r="B3" s="55" t="str">
        <f>IF(ISBLANK(M3), "", B2)</f>
        <v>Implant Direct LLC</v>
      </c>
      <c r="C3" s="54" t="str">
        <f>IF(ISBLANK(M3), "", C2)</f>
        <v>Inspection régulière</v>
      </c>
      <c r="D3" s="54" t="str">
        <f>IF(ISBLANK(M3), "", D2)</f>
        <v>Regular Inspection</v>
      </c>
      <c r="E3" s="54" t="str">
        <f>IF(ISBLANK(M3), "", E2)</f>
        <v>C</v>
      </c>
      <c r="F3" s="46">
        <f>IF(ISBLANK(M3), "", F2)</f>
        <v>42669</v>
      </c>
      <c r="G3" s="77">
        <v>2</v>
      </c>
      <c r="H3" s="77">
        <v>1</v>
      </c>
      <c r="I3" s="1" t="s">
        <v>853</v>
      </c>
      <c r="J3" s="54" t="str">
        <f>IF(ISBLANK(I3),"", Regulation_French_Text)</f>
        <v>64 - Personnel</v>
      </c>
      <c r="K3" s="63" t="s">
        <v>1203</v>
      </c>
      <c r="L3" s="37" t="str">
        <f>IF(ISBLANK(K3), "", Observation_French_Text)</f>
        <v>L’établissement avait un programme continu d’orientation, de formation et d’évaluation des compétences du personnel insuffisant.</v>
      </c>
      <c r="M3" s="1" t="s">
        <v>1231</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9FC89057</v>
      </c>
      <c r="B4" s="55" t="str">
        <f t="shared" ref="B4:B67" si="1">IF(ISBLANK(I4), "", B3)</f>
        <v>Implant Direct LLC</v>
      </c>
      <c r="C4" s="54" t="str">
        <f t="shared" ref="C4:C67" si="2">IF(ISBLANK(I4), "", C3)</f>
        <v>Inspection régulière</v>
      </c>
      <c r="D4" s="54" t="str">
        <f t="shared" ref="D4:D67" si="3">IF(ISBLANK(I4), "", D3)</f>
        <v>Regular Inspection</v>
      </c>
      <c r="E4" s="54" t="str">
        <f t="shared" ref="E4:E67" si="4">IF(ISBLANK(I4), "", E3)</f>
        <v>C</v>
      </c>
      <c r="F4" s="46">
        <f t="shared" ref="F4:F67" si="5">IF(ISBLANK(I4), "", F3)</f>
        <v>42669</v>
      </c>
      <c r="G4" s="77">
        <v>3</v>
      </c>
      <c r="H4" s="77">
        <v>1</v>
      </c>
      <c r="I4" s="1" t="s">
        <v>857</v>
      </c>
      <c r="J4" s="54" t="str">
        <f>IF(ISBLANK(I4),"", Regulation_French_Text)</f>
        <v>73 - Procédures d’opération normalisées</v>
      </c>
      <c r="K4" s="63" t="s">
        <v>1163</v>
      </c>
      <c r="L4" s="37" t="str">
        <f>IF(ISBLANK(K4), "", Observation_French_Text)</f>
        <v>Les procédures d’opération normalisées n’avaient pas été tenues à jour.</v>
      </c>
      <c r="N4" s="54" t="str">
        <f>IF(ISBLANK(M4), "", Inspection_Outcome_French_Text)</f>
        <v/>
      </c>
      <c r="P4" s="54" t="str">
        <f>IF(ISBLANK(O4), "", Measure_Taken_French_Text)</f>
        <v/>
      </c>
    </row>
    <row r="5" spans="1:17" ht="45" x14ac:dyDescent="0.25">
      <c r="A5" s="56" t="str">
        <f t="shared" si="0"/>
        <v>9FC89057</v>
      </c>
      <c r="B5" s="55" t="str">
        <f t="shared" si="1"/>
        <v>Implant Direct LLC</v>
      </c>
      <c r="C5" s="54" t="str">
        <f t="shared" si="2"/>
        <v>Inspection régulière</v>
      </c>
      <c r="D5" s="54" t="str">
        <f t="shared" si="3"/>
        <v>Regular Inspection</v>
      </c>
      <c r="E5" s="54" t="str">
        <f t="shared" si="4"/>
        <v>C</v>
      </c>
      <c r="F5" s="46">
        <f t="shared" si="5"/>
        <v>42669</v>
      </c>
      <c r="G5" s="77">
        <v>4</v>
      </c>
      <c r="H5" s="77">
        <v>1</v>
      </c>
      <c r="I5" s="1" t="s">
        <v>858</v>
      </c>
      <c r="J5" s="54" t="str">
        <f>IF(ISBLANK(I5),"", Regulation_French_Text)</f>
        <v>74 - Procédures d’opération normalisées</v>
      </c>
      <c r="K5" s="63" t="s">
        <v>1145</v>
      </c>
      <c r="L5" s="37" t="str">
        <f>IF(ISBLANK(K5), "", Observation_French_Text)</f>
        <v>L’établissement n’avait pas révisé ses procédures d’opération normalisées tous les deux ans.</v>
      </c>
      <c r="N5" s="54" t="str">
        <f>IF(ISBLANK(M5), "", Inspection_Outcome_French_Text)</f>
        <v/>
      </c>
      <c r="P5" s="54" t="str">
        <f>IF(ISBLANK(O5), "", Measure_Taken_French_Text)</f>
        <v/>
      </c>
    </row>
    <row r="6" spans="1:17" ht="60" x14ac:dyDescent="0.25">
      <c r="A6" s="56" t="str">
        <f t="shared" si="0"/>
        <v>9FC89057</v>
      </c>
      <c r="B6" s="55" t="str">
        <f t="shared" si="1"/>
        <v>Implant Direct LLC</v>
      </c>
      <c r="C6" s="54" t="str">
        <f t="shared" si="2"/>
        <v>Inspection régulière</v>
      </c>
      <c r="D6" s="54" t="str">
        <f t="shared" si="3"/>
        <v>Regular Inspection</v>
      </c>
      <c r="E6" s="54" t="str">
        <f t="shared" si="4"/>
        <v>C</v>
      </c>
      <c r="F6" s="46">
        <f t="shared" si="5"/>
        <v>42669</v>
      </c>
      <c r="G6" s="77">
        <v>5</v>
      </c>
      <c r="H6" s="77">
        <v>1</v>
      </c>
      <c r="I6" s="1" t="s">
        <v>860</v>
      </c>
      <c r="J6" s="54" t="str">
        <f>IF(ISBLANK(I6),"", Regulation_French_Text)</f>
        <v>76 - Procédures d’opération normalisées</v>
      </c>
      <c r="K6" s="63" t="s">
        <v>275</v>
      </c>
      <c r="L6" s="37" t="str">
        <f>IF(ISBLANK(K6), "", Observation_French_Text)</f>
        <v>L’établissement n’avait pas effectué de vérifications des activités visées par le Règlement tous les deux ans.</v>
      </c>
      <c r="N6" s="54" t="str">
        <f>IF(ISBLANK(M6), "", Inspection_Outcome_French_Text)</f>
        <v/>
      </c>
      <c r="P6" s="54" t="str">
        <f>IF(ISBLANK(O6), "", Measure_Taken_French_Text)</f>
        <v/>
      </c>
    </row>
    <row r="7" spans="1:17" x14ac:dyDescent="0.25">
      <c r="A7" s="56" t="str">
        <f t="shared" si="0"/>
        <v/>
      </c>
      <c r="B7" s="55" t="str">
        <f t="shared" si="1"/>
        <v/>
      </c>
      <c r="C7" s="54" t="str">
        <f t="shared" si="2"/>
        <v/>
      </c>
      <c r="D7" s="54" t="str">
        <f t="shared" si="3"/>
        <v/>
      </c>
      <c r="E7" s="54" t="str">
        <f t="shared" si="4"/>
        <v/>
      </c>
      <c r="F7" s="46" t="str">
        <f t="shared" si="5"/>
        <v/>
      </c>
      <c r="G7" s="77"/>
      <c r="H7" s="77"/>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7"/>
      <c r="H8" s="77"/>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7"/>
      <c r="H9" s="77"/>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7"/>
      <c r="H10" s="77"/>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7"/>
      <c r="H11" s="77"/>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7"/>
      <c r="H12" s="77"/>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7"/>
      <c r="H13" s="77"/>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7"/>
      <c r="H14" s="77"/>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0"/>
        <v/>
      </c>
      <c r="B15" s="55" t="str">
        <f t="shared" si="1"/>
        <v/>
      </c>
      <c r="C15" s="54" t="str">
        <f t="shared" si="2"/>
        <v/>
      </c>
      <c r="D15" s="54" t="str">
        <f t="shared" si="3"/>
        <v/>
      </c>
      <c r="E15" s="54" t="str">
        <f t="shared" si="4"/>
        <v/>
      </c>
      <c r="F15" s="46" t="str">
        <f t="shared" si="5"/>
        <v/>
      </c>
      <c r="G15" s="77"/>
      <c r="H15" s="77"/>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7"/>
      <c r="H16" s="77"/>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7"/>
      <c r="H17" s="77"/>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7"/>
      <c r="H18" s="77"/>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7"/>
      <c r="H19" s="77"/>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7"/>
      <c r="H20" s="77"/>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7"/>
      <c r="H21" s="77"/>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7"/>
      <c r="H22" s="77"/>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7"/>
      <c r="H23" s="77"/>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7"/>
      <c r="H24" s="77"/>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7"/>
      <c r="H25" s="77"/>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7"/>
      <c r="H26" s="77"/>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7"/>
      <c r="H27" s="77"/>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7"/>
      <c r="H28" s="77"/>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7"/>
      <c r="H29" s="77"/>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7"/>
      <c r="H30" s="77"/>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7"/>
      <c r="H31" s="77"/>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7"/>
      <c r="H32" s="77"/>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7"/>
      <c r="H33" s="77"/>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7"/>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7"/>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7"/>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7"/>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7"/>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7"/>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7"/>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7"/>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7"/>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7"/>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7"/>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7"/>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7"/>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7"/>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7"/>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7"/>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7"/>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7"/>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7"/>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7"/>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7"/>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7"/>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7"/>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2016-11-08T21:17:38Z</dcterms:modified>
</cp:coreProperties>
</file>