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bookViews>
    <workbookView xWindow="0" yWindow="0" windowWidth="20490" windowHeight="7155"/>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52511"/>
</workbook>
</file>

<file path=xl/calcChain.xml><?xml version="1.0" encoding="utf-8"?>
<calcChain xmlns="http://schemas.openxmlformats.org/spreadsheetml/2006/main">
  <c r="E89" i="4" l="1"/>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2" i="4"/>
  <c r="D3" i="4" s="1"/>
  <c r="D4" i="4" s="1"/>
  <c r="D5" i="4" s="1"/>
  <c r="D6" i="4" s="1"/>
  <c r="D7" i="4" s="1"/>
  <c r="D8" i="4" s="1"/>
  <c r="F9" i="4" l="1"/>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B9" i="4"/>
  <c r="C9" i="4"/>
  <c r="E9" i="4"/>
  <c r="B10" i="4"/>
  <c r="C10" i="4"/>
  <c r="E10" i="4"/>
  <c r="B11" i="4"/>
  <c r="C11" i="4"/>
  <c r="E11" i="4"/>
  <c r="B12" i="4"/>
  <c r="C12" i="4"/>
  <c r="E12" i="4"/>
  <c r="B13" i="4"/>
  <c r="C13" i="4"/>
  <c r="E13" i="4"/>
  <c r="B14" i="4"/>
  <c r="C14" i="4"/>
  <c r="E14" i="4"/>
  <c r="B15" i="4"/>
  <c r="C15" i="4"/>
  <c r="E15" i="4"/>
  <c r="B16" i="4"/>
  <c r="C16" i="4"/>
  <c r="E16" i="4"/>
  <c r="B17" i="4"/>
  <c r="C17" i="4"/>
  <c r="E17" i="4"/>
  <c r="B18" i="4"/>
  <c r="C18" i="4"/>
  <c r="E18" i="4"/>
  <c r="B19" i="4"/>
  <c r="C19" i="4"/>
  <c r="E19" i="4"/>
  <c r="B20" i="4"/>
  <c r="C20" i="4"/>
  <c r="E20" i="4"/>
  <c r="B21" i="4"/>
  <c r="C21" i="4"/>
  <c r="E21" i="4"/>
  <c r="B22" i="4"/>
  <c r="C22" i="4"/>
  <c r="E22" i="4"/>
  <c r="B23" i="4"/>
  <c r="C23" i="4"/>
  <c r="E23" i="4"/>
  <c r="B24" i="4"/>
  <c r="C24" i="4"/>
  <c r="E24" i="4"/>
  <c r="B25" i="4"/>
  <c r="C25" i="4"/>
  <c r="E25" i="4"/>
  <c r="B26" i="4"/>
  <c r="C26" i="4"/>
  <c r="E26" i="4"/>
  <c r="B27" i="4"/>
  <c r="C27" i="4"/>
  <c r="E27" i="4"/>
  <c r="B28" i="4"/>
  <c r="C28" i="4"/>
  <c r="E28" i="4"/>
  <c r="B29" i="4"/>
  <c r="C29" i="4"/>
  <c r="E29" i="4"/>
  <c r="B30" i="4"/>
  <c r="C30" i="4"/>
  <c r="E30" i="4"/>
  <c r="B31" i="4"/>
  <c r="C31" i="4"/>
  <c r="E31" i="4"/>
  <c r="B32" i="4"/>
  <c r="C32" i="4"/>
  <c r="E32" i="4"/>
  <c r="B33" i="4"/>
  <c r="C33" i="4"/>
  <c r="E33" i="4"/>
  <c r="B34" i="4"/>
  <c r="C34" i="4"/>
  <c r="E34" i="4"/>
  <c r="B35" i="4"/>
  <c r="C35" i="4"/>
  <c r="E35" i="4"/>
  <c r="B36" i="4"/>
  <c r="C36" i="4"/>
  <c r="E36" i="4"/>
  <c r="B37" i="4"/>
  <c r="C37" i="4"/>
  <c r="E37" i="4"/>
  <c r="B38" i="4"/>
  <c r="C38" i="4"/>
  <c r="E38" i="4"/>
  <c r="B39" i="4"/>
  <c r="C39" i="4"/>
  <c r="E39" i="4"/>
  <c r="B40" i="4"/>
  <c r="C40" i="4"/>
  <c r="E40" i="4"/>
  <c r="B41" i="4"/>
  <c r="C41" i="4"/>
  <c r="E41" i="4"/>
  <c r="B42" i="4"/>
  <c r="C42" i="4"/>
  <c r="E42" i="4"/>
  <c r="B43" i="4"/>
  <c r="C43" i="4"/>
  <c r="E43" i="4"/>
  <c r="B44" i="4"/>
  <c r="C44" i="4"/>
  <c r="E44" i="4"/>
  <c r="B45" i="4"/>
  <c r="C45" i="4"/>
  <c r="E45" i="4"/>
  <c r="B46" i="4"/>
  <c r="C46" i="4"/>
  <c r="E46" i="4"/>
  <c r="B47" i="4"/>
  <c r="C47" i="4"/>
  <c r="E47" i="4"/>
  <c r="B48" i="4"/>
  <c r="C48" i="4"/>
  <c r="E48" i="4"/>
  <c r="B49" i="4"/>
  <c r="C49" i="4"/>
  <c r="E49" i="4"/>
  <c r="B50" i="4"/>
  <c r="C50" i="4"/>
  <c r="E50" i="4"/>
  <c r="B51" i="4"/>
  <c r="C51" i="4"/>
  <c r="E51" i="4"/>
  <c r="B52" i="4"/>
  <c r="C52" i="4"/>
  <c r="E52" i="4"/>
  <c r="B53" i="4"/>
  <c r="C53" i="4"/>
  <c r="E53" i="4"/>
  <c r="B54" i="4"/>
  <c r="C54" i="4"/>
  <c r="E54" i="4"/>
  <c r="B55" i="4"/>
  <c r="C55" i="4"/>
  <c r="E55" i="4"/>
  <c r="B56" i="4"/>
  <c r="C56" i="4"/>
  <c r="E56" i="4"/>
  <c r="B57" i="4"/>
  <c r="C57" i="4"/>
  <c r="E57" i="4"/>
  <c r="B58" i="4"/>
  <c r="C58" i="4"/>
  <c r="E58" i="4"/>
  <c r="B59" i="4"/>
  <c r="C59" i="4"/>
  <c r="E59" i="4"/>
  <c r="F89" i="4"/>
  <c r="F90" i="4"/>
  <c r="F91" i="4"/>
  <c r="F92" i="4"/>
  <c r="F93"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B2" i="4" l="1"/>
  <c r="B3" i="4" s="1"/>
  <c r="B4" i="4" s="1"/>
  <c r="B5" i="4" s="1"/>
  <c r="B6" i="4" s="1"/>
  <c r="B7" i="4" s="1"/>
  <c r="B8" i="4" s="1"/>
  <c r="P3" i="6" l="1"/>
  <c r="P4" i="6"/>
  <c r="P5" i="6"/>
  <c r="P6" i="6"/>
  <c r="P7" i="6"/>
  <c r="P8" i="6"/>
  <c r="P9" i="6"/>
  <c r="P10" i="6"/>
  <c r="P11" i="6"/>
  <c r="P12" i="6"/>
  <c r="P13" i="6"/>
  <c r="F2" i="4" l="1"/>
  <c r="F3" i="4" s="1"/>
  <c r="F4" i="4" s="1"/>
  <c r="F5" i="4" s="1"/>
  <c r="F6" i="4" s="1"/>
  <c r="F7" i="4" s="1"/>
  <c r="F8" i="4" s="1"/>
  <c r="E2" i="4"/>
  <c r="E3" i="4" s="1"/>
  <c r="E4" i="4" s="1"/>
  <c r="E5" i="4" s="1"/>
  <c r="E6" i="4" s="1"/>
  <c r="E7" i="4" s="1"/>
  <c r="E8" i="4" s="1"/>
  <c r="P2" i="6" l="1"/>
  <c r="C2" i="4"/>
  <c r="C3" i="4" s="1"/>
  <c r="C4" i="4" s="1"/>
  <c r="C5" i="4" s="1"/>
  <c r="C6" i="4" s="1"/>
  <c r="C7" i="4" s="1"/>
  <c r="C8" i="4" s="1"/>
  <c r="A2" i="4"/>
  <c r="A3" i="4" s="1"/>
  <c r="A4" i="4" s="1"/>
  <c r="A5" i="4" s="1"/>
  <c r="A6" i="4" s="1"/>
  <c r="A7" i="4" s="1"/>
  <c r="A8" i="4" s="1"/>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L2" i="4" l="1"/>
  <c r="J2" i="4" l="1"/>
  <c r="L3" i="4"/>
  <c r="L4" i="4"/>
  <c r="L5" i="4"/>
  <c r="L6" i="4"/>
  <c r="L7" i="4"/>
  <c r="L8" i="4"/>
  <c r="L9" i="4"/>
  <c r="L10" i="4"/>
  <c r="L11" i="4"/>
  <c r="L12" i="4"/>
  <c r="L13" i="4"/>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A93" i="4"/>
  <c r="J92" i="4"/>
  <c r="H92" i="4"/>
  <c r="G92" i="4"/>
  <c r="A92" i="4"/>
  <c r="J91" i="4"/>
  <c r="H91" i="4"/>
  <c r="G91" i="4"/>
  <c r="A91" i="4"/>
  <c r="J90" i="4"/>
  <c r="G90" i="4"/>
  <c r="A90" i="4"/>
  <c r="J89" i="4"/>
  <c r="G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A59" i="4"/>
  <c r="J58" i="4"/>
  <c r="A58" i="4"/>
  <c r="J57" i="4"/>
  <c r="A57" i="4"/>
  <c r="J56" i="4"/>
  <c r="A56" i="4"/>
  <c r="J55" i="4"/>
  <c r="A55" i="4"/>
  <c r="J54" i="4"/>
  <c r="A54" i="4"/>
  <c r="J53" i="4"/>
  <c r="A53" i="4"/>
  <c r="J52" i="4"/>
  <c r="A52" i="4"/>
  <c r="J51" i="4"/>
  <c r="A51" i="4"/>
  <c r="J50" i="4"/>
  <c r="A50" i="4"/>
  <c r="J49" i="4"/>
  <c r="A49" i="4"/>
  <c r="J48" i="4"/>
  <c r="A48" i="4"/>
  <c r="J47" i="4"/>
  <c r="A47" i="4"/>
  <c r="J46" i="4"/>
  <c r="A46" i="4"/>
  <c r="J45" i="4"/>
  <c r="A45" i="4"/>
  <c r="J44" i="4"/>
  <c r="A44" i="4"/>
  <c r="J43" i="4"/>
  <c r="A43" i="4"/>
  <c r="A42" i="4"/>
  <c r="D60" i="4" l="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C60" i="4"/>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s="1"/>
  <c r="E91" i="4" s="1"/>
  <c r="E92" i="4" s="1"/>
  <c r="E93" i="4" s="1"/>
</calcChain>
</file>

<file path=xl/sharedStrings.xml><?xml version="1.0" encoding="utf-8"?>
<sst xmlns="http://schemas.openxmlformats.org/spreadsheetml/2006/main" count="2346" uniqueCount="1231">
  <si>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</si>
  <si>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</si>
  <si>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</si>
  <si>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</si>
  <si>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</si>
  <si>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</si>
  <si>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</si>
  <si>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</si>
  <si>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</si>
  <si>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</si>
  <si>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</si>
  <si>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</si>
  <si>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</si>
  <si>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</si>
  <si>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</si>
  <si>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</si>
  <si>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</si>
  <si>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</si>
  <si>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</si>
  <si>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</si>
  <si>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</si>
  <si>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</si>
  <si>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</si>
  <si>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</si>
  <si>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</si>
  <si>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</si>
  <si>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</si>
  <si>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</si>
  <si>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</si>
  <si>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</si>
  <si>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</si>
  <si>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</si>
  <si>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</si>
  <si>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</si>
  <si>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</si>
  <si>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</si>
  <si>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</si>
  <si>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</si>
  <si>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</si>
  <si>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</si>
  <si>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</si>
  <si>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</si>
  <si>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</si>
  <si>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</si>
  <si>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</si>
  <si>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</si>
  <si>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</si>
  <si>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</si>
  <si>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</si>
  <si>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</si>
  <si>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</si>
  <si>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</si>
  <si>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</si>
  <si>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</si>
  <si>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</si>
  <si>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</si>
  <si>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</si>
  <si>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</si>
  <si>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</si>
  <si>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</si>
  <si>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</si>
  <si>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</si>
  <si>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</si>
  <si>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</si>
  <si>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</si>
  <si>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</si>
  <si>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</si>
  <si>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</si>
  <si>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</si>
  <si>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</si>
  <si>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</si>
  <si>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</si>
  <si>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</si>
  <si>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</si>
  <si>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</si>
  <si>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</si>
  <si>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</si>
  <si>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</si>
  <si>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</si>
  <si>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</si>
  <si>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</si>
  <si>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</si>
  <si>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</si>
  <si>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</si>
  <si>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</si>
  <si>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</si>
  <si>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</si>
  <si>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</si>
  <si>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</si>
  <si>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</si>
  <si>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</si>
  <si>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</si>
  <si>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</si>
  <si>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</si>
  <si>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</si>
  <si>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</si>
  <si>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</si>
  <si>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</si>
  <si>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</si>
  <si>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</si>
  <si>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</si>
  <si>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</si>
  <si>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</si>
  <si>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</si>
  <si>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</si>
  <si>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</si>
  <si>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</si>
  <si>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</si>
  <si>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</si>
  <si>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</si>
  <si>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</si>
  <si>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</si>
  <si>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</si>
  <si>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</si>
  <si>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</si>
  <si>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</si>
  <si>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</si>
  <si>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</si>
  <si>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</si>
  <si>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</si>
  <si>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</si>
  <si>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</si>
  <si>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</si>
  <si>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</si>
  <si>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</si>
  <si>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</si>
  <si>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</si>
  <si>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</si>
  <si>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</si>
  <si>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</si>
  <si>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</si>
  <si>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</si>
  <si>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</si>
  <si>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</si>
  <si>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</si>
  <si>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</si>
  <si>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</si>
  <si>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</si>
  <si>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</si>
  <si>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</si>
  <si>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</si>
  <si>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</si>
  <si>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</si>
  <si>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</si>
  <si>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</si>
  <si>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</si>
  <si>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</si>
  <si>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</si>
  <si>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</si>
  <si>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</si>
  <si>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</si>
  <si>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</si>
  <si>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</si>
  <si>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</si>
  <si>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</si>
  <si>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</si>
  <si>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</si>
  <si>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</si>
  <si>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</si>
  <si>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</si>
  <si>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</si>
  <si>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</si>
  <si>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</si>
  <si>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</si>
  <si>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</si>
  <si>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</si>
  <si>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</si>
  <si>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</si>
  <si>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</si>
  <si>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</si>
  <si>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</si>
  <si>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</si>
  <si>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</si>
  <si>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</si>
  <si>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</si>
  <si>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</si>
  <si>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</si>
  <si>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</si>
  <si>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</si>
  <si>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</si>
  <si>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</si>
  <si>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</si>
  <si>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</si>
  <si>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</si>
  <si>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</si>
  <si>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</si>
  <si>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</si>
  <si>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</si>
  <si>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</si>
  <si>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</si>
  <si>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</si>
  <si>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</si>
  <si>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</si>
  <si>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</si>
  <si>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</si>
  <si>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</si>
  <si>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</si>
  <si>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</si>
  <si>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</si>
  <si>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</si>
  <si>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</si>
  <si>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</si>
  <si>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</si>
  <si>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</si>
  <si>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</si>
  <si>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</si>
  <si>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</si>
  <si>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</si>
  <si>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</si>
  <si>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</si>
  <si>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</si>
  <si>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</si>
  <si>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</si>
  <si>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</si>
  <si>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</si>
  <si>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</si>
  <si>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</si>
  <si>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</si>
  <si>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</si>
  <si>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</si>
  <si>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</si>
  <si>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</si>
  <si>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</si>
  <si>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</si>
  <si>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</si>
  <si>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</si>
  <si>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</si>
  <si>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</si>
  <si>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</si>
  <si>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</si>
  <si>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</si>
  <si>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</si>
  <si>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</si>
  <si>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</si>
  <si>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</si>
  <si>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</si>
  <si>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</si>
  <si>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</si>
  <si>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</si>
  <si>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</si>
  <si>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</si>
  <si>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</si>
  <si>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</si>
  <si>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</si>
  <si>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</si>
  <si>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</si>
  <si>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</si>
  <si>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</si>
  <si>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</si>
  <si>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</si>
  <si>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</si>
  <si>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</si>
  <si>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</si>
  <si>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</si>
  <si>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</si>
  <si>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</si>
  <si>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</si>
  <si>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</si>
  <si>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</si>
  <si>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</si>
  <si>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</si>
  <si>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</si>
  <si>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</si>
  <si>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</si>
  <si>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</si>
  <si>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</si>
  <si>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</si>
  <si>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</si>
  <si>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</si>
  <si>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</si>
  <si>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</si>
  <si>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</si>
  <si>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</si>
  <si>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</si>
  <si>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</si>
  <si>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</si>
  <si>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</si>
  <si>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</si>
  <si>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</si>
  <si>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</si>
  <si>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</si>
  <si>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</si>
  <si>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</si>
  <si>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</si>
  <si>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</si>
  <si>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</si>
  <si>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</si>
  <si>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</si>
  <si>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</si>
  <si>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</si>
  <si>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</si>
  <si>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</si>
  <si>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</si>
  <si>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</si>
  <si>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</si>
  <si>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</si>
  <si>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</si>
  <si>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</si>
  <si>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</si>
  <si>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</si>
  <si>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</si>
  <si>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</si>
  <si>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</si>
  <si>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</si>
  <si>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</si>
  <si>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</si>
  <si>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</si>
  <si>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</si>
  <si>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</si>
  <si>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</si>
  <si>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</si>
  <si>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</si>
  <si>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</si>
  <si>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</si>
  <si>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</si>
  <si>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</si>
  <si>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</si>
  <si>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</si>
  <si>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</si>
  <si>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</si>
  <si>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</si>
  <si>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</si>
  <si>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</si>
  <si>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</si>
  <si>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</si>
  <si>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</si>
  <si>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</si>
  <si>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</si>
  <si>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</si>
  <si>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</si>
  <si>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</si>
  <si>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</si>
  <si>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</si>
  <si>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</si>
  <si>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</si>
  <si>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</si>
  <si>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</si>
  <si>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</si>
  <si>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</si>
  <si>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</si>
  <si>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</si>
  <si>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</si>
  <si>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</si>
  <si>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</si>
  <si>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</si>
  <si>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</si>
  <si>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</si>
  <si>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</si>
  <si>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</si>
  <si>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</si>
  <si>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</si>
  <si>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</si>
  <si>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</si>
  <si>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</si>
  <si>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</si>
  <si>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</si>
  <si>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</si>
  <si>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</si>
  <si>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</si>
  <si>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</si>
  <si>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</si>
  <si>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</si>
  <si>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</si>
  <si>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</si>
  <si>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</si>
  <si>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</si>
  <si>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</si>
  <si>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</si>
  <si>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</si>
  <si>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</si>
  <si>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</si>
  <si>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</si>
  <si>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</si>
  <si>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</si>
  <si>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</si>
  <si>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</si>
  <si>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</si>
  <si>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</si>
  <si>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</si>
  <si>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</si>
  <si>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</si>
  <si>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</si>
  <si>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</si>
  <si>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</si>
  <si>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</si>
  <si>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</si>
  <si>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</si>
  <si>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</si>
  <si>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</si>
  <si>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</si>
  <si>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</si>
  <si>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</si>
  <si>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</si>
  <si>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</si>
  <si>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</si>
  <si>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</si>
  <si>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</si>
  <si>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</si>
  <si>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</si>
  <si>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</si>
  <si>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</si>
  <si>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</si>
  <si>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</si>
  <si>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</si>
  <si>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</si>
  <si>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</si>
  <si>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</si>
  <si>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</si>
  <si>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</si>
  <si>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</si>
  <si>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</si>
  <si>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</si>
  <si>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</si>
  <si>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</si>
  <si>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</si>
  <si>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</si>
  <si>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</si>
  <si>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</si>
  <si>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</si>
  <si>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</si>
  <si>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</si>
  <si>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</si>
  <si>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</si>
  <si>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</si>
  <si>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</si>
  <si>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</si>
  <si>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</si>
  <si>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</si>
  <si>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</si>
  <si>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</si>
  <si>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</si>
  <si>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</si>
  <si>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</si>
  <si>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</si>
  <si>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</si>
  <si>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</si>
  <si>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</si>
  <si>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</si>
  <si>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</si>
  <si>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</si>
  <si>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</si>
  <si>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</si>
  <si>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</si>
  <si>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</si>
  <si>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</si>
  <si>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</si>
  <si>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</si>
  <si>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</si>
  <si>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</si>
  <si>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</si>
  <si>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</si>
  <si>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</si>
  <si>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</si>
  <si>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</si>
  <si>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</si>
  <si>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</si>
  <si>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</si>
  <si>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</si>
  <si>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</si>
  <si>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</si>
  <si>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</si>
  <si>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</si>
  <si>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</si>
  <si>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</si>
  <si>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</si>
  <si>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</si>
  <si>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</si>
  <si>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</si>
  <si>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</si>
  <si>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</si>
  <si>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</si>
  <si>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</si>
  <si>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</si>
  <si>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</si>
  <si>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</si>
  <si>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</si>
  <si>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</si>
  <si>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</si>
  <si>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</si>
  <si>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</si>
  <si>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</si>
  <si>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</si>
  <si>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</si>
  <si>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</si>
  <si>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</si>
  <si>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</si>
  <si>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</si>
  <si>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</si>
  <si>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</si>
  <si>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</si>
  <si>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</si>
  <si>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</si>
  <si>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</si>
  <si>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</si>
  <si>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</si>
  <si>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</si>
  <si>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</si>
  <si>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</si>
  <si>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</si>
  <si>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</si>
  <si>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</si>
  <si>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</si>
  <si>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</si>
  <si>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</si>
  <si>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</si>
  <si>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</si>
  <si>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</si>
  <si>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</si>
  <si>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</si>
  <si>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</si>
  <si>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</si>
  <si>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</si>
  <si>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</si>
  <si>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</si>
  <si>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</si>
  <si>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</si>
  <si>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</si>
  <si>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</si>
  <si>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</si>
  <si>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</si>
  <si>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</si>
  <si>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</si>
  <si>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</si>
  <si>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</si>
  <si>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</si>
  <si>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</si>
  <si>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</si>
  <si>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</si>
  <si>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</si>
  <si>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</si>
  <si>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</si>
  <si>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</si>
  <si>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</si>
  <si>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</si>
  <si>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</si>
  <si>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</si>
  <si>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</si>
  <si>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</si>
  <si>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</si>
  <si>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</si>
  <si>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</si>
  <si>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</si>
  <si>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</si>
  <si>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</si>
  <si>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</si>
  <si>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</si>
  <si>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</si>
  <si>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</si>
  <si>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</si>
  <si>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</si>
  <si>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</si>
  <si>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</si>
  <si>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</si>
  <si>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</si>
  <si>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</si>
  <si>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</si>
  <si>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</si>
  <si>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</si>
  <si>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</si>
  <si>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</si>
  <si>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</si>
  <si>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</si>
  <si>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</si>
  <si>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</si>
  <si>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</si>
  <si>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</si>
  <si>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</si>
  <si>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</si>
  <si>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</si>
  <si>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</si>
  <si>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</si>
  <si>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</si>
  <si>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</si>
  <si>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</si>
  <si>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</si>
  <si>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</si>
  <si>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</si>
  <si>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</si>
  <si>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</si>
  <si>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</si>
  <si>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</si>
  <si>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</si>
  <si>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</si>
  <si>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</si>
  <si>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</si>
  <si>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</si>
  <si>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</si>
  <si>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</si>
  <si>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</si>
  <si>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</si>
  <si>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</si>
  <si>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</si>
  <si>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</si>
  <si>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</si>
  <si>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</si>
  <si>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</si>
  <si>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</si>
  <si>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</si>
  <si>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</si>
  <si>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</si>
  <si>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</si>
  <si>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</si>
  <si>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</si>
  <si>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</si>
  <si>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</si>
  <si>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</si>
  <si>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</si>
  <si>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</si>
  <si>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</si>
  <si>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</si>
  <si>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</si>
  <si>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</si>
  <si>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</si>
  <si>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</si>
  <si>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</si>
  <si>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</si>
  <si>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</si>
  <si>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</si>
  <si>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</si>
  <si>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</si>
  <si>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</si>
  <si>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</si>
  <si>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</si>
  <si>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</si>
  <si>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</si>
  <si>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</si>
  <si>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</si>
  <si>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</si>
  <si>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</si>
  <si>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</si>
  <si>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</si>
  <si>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</si>
  <si>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</si>
  <si>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</si>
  <si>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</si>
  <si>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</si>
  <si>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</si>
  <si>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</si>
  <si>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</si>
  <si>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</si>
  <si>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</si>
  <si>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</si>
  <si>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</si>
  <si>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</si>
  <si>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</si>
  <si>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</si>
  <si>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</si>
  <si>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</si>
  <si>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</si>
  <si>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</si>
  <si>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</si>
  <si>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</si>
  <si>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</si>
  <si>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</si>
  <si>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</si>
  <si>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</si>
  <si>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</si>
  <si>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</si>
  <si>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</si>
  <si>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</si>
  <si>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</si>
  <si>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</si>
  <si>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</si>
  <si>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</si>
  <si>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</si>
  <si>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</si>
  <si>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</si>
  <si>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</si>
  <si>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</si>
  <si>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</si>
  <si>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</si>
  <si>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</si>
  <si>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</si>
  <si>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</si>
  <si>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</si>
  <si>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</si>
  <si>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</si>
  <si>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</si>
  <si>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</si>
  <si>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</si>
  <si>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</si>
  <si>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</si>
  <si>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</si>
  <si>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</si>
  <si>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</si>
  <si>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</si>
  <si>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</si>
  <si>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</si>
  <si>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</si>
  <si>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</si>
  <si>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</si>
  <si>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</si>
  <si>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</si>
  <si>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</si>
  <si>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</si>
  <si>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</si>
  <si>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</si>
  <si>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</si>
  <si>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</si>
  <si>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</si>
  <si>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</si>
  <si>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</si>
  <si>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</si>
  <si>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</si>
  <si>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</si>
  <si>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</si>
  <si>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</si>
  <si>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</si>
  <si>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</si>
  <si>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</si>
  <si>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</si>
  <si>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</si>
  <si>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</si>
  <si>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</si>
  <si>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</si>
  <si>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</si>
  <si>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</si>
  <si>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</si>
  <si>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</si>
  <si>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</si>
  <si>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</si>
  <si>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</si>
  <si>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</si>
  <si>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</si>
  <si>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</si>
  <si>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</si>
  <si>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</si>
  <si>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</si>
  <si>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</si>
  <si>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</si>
  <si>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</si>
  <si>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</si>
  <si>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</si>
  <si>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</si>
  <si>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</si>
  <si>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</si>
  <si>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</si>
  <si>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</si>
  <si>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</si>
  <si>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</si>
  <si>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</si>
  <si>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</si>
  <si>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</si>
  <si>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</si>
  <si>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</si>
  <si>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</si>
  <si>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</si>
  <si>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</si>
  <si>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</si>
  <si>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</si>
  <si>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</si>
  <si>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</si>
  <si>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</si>
  <si>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</si>
  <si>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</si>
  <si>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</si>
  <si>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</si>
  <si>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</si>
  <si>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</si>
  <si>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</si>
  <si>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</si>
  <si>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</si>
  <si>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</si>
  <si>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</si>
  <si>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</si>
  <si>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</si>
  <si>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</si>
  <si>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</si>
  <si>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</si>
  <si>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</si>
  <si>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</si>
  <si>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</si>
  <si>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</si>
  <si>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</si>
  <si>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</si>
  <si>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</si>
  <si>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</si>
  <si>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</si>
  <si>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</si>
  <si>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</si>
  <si>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</si>
  <si>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</si>
  <si>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</si>
  <si>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</si>
  <si>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</si>
  <si>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</si>
  <si>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</si>
  <si>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</si>
  <si>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</si>
  <si>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</si>
  <si>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</si>
  <si>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</si>
  <si>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</si>
  <si>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</si>
  <si>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</si>
  <si>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</si>
  <si>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</si>
  <si>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</si>
  <si>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</si>
  <si>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</si>
  <si>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</si>
  <si>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</si>
  <si>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</si>
  <si>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</si>
  <si>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</si>
  <si>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</si>
  <si>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</si>
  <si>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</si>
  <si>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</si>
  <si>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</si>
  <si>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</si>
  <si>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</si>
  <si>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</si>
  <si>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</si>
  <si>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</si>
  <si>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</si>
  <si>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</si>
  <si>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</si>
  <si>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</si>
  <si>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</si>
  <si>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</si>
  <si>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</si>
  <si>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</si>
  <si>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</si>
  <si>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</si>
  <si>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</si>
  <si>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</si>
  <si>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</si>
  <si>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</si>
  <si>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</si>
  <si>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</si>
  <si>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</si>
  <si>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</si>
  <si>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</si>
  <si>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</si>
  <si>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</si>
  <si>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</si>
  <si>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</si>
  <si>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</si>
  <si>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</si>
  <si>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</si>
  <si>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</si>
  <si>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</si>
  <si>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</si>
  <si>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</si>
  <si>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</si>
  <si>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</si>
  <si>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</si>
  <si>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</si>
  <si>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</si>
  <si>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</si>
  <si>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</si>
  <si>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</si>
  <si>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</si>
  <si>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</si>
  <si>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</si>
  <si>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</si>
  <si>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</si>
  <si>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</si>
  <si>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</si>
  <si>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</si>
  <si>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</si>
  <si>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</si>
  <si>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</si>
  <si>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</si>
  <si>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</si>
  <si>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</si>
  <si>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</si>
  <si>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</si>
  <si>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</si>
  <si>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</si>
  <si>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</si>
  <si>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</si>
  <si>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</si>
  <si>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</si>
  <si>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</si>
  <si>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</si>
  <si>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</si>
  <si>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</si>
  <si>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</si>
  <si>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</si>
  <si>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</si>
  <si>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</si>
  <si>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</si>
  <si>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</si>
  <si>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</si>
  <si>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</si>
  <si>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</si>
  <si>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</si>
  <si>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</si>
  <si>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</si>
  <si>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</si>
  <si>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</si>
  <si>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</si>
  <si>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</si>
  <si>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</si>
  <si>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</si>
  <si>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</si>
  <si>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</si>
  <si>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</si>
  <si>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</si>
  <si>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</si>
  <si>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</si>
  <si>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</si>
  <si>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</si>
  <si>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</si>
  <si>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</si>
  <si>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</si>
  <si>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</si>
  <si>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</si>
  <si>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</si>
  <si>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</si>
  <si>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</si>
  <si>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</si>
  <si>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</si>
  <si>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</si>
  <si>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</si>
  <si>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</si>
  <si>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</si>
  <si>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</si>
  <si>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</si>
  <si>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</si>
  <si>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</si>
  <si>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</si>
  <si>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</si>
  <si>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</si>
  <si>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</si>
  <si>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</si>
  <si>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</si>
  <si>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</si>
  <si>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</si>
  <si>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</si>
  <si>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</si>
  <si>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</si>
  <si>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</si>
  <si>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</si>
  <si>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</si>
  <si>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</si>
  <si>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</si>
  <si>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</si>
  <si>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</si>
  <si>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</si>
  <si>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</si>
  <si>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</si>
  <si>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</si>
  <si>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</si>
  <si>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</si>
  <si>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</si>
  <si>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</si>
  <si>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</si>
  <si>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</si>
  <si>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</si>
  <si>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</si>
  <si>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</si>
  <si>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</si>
  <si>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</si>
  <si>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</si>
  <si>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</si>
  <si>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</si>
  <si>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</si>
  <si>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</si>
  <si>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</si>
  <si>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</si>
  <si>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</si>
  <si>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</si>
  <si>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</si>
  <si>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</si>
  <si>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</si>
  <si>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</si>
  <si>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</si>
  <si>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</si>
  <si>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</si>
  <si>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</si>
  <si>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</si>
  <si>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</si>
  <si>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</si>
  <si>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</si>
  <si>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</si>
  <si>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</si>
  <si>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</si>
  <si>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</si>
  <si>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</si>
  <si>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</si>
  <si>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</si>
  <si>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</si>
  <si>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</si>
  <si>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</si>
  <si>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</si>
  <si>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</si>
  <si>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</si>
  <si>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</si>
  <si>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</si>
  <si>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</si>
  <si>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</si>
  <si>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</si>
  <si>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</si>
  <si>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</si>
  <si>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</si>
  <si>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</si>
  <si>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</si>
  <si>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</si>
  <si>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</si>
  <si>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</si>
  <si>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</si>
  <si>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</si>
  <si>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</si>
  <si>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</si>
  <si>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</si>
  <si>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</si>
  <si>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</si>
  <si>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</si>
  <si>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</si>
  <si>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</si>
  <si>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</si>
  <si>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</si>
  <si>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</si>
  <si>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</si>
  <si>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</si>
  <si>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</si>
  <si>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</si>
  <si>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</si>
  <si>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</si>
  <si>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</si>
  <si>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</si>
  <si>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</si>
  <si>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</si>
  <si>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</si>
  <si>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</si>
  <si>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</si>
  <si>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</si>
  <si>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</si>
  <si>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</si>
  <si>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</si>
  <si>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</si>
  <si>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</si>
  <si>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</si>
  <si>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</si>
  <si>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</si>
  <si>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</si>
  <si>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</si>
  <si>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</si>
  <si>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</si>
  <si>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</si>
  <si>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</si>
  <si>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</si>
  <si>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</si>
  <si>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</si>
  <si>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</si>
  <si>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</si>
  <si>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</si>
  <si>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</si>
  <si>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</si>
  <si>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</si>
  <si>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</si>
  <si>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</si>
  <si>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</si>
  <si>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</si>
  <si>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</si>
  <si>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</si>
  <si>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</si>
  <si>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</si>
  <si>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</si>
  <si>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</si>
  <si>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</si>
  <si>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</si>
  <si>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</si>
  <si>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</si>
  <si>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</si>
  <si>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</si>
  <si>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</si>
  <si>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</si>
  <si>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</si>
  <si>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</si>
  <si>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</si>
  <si>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</si>
  <si>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</si>
  <si>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</si>
  <si>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</si>
  <si>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</si>
  <si>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</si>
  <si>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</si>
  <si>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</si>
  <si>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</si>
  <si>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</si>
  <si>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</si>
  <si>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</si>
  <si>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</si>
  <si>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</si>
  <si>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</si>
  <si>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</si>
  <si>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</si>
  <si>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</si>
  <si>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</si>
  <si>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</si>
  <si>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</si>
  <si>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</si>
  <si>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</si>
  <si>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</si>
  <si>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</si>
  <si>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</si>
  <si>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</si>
  <si>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</si>
  <si>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</si>
  <si>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</si>
  <si>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</si>
  <si>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</si>
  <si>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</si>
  <si>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</si>
  <si>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</si>
  <si>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</si>
  <si>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</si>
  <si>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</si>
  <si>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</si>
  <si>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</si>
  <si>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</si>
  <si>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</si>
  <si>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</si>
  <si>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</si>
  <si>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</si>
  <si>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</si>
  <si>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</si>
  <si>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</si>
  <si>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</si>
  <si>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</si>
  <si>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</si>
  <si>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</si>
  <si>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</si>
  <si>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</si>
  <si>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</si>
  <si>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</si>
  <si>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</si>
  <si>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</si>
  <si>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</si>
  <si>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</si>
  <si>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</si>
  <si>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</si>
  <si>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</si>
  <si>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</si>
  <si>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</si>
  <si>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</si>
  <si>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</si>
  <si>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</si>
  <si>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</si>
  <si>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</si>
  <si>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</si>
  <si>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</si>
  <si>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</si>
  <si>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</si>
  <si>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</si>
  <si>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</si>
  <si>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</si>
  <si>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</si>
  <si>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</si>
  <si>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</si>
  <si>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</si>
  <si>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</si>
  <si>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</si>
  <si>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</si>
  <si>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</si>
  <si>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</si>
  <si>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</si>
  <si>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</si>
  <si>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</si>
  <si>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</si>
  <si>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</si>
  <si>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</si>
  <si>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</si>
  <si>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</si>
  <si>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</si>
  <si>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</si>
  <si>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</si>
  <si>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</si>
  <si>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</si>
  <si>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</si>
  <si>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</si>
  <si>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</si>
  <si>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</si>
  <si>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</si>
  <si>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</si>
  <si>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</si>
  <si>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</si>
  <si>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</si>
  <si>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</si>
  <si>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</si>
  <si>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</si>
  <si>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</si>
  <si>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</si>
  <si>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</si>
  <si>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</si>
  <si>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</si>
  <si>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</si>
  <si>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</si>
  <si>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</si>
  <si>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</si>
  <si>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</si>
  <si>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</si>
  <si>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</si>
  <si>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</si>
  <si>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</si>
  <si>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</si>
  <si>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</si>
  <si>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</si>
  <si>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</si>
  <si>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</si>
  <si>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</si>
  <si>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</si>
  <si>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</si>
  <si>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</si>
  <si>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</si>
  <si>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</si>
  <si>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</si>
  <si>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</si>
  <si>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</si>
  <si>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</si>
  <si>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</si>
  <si>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</si>
  <si>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</si>
  <si>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</si>
  <si>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</si>
  <si>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</si>
  <si>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</si>
  <si>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</si>
  <si>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</si>
  <si>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</si>
  <si>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</si>
  <si>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FF7AE5CE</t>
  </si>
  <si>
    <t xml:space="preserve">Lions Eye Bank </t>
  </si>
  <si>
    <t>Rockyview General Hospital, 7007-14 st. SW, Room 3A116</t>
  </si>
  <si>
    <t>Calgary</t>
  </si>
  <si>
    <t>Canada</t>
  </si>
  <si>
    <t>T2V 1P9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</si>
</sst>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A5" sqref="A5"/>
    </sheetView>
  </sheetViews>
  <sheetFormatPr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87" t="s">
        <v>1226</v>
      </c>
      <c r="C2" s="89" t="s">
        <v>1218</v>
      </c>
      <c r="D2" s="87">
        <v>100016</v>
      </c>
      <c r="E2" s="54" t="s">
        <v>146</v>
      </c>
      <c r="F2" s="54" t="s">
        <v>143</v>
      </c>
      <c r="G2" s="54" t="s">
        <v>1224</v>
      </c>
      <c r="H2" s="90">
        <v>42520</v>
      </c>
      <c r="I2" s="55">
        <v>42523</v>
      </c>
      <c r="J2" s="87" t="s">
        <v>1227</v>
      </c>
      <c r="K2" s="87" t="s">
        <v>1228</v>
      </c>
      <c r="L2" s="87" t="s">
        <v>1208</v>
      </c>
      <c r="M2" s="87" t="s">
        <v>1229</v>
      </c>
      <c r="N2" s="54" t="s">
        <v>1230</v>
      </c>
      <c r="O2" s="54" t="s">
        <v>1038</v>
      </c>
      <c r="P2" s="33" t="str">
        <f>IF(ISBLANK(O2), "", Activities_French_Text)</f>
        <v>Traitement, Importation,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formatColumns="0"/>
  <dataValidations count="7">
    <dataValidation type="list" allowBlank="1" showInputMessage="1" showErrorMessage="1" sqref="C3:D1048576 L2">
      <formula1>Phase_of_Trial_Choices</formula1>
    </dataValidation>
    <dataValidation type="list" allowBlank="1" showInputMessage="1" showErrorMessage="1" sqref="E3:F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G6" sqref="G6"/>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FF7AE5CE</v>
      </c>
      <c r="B2" s="79" t="str">
        <f>IF(ISBLANK('CTO Inspection English'!B2), "", 'CTO Inspection English'!B2)</f>
        <v xml:space="preserve">Lions Eye Bank </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42520</v>
      </c>
      <c r="F2" s="82">
        <f>IF(ISBLANK('CTO Inspection English'!I2), "", 'CTO Inspection English'!I2)</f>
        <v>42523</v>
      </c>
      <c r="G2" s="92">
        <v>1</v>
      </c>
      <c r="H2" s="92">
        <v>1</v>
      </c>
      <c r="I2" s="83" t="s">
        <v>1050</v>
      </c>
      <c r="J2" s="78" t="str">
        <f>IF(ISBLANK(I2), "", Inspection_Regulation_French_Text)</f>
        <v xml:space="preserve">16 à 34 - Traitement </v>
      </c>
      <c r="K2" s="95" t="s">
        <v>958</v>
      </c>
      <c r="L2" s="78" t="str">
        <f>IF(ISBLANK(K2), "", Deficiency_French_Text)</f>
        <v>Des lacunes ont été notées concernant l’évaluation de l’admissibilité du donneur.</v>
      </c>
    </row>
    <row r="3" spans="1:12" s="84" customFormat="1" ht="30" x14ac:dyDescent="0.25">
      <c r="A3" s="78" t="str">
        <f>IF(ISBLANK(G3), "",A2)</f>
        <v>FF7AE5CE</v>
      </c>
      <c r="B3" s="79" t="str">
        <f>IF(ISBLANK(G3), "", B2)</f>
        <v xml:space="preserve">Lions Eye Bank </v>
      </c>
      <c r="C3" s="80" t="str">
        <f>IF(ISBLANK(G3), "", C2)</f>
        <v>Inspection régulière</v>
      </c>
      <c r="D3" s="80" t="str">
        <f>IF(ISBLANK(G3), "", D2)</f>
        <v>Regular Inspection</v>
      </c>
      <c r="E3" s="81">
        <f>IF(ISBLANK(G3), "", E2)</f>
        <v>42520</v>
      </c>
      <c r="F3" s="82">
        <f>IF(ISBLANK(G3), "", F2)</f>
        <v>42523</v>
      </c>
      <c r="G3" s="92">
        <v>1</v>
      </c>
      <c r="H3" s="92">
        <v>2</v>
      </c>
      <c r="I3" s="83" t="s">
        <v>1050</v>
      </c>
      <c r="J3" s="78" t="str">
        <f>IF(ISBLANK(I3), "", Inspection_Regulation_French_Text)</f>
        <v xml:space="preserve">16 à 34 - Traitement </v>
      </c>
      <c r="K3" s="95" t="s">
        <v>964</v>
      </c>
      <c r="L3" s="78" t="str">
        <f>IF(ISBLANK(K3), "", Deficiency_French_Text)</f>
        <v>Des lacunes ont été notées concernant l’emballage ou l’étiquetage des cellules, des tissus ou des organes.</v>
      </c>
    </row>
    <row r="4" spans="1:12" s="84" customFormat="1" ht="30" x14ac:dyDescent="0.25">
      <c r="A4" s="78" t="str">
        <f t="shared" ref="A4:A41" si="0">IF(ISBLANK(G4), "",A3)</f>
        <v>FF7AE5CE</v>
      </c>
      <c r="B4" s="79" t="str">
        <f t="shared" ref="B4:B67" si="1">IF(ISBLANK(G4), "", B3)</f>
        <v xml:space="preserve">Lions Eye Bank </v>
      </c>
      <c r="C4" s="80" t="str">
        <f t="shared" ref="C4:C67" si="2">IF(ISBLANK(G4), "", C3)</f>
        <v>Inspection régulière</v>
      </c>
      <c r="D4" s="80" t="str">
        <f t="shared" ref="D4:D67" si="3">IF(ISBLANK(G4), "", D3)</f>
        <v>Regular Inspection</v>
      </c>
      <c r="E4" s="81">
        <f t="shared" ref="E4:E67" si="4">IF(ISBLANK(G4), "", E3)</f>
        <v>42520</v>
      </c>
      <c r="F4" s="82">
        <f t="shared" ref="F4:F67" si="5">IF(ISBLANK(G4), "", F3)</f>
        <v>42523</v>
      </c>
      <c r="G4" s="92">
        <v>2</v>
      </c>
      <c r="H4" s="92">
        <v>1</v>
      </c>
      <c r="I4" s="83" t="s">
        <v>1053</v>
      </c>
      <c r="J4" s="78" t="str">
        <f>IF(ISBLANK(I4), "", Inspection_Regulation_French_Text)</f>
        <v xml:space="preserve">55 à 63 - Dossiers </v>
      </c>
      <c r="K4" s="95" t="s">
        <v>985</v>
      </c>
      <c r="L4" s="78" t="str">
        <f>IF(ISBLANK(K4), "", Deficiency_French_Text)</f>
        <v>Des lacunes ont été notées concernant les dossiers de l’établissement.</v>
      </c>
    </row>
    <row r="5" spans="1:12" s="84" customFormat="1" ht="30" x14ac:dyDescent="0.25">
      <c r="A5" s="78" t="str">
        <f t="shared" si="0"/>
        <v>FF7AE5CE</v>
      </c>
      <c r="B5" s="79" t="str">
        <f t="shared" si="1"/>
        <v xml:space="preserve">Lions Eye Bank </v>
      </c>
      <c r="C5" s="80" t="str">
        <f t="shared" si="2"/>
        <v>Inspection régulière</v>
      </c>
      <c r="D5" s="80" t="str">
        <f t="shared" si="3"/>
        <v>Regular Inspection</v>
      </c>
      <c r="E5" s="81">
        <f t="shared" si="4"/>
        <v>42520</v>
      </c>
      <c r="F5" s="82">
        <f t="shared" si="5"/>
        <v>42523</v>
      </c>
      <c r="G5" s="92">
        <v>3</v>
      </c>
      <c r="H5" s="92">
        <v>1</v>
      </c>
      <c r="I5" s="83" t="s">
        <v>1049</v>
      </c>
      <c r="J5" s="78" t="str">
        <f>IF(ISBLANK(I5), "", Inspection_Regulation_French_Text)</f>
        <v xml:space="preserve">70 à 76 - Système d’assurance de la qualité </v>
      </c>
      <c r="K5" s="95" t="s">
        <v>999</v>
      </c>
      <c r="L5" s="78" t="str">
        <f>IF(ISBLANK(K5), "", Deficiency_French_Text)</f>
        <v>Des lacunes ont été notées concernant les procédures d’opération normalisées ou les vérifications.</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2016-06-07T15:14:49Z</dcterms:modified>
</cp:coreProperties>
</file>