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16605" windowHeight="5430" tabRatio="538"/>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<sst xmlns="http://schemas.openxmlformats.org/spreadsheetml/2006/main" count="2357" uniqueCount="1233">
  <si>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</si>
  <si>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</si>
  <si>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</si>
  <si>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</si>
  <si>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</si>
  <si>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</si>
  <si>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</si>
  <si>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</si>
  <si>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</si>
  <si>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</si>
  <si>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</si>
  <si>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</si>
  <si>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</si>
  <si>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</si>
  <si>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</si>
  <si>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</si>
  <si>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</si>
  <si>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</si>
  <si>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</si>
  <si>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</si>
  <si>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</si>
  <si>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</si>
  <si>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</si>
  <si>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</si>
  <si>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</si>
  <si>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</si>
  <si>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</si>
  <si>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</si>
  <si>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</si>
  <si>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</si>
  <si>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</si>
  <si>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</si>
  <si>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</si>
  <si>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</si>
  <si>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</si>
  <si>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</si>
  <si>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</si>
  <si>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</si>
  <si>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</si>
  <si>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</si>
  <si>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</si>
  <si>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</si>
  <si>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</si>
  <si>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</si>
  <si>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</si>
  <si>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</si>
  <si>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</si>
  <si>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</si>
  <si>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</si>
  <si>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</si>
  <si>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</si>
  <si>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</si>
  <si>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</si>
  <si>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</si>
  <si>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</si>
  <si>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</si>
  <si>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</si>
  <si>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</si>
  <si>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</si>
  <si>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</si>
  <si>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</si>
  <si>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</si>
  <si>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</si>
  <si>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</si>
  <si>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</si>
  <si>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</si>
  <si>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</si>
  <si>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</si>
  <si>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</si>
  <si>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</si>
  <si>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</si>
  <si>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</si>
  <si>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</si>
  <si>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</si>
  <si>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</si>
  <si>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</si>
  <si>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</si>
  <si>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</si>
  <si>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</si>
  <si>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</si>
  <si>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</si>
  <si>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</si>
  <si>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</si>
  <si>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</si>
  <si>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</si>
  <si>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</si>
  <si>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</si>
  <si>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</si>
  <si>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</si>
  <si>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</si>
  <si>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</si>
  <si>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</si>
  <si>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</si>
  <si>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</si>
  <si>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</si>
  <si>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</si>
  <si>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</si>
  <si>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</si>
  <si>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</si>
  <si>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</si>
  <si>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</si>
  <si>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</si>
  <si>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</si>
  <si>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</si>
  <si>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</si>
  <si>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</si>
  <si>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</si>
  <si>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</si>
  <si>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</si>
  <si>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</si>
  <si>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</si>
  <si>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</si>
  <si>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</si>
  <si>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</si>
  <si>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</si>
  <si>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</si>
  <si>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</si>
  <si>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</si>
  <si>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</si>
  <si>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</si>
  <si>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</si>
  <si>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</si>
  <si>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</si>
  <si>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</si>
  <si>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</si>
  <si>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</si>
  <si>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</si>
  <si>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</si>
  <si>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</si>
  <si>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</si>
  <si>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</si>
  <si>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</si>
  <si>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</si>
  <si>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</si>
  <si>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</si>
  <si>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</si>
  <si>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</si>
  <si>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</si>
  <si>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</si>
  <si>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</si>
  <si>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</si>
  <si>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</si>
  <si>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</si>
  <si>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</si>
  <si>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</si>
  <si>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</si>
  <si>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</si>
  <si>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</si>
  <si>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</si>
  <si>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</si>
  <si>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</si>
  <si>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</si>
  <si>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</si>
  <si>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</si>
  <si>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</si>
  <si>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</si>
  <si>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</si>
  <si>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</si>
  <si>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</si>
  <si>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</si>
  <si>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</si>
  <si>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</si>
  <si>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</si>
  <si>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</si>
  <si>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</si>
  <si>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</si>
  <si>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</si>
  <si>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</si>
  <si>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</si>
  <si>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</si>
  <si>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</si>
  <si>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</si>
  <si>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</si>
  <si>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</si>
  <si>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</si>
  <si>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</si>
  <si>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</si>
  <si>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</si>
  <si>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</si>
  <si>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</si>
  <si>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</si>
  <si>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</si>
  <si>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</si>
  <si>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</si>
  <si>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</si>
  <si>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</si>
  <si>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</si>
  <si>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</si>
  <si>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</si>
  <si>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</si>
  <si>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</si>
  <si>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</si>
  <si>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</si>
  <si>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</si>
  <si>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</si>
  <si>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</si>
  <si>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</si>
  <si>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</si>
  <si>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</si>
  <si>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</si>
  <si>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</si>
  <si>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</si>
  <si>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</si>
  <si>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</si>
  <si>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</si>
  <si>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</si>
  <si>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</si>
  <si>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</si>
  <si>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</si>
  <si>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</si>
  <si>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</si>
  <si>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</si>
  <si>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</si>
  <si>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</si>
  <si>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</si>
  <si>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</si>
  <si>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</si>
  <si>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</si>
  <si>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</si>
  <si>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</si>
  <si>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</si>
  <si>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</si>
  <si>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</si>
  <si>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</si>
  <si>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</si>
  <si>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</si>
  <si>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</si>
  <si>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</si>
  <si>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</si>
  <si>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</si>
  <si>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</si>
  <si>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</si>
  <si>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</si>
  <si>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</si>
  <si>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</si>
  <si>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</si>
  <si>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</si>
  <si>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</si>
  <si>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</si>
  <si>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</si>
  <si>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</si>
  <si>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</si>
  <si>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</si>
  <si>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</si>
  <si>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</si>
  <si>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</si>
  <si>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</si>
  <si>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</si>
  <si>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</si>
  <si>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</si>
  <si>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</si>
  <si>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</si>
  <si>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</si>
  <si>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</si>
  <si>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</si>
  <si>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</si>
  <si>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</si>
  <si>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</si>
  <si>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</si>
  <si>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</si>
  <si>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</si>
  <si>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</si>
  <si>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</si>
  <si>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</si>
  <si>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</si>
  <si>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</si>
  <si>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</si>
  <si>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</si>
  <si>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</si>
  <si>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</si>
  <si>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</si>
  <si>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</si>
  <si>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</si>
  <si>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</si>
  <si>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</si>
  <si>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</si>
  <si>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</si>
  <si>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</si>
  <si>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</si>
  <si>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</si>
  <si>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</si>
  <si>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</si>
  <si>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</si>
  <si>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</si>
  <si>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</si>
  <si>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</si>
  <si>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</si>
  <si>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</si>
  <si>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</si>
  <si>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</si>
  <si>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</si>
  <si>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</si>
  <si>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</si>
  <si>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</si>
  <si>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</si>
  <si>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</si>
  <si>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</si>
  <si>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</si>
  <si>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</si>
  <si>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</si>
  <si>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</si>
  <si>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</si>
  <si>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</si>
  <si>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</si>
  <si>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</si>
  <si>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</si>
  <si>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</si>
  <si>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</si>
  <si>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</si>
  <si>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</si>
  <si>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</si>
  <si>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</si>
  <si>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</si>
  <si>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</si>
  <si>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</si>
  <si>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</si>
  <si>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</si>
  <si>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</si>
  <si>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</si>
  <si>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</si>
  <si>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</si>
  <si>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</si>
  <si>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</si>
  <si>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</si>
  <si>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</si>
  <si>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</si>
  <si>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</si>
  <si>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</si>
  <si>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</si>
  <si>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</si>
  <si>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</si>
  <si>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</si>
  <si>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</si>
  <si>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</si>
  <si>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</si>
  <si>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</si>
  <si>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</si>
  <si>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</si>
  <si>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</si>
  <si>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</si>
  <si>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</si>
  <si>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</si>
  <si>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</si>
  <si>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</si>
  <si>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</si>
  <si>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</si>
  <si>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</si>
  <si>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</si>
  <si>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</si>
  <si>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</si>
  <si>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</si>
  <si>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</si>
  <si>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</si>
  <si>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</si>
  <si>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</si>
  <si>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</si>
  <si>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</si>
  <si>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</si>
  <si>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</si>
  <si>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</si>
  <si>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</si>
  <si>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</si>
  <si>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</si>
  <si>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</si>
  <si>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</si>
  <si>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</si>
  <si>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</si>
  <si>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</si>
  <si>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</si>
  <si>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</si>
  <si>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</si>
  <si>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</si>
  <si>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</si>
  <si>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</si>
  <si>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</si>
  <si>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</si>
  <si>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</si>
  <si>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</si>
  <si>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</si>
  <si>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</si>
  <si>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</si>
  <si>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</si>
  <si>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</si>
  <si>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</si>
  <si>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</si>
  <si>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</si>
  <si>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</si>
  <si>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</si>
  <si>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</si>
  <si>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</si>
  <si>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</si>
  <si>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</si>
  <si>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</si>
  <si>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</si>
  <si>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</si>
  <si>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</si>
  <si>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</si>
  <si>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</si>
  <si>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</si>
  <si>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</si>
  <si>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</si>
  <si>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</si>
  <si>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</si>
  <si>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</si>
  <si>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</si>
  <si>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</si>
  <si>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</si>
  <si>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</si>
  <si>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</si>
  <si>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</si>
  <si>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</si>
  <si>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</si>
  <si>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</si>
  <si>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</si>
  <si>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</si>
  <si>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</si>
  <si>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</si>
  <si>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</si>
  <si>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</si>
  <si>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</si>
  <si>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</si>
  <si>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</si>
  <si>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</si>
  <si>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</si>
  <si>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</si>
  <si>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</si>
  <si>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</si>
  <si>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</si>
  <si>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</si>
  <si>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</si>
  <si>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</si>
  <si>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</si>
  <si>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</si>
  <si>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</si>
  <si>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</si>
  <si>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</si>
  <si>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</si>
  <si>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</si>
  <si>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</si>
  <si>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</si>
  <si>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</si>
  <si>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</si>
  <si>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</si>
  <si>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</si>
  <si>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</si>
  <si>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</si>
  <si>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</si>
  <si>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</si>
  <si>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</si>
  <si>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</si>
  <si>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</si>
  <si>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</si>
  <si>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</si>
  <si>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</si>
  <si>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</si>
  <si>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</si>
  <si>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</si>
  <si>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</si>
  <si>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</si>
  <si>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</si>
  <si>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</si>
  <si>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</si>
  <si>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</si>
  <si>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</si>
  <si>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</si>
  <si>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</si>
  <si>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</si>
  <si>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</si>
  <si>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</si>
  <si>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</si>
  <si>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</si>
  <si>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</si>
  <si>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</si>
  <si>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</si>
  <si>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</si>
  <si>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</si>
  <si>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</si>
  <si>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</si>
  <si>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</si>
  <si>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</si>
  <si>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</si>
  <si>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</si>
  <si>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</si>
  <si>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</si>
  <si>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</si>
  <si>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</si>
  <si>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</si>
  <si>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</si>
  <si>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</si>
  <si>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</si>
  <si>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</si>
  <si>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</si>
  <si>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</si>
  <si>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</si>
  <si>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</si>
  <si>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</si>
  <si>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</si>
  <si>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</si>
  <si>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</si>
  <si>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</si>
  <si>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</si>
  <si>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</si>
  <si>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</si>
  <si>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</si>
  <si>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</si>
  <si>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</si>
  <si>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</si>
  <si>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</si>
  <si>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</si>
  <si>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</si>
  <si>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</si>
  <si>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</si>
  <si>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</si>
  <si>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</si>
  <si>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</si>
  <si>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</si>
  <si>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</si>
  <si>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</si>
  <si>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</si>
  <si>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</si>
  <si>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</si>
  <si>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</si>
  <si>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</si>
  <si>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</si>
  <si>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</si>
  <si>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</si>
  <si>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</si>
  <si>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</si>
  <si>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</si>
  <si>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</si>
  <si>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</si>
  <si>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</si>
  <si>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</si>
  <si>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</si>
  <si>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</si>
  <si>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</si>
  <si>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</si>
  <si>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</si>
  <si>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</si>
  <si>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</si>
  <si>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</si>
  <si>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</si>
  <si>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</si>
  <si>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</si>
  <si>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</si>
  <si>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</si>
  <si>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</si>
  <si>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</si>
  <si>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</si>
  <si>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</si>
  <si>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</si>
  <si>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</si>
  <si>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</si>
  <si>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</si>
  <si>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</si>
  <si>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</si>
  <si>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</si>
  <si>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</si>
  <si>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</si>
  <si>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</si>
  <si>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</si>
  <si>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</si>
  <si>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</si>
  <si>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</si>
  <si>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</si>
  <si>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</si>
  <si>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</si>
  <si>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</si>
  <si>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</si>
  <si>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</si>
  <si>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</si>
  <si>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</si>
  <si>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</si>
  <si>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</si>
  <si>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</si>
  <si>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</si>
  <si>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</si>
  <si>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</si>
  <si>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</si>
  <si>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</si>
  <si>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</si>
  <si>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</si>
  <si>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</si>
  <si>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</si>
  <si>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</si>
  <si>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</si>
  <si>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</si>
  <si>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</si>
  <si>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</si>
  <si>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</si>
  <si>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</si>
  <si>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</si>
  <si>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</si>
  <si>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</si>
  <si>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</si>
  <si>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</si>
  <si>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</si>
  <si>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</si>
  <si>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</si>
  <si>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</si>
  <si>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</si>
  <si>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</si>
  <si>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</si>
  <si>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</si>
  <si>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</si>
  <si>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</si>
  <si>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</si>
  <si>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</si>
  <si>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</si>
  <si>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</si>
  <si>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</si>
  <si>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</si>
  <si>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</si>
  <si>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</si>
  <si>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</si>
  <si>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</si>
  <si>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</si>
  <si>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</si>
  <si>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</si>
  <si>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</si>
  <si>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</si>
  <si>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</si>
  <si>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</si>
  <si>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</si>
  <si>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</si>
  <si>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</si>
  <si>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</si>
  <si>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</si>
  <si>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</si>
  <si>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</si>
  <si>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</si>
  <si>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</si>
  <si>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</si>
  <si>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</si>
  <si>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</si>
  <si>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</si>
  <si>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</si>
  <si>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</si>
  <si>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</si>
  <si>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</si>
  <si>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</si>
  <si>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</si>
  <si>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</si>
  <si>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</si>
  <si>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</si>
  <si>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</si>
  <si>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</si>
  <si>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</si>
  <si>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</si>
  <si>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</si>
  <si>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</si>
  <si>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</si>
  <si>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</si>
  <si>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</si>
  <si>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</si>
  <si>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</si>
  <si>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</si>
  <si>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</si>
  <si>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</si>
  <si>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</si>
  <si>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</si>
  <si>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</si>
  <si>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</si>
  <si>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</si>
  <si>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</si>
  <si>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</si>
  <si>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</si>
  <si>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</si>
  <si>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</si>
  <si>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</si>
  <si>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</si>
  <si>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</si>
  <si>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</si>
  <si>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</si>
  <si>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</si>
  <si>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</si>
  <si>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</si>
  <si>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</si>
  <si>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</si>
  <si>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</si>
  <si>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</si>
  <si>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</si>
  <si>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</si>
  <si>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</si>
  <si>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</si>
  <si>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</si>
  <si>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</si>
  <si>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</si>
  <si>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</si>
  <si>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</si>
  <si>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</si>
  <si>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</si>
  <si>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</si>
  <si>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</si>
  <si>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</si>
  <si>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</si>
  <si>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</si>
  <si>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</si>
  <si>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</si>
  <si>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</si>
  <si>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</si>
  <si>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</si>
  <si>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</si>
  <si>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</si>
  <si>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</si>
  <si>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</si>
  <si>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</si>
  <si>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</si>
  <si>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</si>
  <si>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</si>
  <si>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</si>
  <si>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</si>
  <si>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</si>
  <si>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</si>
  <si>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</si>
  <si>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</si>
  <si>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</si>
  <si>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</si>
  <si>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</si>
  <si>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</si>
  <si>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</si>
  <si>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</si>
  <si>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</si>
  <si>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</si>
  <si>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</si>
  <si>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</si>
  <si>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</si>
  <si>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</si>
  <si>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</si>
  <si>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</si>
  <si>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</si>
  <si>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</si>
  <si>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</si>
  <si>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</si>
  <si>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</si>
  <si>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</si>
  <si>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</si>
  <si>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</si>
  <si>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</si>
  <si>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</si>
  <si>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</si>
  <si>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</si>
  <si>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</si>
  <si>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</si>
  <si>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</si>
  <si>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</si>
  <si>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</si>
  <si>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</si>
  <si>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</si>
  <si>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</si>
  <si>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</si>
  <si>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</si>
  <si>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</si>
  <si>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</si>
  <si>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</si>
  <si>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</si>
  <si>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</si>
  <si>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</si>
  <si>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</si>
  <si>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</si>
  <si>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</si>
  <si>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</si>
  <si>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</si>
  <si>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</si>
  <si>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</si>
  <si>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</si>
  <si>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</si>
  <si>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</si>
  <si>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</si>
  <si>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</si>
  <si>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</si>
  <si>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</si>
  <si>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</si>
  <si>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</si>
  <si>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</si>
  <si>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</si>
  <si>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</si>
  <si>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</si>
  <si>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</si>
  <si>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</si>
  <si>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</si>
  <si>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</si>
  <si>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</si>
  <si>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</si>
  <si>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</si>
  <si>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</si>
  <si>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</si>
  <si>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</si>
  <si>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</si>
  <si>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</si>
  <si>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</si>
  <si>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</si>
  <si>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</si>
  <si>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</si>
  <si>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</si>
  <si>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</si>
  <si>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</si>
  <si>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</si>
  <si>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</si>
  <si>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</si>
  <si>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</si>
  <si>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</si>
  <si>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</si>
  <si>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</si>
  <si>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</si>
  <si>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</si>
  <si>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</si>
  <si>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</si>
  <si>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</si>
  <si>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</si>
  <si>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</si>
  <si>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</si>
  <si>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</si>
  <si>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</si>
  <si>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</si>
  <si>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</si>
  <si>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</si>
  <si>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</si>
  <si>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</si>
  <si>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</si>
  <si>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</si>
  <si>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</si>
  <si>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</si>
  <si>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</si>
  <si>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</si>
  <si>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</si>
  <si>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</si>
  <si>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</si>
  <si>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</si>
  <si>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</si>
  <si>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</si>
  <si>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</si>
  <si>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</si>
  <si>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</si>
  <si>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</si>
  <si>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</si>
  <si>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</si>
  <si>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</si>
  <si>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</si>
  <si>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</si>
  <si>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</si>
  <si>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</si>
  <si>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</si>
  <si>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</si>
  <si>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</si>
  <si>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</si>
  <si>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</si>
  <si>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</si>
  <si>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</si>
  <si>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</si>
  <si>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</si>
  <si>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</si>
  <si>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</si>
  <si>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</si>
  <si>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</si>
  <si>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</si>
  <si>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</si>
  <si>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</si>
  <si>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</si>
  <si>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</si>
  <si>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</si>
  <si>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</si>
  <si>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</si>
  <si>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</si>
  <si>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</si>
  <si>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</si>
  <si>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</si>
  <si>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</si>
  <si>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</si>
  <si>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</si>
  <si>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</si>
  <si>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</si>
  <si>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</si>
  <si>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</si>
  <si>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</si>
  <si>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</si>
  <si>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</si>
  <si>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</si>
  <si>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</si>
  <si>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</si>
  <si>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</si>
  <si>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</si>
  <si>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</si>
  <si>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</si>
  <si>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</si>
  <si>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</si>
  <si>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</si>
  <si>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</si>
  <si>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</si>
  <si>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</si>
  <si>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</si>
  <si>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</si>
  <si>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</si>
  <si>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</si>
  <si>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</si>
  <si>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</si>
  <si>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</si>
  <si>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</si>
  <si>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</si>
  <si>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</si>
  <si>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</si>
  <si>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</si>
  <si>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</si>
  <si>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</si>
  <si>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</si>
  <si>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</si>
  <si>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</si>
  <si>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</si>
  <si>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</si>
  <si>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</si>
  <si>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</si>
  <si>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</si>
  <si>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</si>
  <si>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</si>
  <si>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</si>
  <si>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</si>
  <si>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</si>
  <si>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</si>
  <si>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</si>
  <si>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</si>
  <si>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</si>
  <si>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</si>
  <si>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</si>
  <si>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</si>
  <si>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</si>
  <si>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</si>
  <si>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</si>
  <si>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</si>
  <si>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</si>
  <si>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</si>
  <si>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</si>
  <si>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</si>
  <si>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</si>
  <si>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</si>
  <si>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</si>
  <si>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</si>
  <si>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</si>
  <si>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</si>
  <si>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</si>
  <si>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</si>
  <si>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</si>
  <si>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</si>
  <si>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</si>
  <si>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</si>
  <si>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</si>
  <si>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</si>
  <si>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</si>
  <si>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</si>
  <si>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</si>
  <si>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</si>
  <si>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</si>
  <si>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</si>
  <si>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</si>
  <si>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</si>
  <si>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</si>
  <si>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</si>
  <si>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</si>
  <si>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</si>
  <si>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</si>
  <si>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</si>
  <si>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</si>
  <si>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</si>
  <si>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</si>
  <si>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</si>
  <si>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</si>
  <si>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</si>
  <si>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</si>
  <si>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</si>
  <si>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</si>
  <si>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</si>
  <si>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</si>
  <si>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</si>
  <si>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</si>
  <si>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</si>
  <si>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</si>
  <si>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</si>
  <si>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</si>
  <si>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</si>
  <si>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</si>
  <si>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</si>
  <si>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</si>
  <si>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</si>
  <si>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</si>
  <si>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</si>
  <si>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</si>
  <si>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</si>
  <si>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</si>
  <si>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</si>
  <si>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</si>
  <si>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</si>
  <si>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</si>
  <si>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</si>
  <si>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</si>
  <si>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</si>
  <si>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</si>
  <si>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</si>
  <si>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</si>
  <si>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</si>
  <si>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</si>
  <si>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</si>
  <si>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</si>
  <si>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</si>
  <si>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</si>
  <si>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</si>
  <si>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</si>
  <si>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</si>
  <si>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</si>
  <si>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</si>
  <si>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</si>
  <si>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</si>
  <si>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</si>
  <si>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</si>
  <si>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</si>
  <si>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</si>
  <si>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</si>
  <si>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</si>
  <si>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</si>
  <si>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</si>
  <si>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</si>
  <si>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</si>
  <si>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</si>
  <si>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</si>
  <si>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</si>
  <si>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</si>
  <si>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</si>
  <si>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</si>
  <si>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</si>
  <si>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</si>
  <si>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</si>
  <si>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</si>
  <si>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</si>
  <si>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</si>
  <si>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</si>
  <si>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</si>
  <si>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</si>
  <si>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</si>
  <si>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</si>
  <si>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</si>
  <si>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</si>
  <si>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</si>
  <si>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</si>
  <si>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</si>
  <si>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</si>
  <si>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</si>
  <si>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</si>
  <si>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</si>
  <si>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</si>
  <si>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</si>
  <si>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</si>
  <si>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</si>
  <si>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</si>
  <si>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</si>
  <si>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</si>
  <si>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</si>
  <si>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</si>
  <si>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</si>
  <si>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</si>
  <si>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</si>
  <si>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</si>
  <si>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</si>
  <si>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</si>
  <si>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</si>
  <si>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</si>
  <si>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</si>
  <si>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</si>
  <si>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</si>
  <si>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</si>
  <si>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</si>
  <si>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</si>
  <si>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</si>
  <si>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</si>
  <si>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</si>
  <si>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</si>
  <si>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</si>
  <si>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</si>
  <si>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</si>
  <si>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</si>
  <si>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</si>
  <si>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</si>
  <si>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</si>
  <si>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</si>
  <si>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</si>
  <si>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</si>
  <si>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</si>
  <si>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</si>
  <si>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</si>
  <si>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</si>
  <si>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</si>
  <si>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</si>
  <si>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</si>
  <si>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</si>
  <si>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</si>
  <si>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</si>
  <si>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</si>
  <si>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</si>
  <si>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</si>
  <si>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</si>
  <si>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</si>
  <si>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</si>
  <si>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</si>
  <si>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</si>
  <si>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</si>
  <si>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</si>
  <si>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</si>
  <si>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</si>
  <si>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</si>
  <si>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</si>
  <si>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</si>
  <si>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</si>
  <si>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</si>
  <si>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</si>
  <si>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</si>
  <si>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</si>
  <si>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</si>
  <si>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</si>
  <si>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</si>
  <si>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</si>
  <si>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</si>
  <si>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</si>
  <si>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</si>
  <si>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</si>
  <si>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</si>
  <si>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</si>
  <si>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</si>
  <si>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</si>
  <si>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</si>
  <si>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</si>
  <si>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</si>
  <si>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</si>
  <si>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</si>
  <si>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</si>
  <si>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</si>
  <si>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</si>
  <si>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</si>
  <si>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</si>
  <si>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</si>
  <si>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</si>
  <si>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</si>
  <si>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</si>
  <si>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</si>
  <si>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</si>
  <si>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</si>
  <si>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</si>
  <si>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</si>
  <si>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</si>
  <si>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</si>
  <si>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</si>
  <si>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</si>
  <si>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</si>
  <si>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</si>
  <si>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</si>
  <si>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</si>
  <si>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</si>
  <si>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</si>
  <si>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</si>
  <si>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</si>
  <si>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</si>
  <si>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</si>
  <si>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</si>
  <si>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</si>
  <si>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</si>
  <si>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</si>
  <si>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</si>
  <si>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</si>
  <si>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</si>
  <si>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</si>
  <si>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</si>
  <si>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</si>
  <si>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</si>
  <si>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</si>
  <si>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</si>
  <si>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</si>
  <si>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</si>
  <si>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</si>
  <si>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</si>
  <si>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</si>
  <si>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</si>
  <si>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</si>
  <si>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</si>
  <si>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</si>
  <si>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</si>
  <si>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</si>
  <si>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</si>
  <si>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</si>
  <si>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</si>
  <si>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</si>
  <si>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</si>
  <si>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</si>
  <si>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</si>
  <si>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</si>
  <si>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</si>
  <si>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</si>
  <si>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</si>
  <si>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</si>
  <si>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</si>
  <si>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</si>
  <si>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</si>
  <si>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</si>
  <si>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</si>
  <si>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</si>
  <si>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</si>
  <si>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</si>
  <si>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</si>
  <si>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</si>
  <si>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</si>
  <si>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</si>
  <si>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</si>
  <si>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</si>
  <si>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</si>
  <si>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</si>
  <si>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</si>
  <si>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</si>
  <si>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</si>
  <si>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</si>
  <si>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</si>
  <si>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</si>
  <si>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</si>
  <si>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</si>
  <si>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</si>
  <si>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</si>
  <si>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</si>
  <si>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</si>
  <si>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</si>
  <si>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</si>
  <si>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</si>
  <si>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</si>
  <si>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CF422D8E</t>
  </si>
  <si>
    <t>OVO Biosurance</t>
  </si>
  <si>
    <t>8000 Boulevard Décarie, suite 600</t>
  </si>
  <si>
    <t>Montréal</t>
  </si>
  <si>
    <t>Canada</t>
  </si>
  <si>
    <t>H4P 2S4</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</si>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</sst>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2" fillId="0" borderId="0" xfId="0" applyFont="1" applyAlignment="1" applyProtection="1">
      <alignment vertical="center" wrapTex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4" fillId="5" borderId="5" xfId="0" applyNumberFormat="1" applyFont="1" applyFill="1" applyBorder="1" applyAlignment="1" applyProtection="1">
      <alignment horizontal="center" vertical="center" wrapText="1"/>
    </xf>
    <xf numFmtId="0" fontId="4"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4"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4"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4"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5" fillId="0" borderId="0" xfId="0" applyFont="1" applyFill="1" applyAlignment="1" applyProtection="1">
      <alignment horizontal="left" vertical="top" wrapText="1"/>
    </xf>
    <xf numFmtId="0" fontId="5" fillId="0" borderId="0" xfId="0" applyFont="1" applyFill="1" applyAlignment="1">
      <alignment horizontal="left" vertical="top" wrapText="1"/>
    </xf>
    <xf numFmtId="0" fontId="8"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O2" sqref="O2"/>
    </sheetView>
  </sheetViews>
  <sheetFormatPr defaultColWidth="9.140625"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1226</v>
      </c>
      <c r="B2" s="79" t="s">
        <v>1227</v>
      </c>
      <c r="C2" s="81" t="s">
        <v>1219</v>
      </c>
      <c r="D2" s="79">
        <v>100184</v>
      </c>
      <c r="E2" s="63" t="s">
        <v>147</v>
      </c>
      <c r="F2" s="63" t="s">
        <v>144</v>
      </c>
      <c r="G2" s="63" t="s">
        <v>12</v>
      </c>
      <c r="H2" s="82">
        <v>42607</v>
      </c>
      <c r="I2" s="64">
        <v>42613</v>
      </c>
      <c r="J2" s="79" t="s">
        <v>1228</v>
      </c>
      <c r="K2" s="79" t="s">
        <v>1229</v>
      </c>
      <c r="L2" s="79" t="s">
        <v>1217</v>
      </c>
      <c r="M2" s="79" t="s">
        <v>1230</v>
      </c>
      <c r="N2" s="63" t="s">
        <v>1231</v>
      </c>
      <c r="O2" s="63" t="s">
        <v>1071</v>
      </c>
      <c r="P2" s="37" t="str">
        <f>IF(ISBLANK(O2), "", Activities_French_Text)</f>
        <v>Traitement, Importation,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K2" sqref="K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
      <c r="A2" s="56" t="str">
        <f>IF(ISBLANK('CTO Inspection English'!A2), "", 'CTO Inspection English'!A2)</f>
        <v>CF422D8E</v>
      </c>
      <c r="B2" s="55" t="str">
        <f>IF(ISBLANK('CTO Inspection English'!B2), "", 'CTO Inspection English'!B2)</f>
        <v>OVO Biosurance</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42607</v>
      </c>
      <c r="G2" s="76">
        <v>1</v>
      </c>
      <c r="H2" s="76">
        <v>1</v>
      </c>
      <c r="I2" s="1" t="s">
        <v>857</v>
      </c>
      <c r="J2" s="54" t="str">
        <f>IF(ISBLANK(I2),"", Regulation_French_Text)</f>
        <v>73 - Procédures d’opération normalisées</v>
      </c>
      <c r="K2" s="63" t="s">
        <v>1163</v>
      </c>
      <c r="L2" s="37" t="str">
        <f>IF(ISBLANK(K2), "", Observation_French_Text)</f>
        <v>Les procédures d’opération normalisées n’avaient pas été tenues à jour.</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CF422D8E</v>
      </c>
      <c r="B3" s="55" t="str">
        <f>IF(ISBLANK(M3), "", B2)</f>
        <v>OVO Biosurance</v>
      </c>
      <c r="C3" s="54" t="str">
        <f>IF(ISBLANK(M3), "", C2)</f>
        <v>Inspection régulière</v>
      </c>
      <c r="D3" s="54" t="str">
        <f>IF(ISBLANK(M3), "", D2)</f>
        <v>Regular Inspection</v>
      </c>
      <c r="E3" s="54" t="str">
        <f>IF(ISBLANK(M3), "", E2)</f>
        <v>C</v>
      </c>
      <c r="F3" s="46">
        <f>IF(ISBLANK(M3), "", F2)</f>
        <v>42607</v>
      </c>
      <c r="G3" s="76">
        <v>2</v>
      </c>
      <c r="H3" s="76">
        <v>1</v>
      </c>
      <c r="I3" s="1" t="s">
        <v>856</v>
      </c>
      <c r="J3" s="54" t="str">
        <f>IF(ISBLANK(I3),"", Regulation_French_Text)</f>
        <v xml:space="preserve">72 - Procédures d’opération normalisées </v>
      </c>
      <c r="K3" s="63" t="s">
        <v>267</v>
      </c>
      <c r="L3" s="37" t="str">
        <f>IF(ISBLANK(K3), "", Observation_French_Text)</f>
        <v>L’établissement n’avait pas de procédures d’opération normalisées pour toutes ses activités.</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CF422D8E</v>
      </c>
      <c r="B4" s="55" t="str">
        <f t="shared" ref="B4:B67" si="1">IF(ISBLANK(I4), "", B3)</f>
        <v>OVO Biosurance</v>
      </c>
      <c r="C4" s="54" t="str">
        <f t="shared" ref="C4:C67" si="2">IF(ISBLANK(I4), "", C3)</f>
        <v>Inspection régulière</v>
      </c>
      <c r="D4" s="54" t="str">
        <f t="shared" ref="D4:D67" si="3">IF(ISBLANK(I4), "", D3)</f>
        <v>Regular Inspection</v>
      </c>
      <c r="E4" s="54" t="str">
        <f t="shared" ref="E4:E67" si="4">IF(ISBLANK(I4), "", E3)</f>
        <v>C</v>
      </c>
      <c r="F4" s="46">
        <f t="shared" ref="F4:F67" si="5">IF(ISBLANK(I4), "", F3)</f>
        <v>42607</v>
      </c>
      <c r="G4" s="76">
        <v>2</v>
      </c>
      <c r="H4" s="76">
        <v>2</v>
      </c>
      <c r="I4" s="1" t="s">
        <v>856</v>
      </c>
      <c r="J4" s="54" t="str">
        <f>IF(ISBLANK(I4),"", Regulation_French_Text)</f>
        <v xml:space="preserve">72 - Procédures d’opération normalisées </v>
      </c>
      <c r="K4" s="63" t="s">
        <v>268</v>
      </c>
      <c r="L4" s="37" t="str">
        <f>IF(ISBLANK(K4), "", Observation_French_Text)</f>
        <v>L’établissement n’avait pas suivi les procédures d’opération normalisées telles qu’écrites.</v>
      </c>
      <c r="N4" s="54" t="str">
        <f>IF(ISBLANK(M4), "", Inspection_Outcome_French_Text)</f>
        <v/>
      </c>
      <c r="P4" s="54" t="str">
        <f>IF(ISBLANK(O4), "", Measure_Taken_French_Text)</f>
        <v/>
      </c>
    </row>
    <row r="5" spans="1:17" ht="75" x14ac:dyDescent="0.25">
      <c r="A5" s="56" t="str">
        <f t="shared" si="0"/>
        <v>CF422D8E</v>
      </c>
      <c r="B5" s="55" t="str">
        <f t="shared" si="1"/>
        <v>OVO Biosurance</v>
      </c>
      <c r="C5" s="54" t="str">
        <f t="shared" si="2"/>
        <v>Inspection régulière</v>
      </c>
      <c r="D5" s="54" t="str">
        <f t="shared" si="3"/>
        <v>Regular Inspection</v>
      </c>
      <c r="E5" s="54" t="str">
        <f t="shared" si="4"/>
        <v>C</v>
      </c>
      <c r="F5" s="46">
        <f t="shared" si="5"/>
        <v>42607</v>
      </c>
      <c r="G5" s="76">
        <v>3</v>
      </c>
      <c r="H5" s="76">
        <v>1</v>
      </c>
      <c r="I5" s="1" t="s">
        <v>853</v>
      </c>
      <c r="J5" s="54" t="str">
        <f>IF(ISBLANK(I5),"", Regulation_French_Text)</f>
        <v>64 - Personnel</v>
      </c>
      <c r="K5" s="63" t="s">
        <v>1203</v>
      </c>
      <c r="L5" s="37" t="str">
        <f>IF(ISBLANK(K5), "", Observation_French_Text)</f>
        <v>L’établissement avait un programme continu d’orientation, de formation et d’évaluation des compétences du personnel insuffisant.</v>
      </c>
      <c r="N5" s="54" t="str">
        <f>IF(ISBLANK(M5), "", Inspection_Outcome_French_Text)</f>
        <v/>
      </c>
      <c r="P5" s="54" t="str">
        <f>IF(ISBLANK(O5), "", Measure_Taken_French_Text)</f>
        <v/>
      </c>
    </row>
    <row r="6" spans="1:17" ht="75" x14ac:dyDescent="0.25">
      <c r="A6" s="56" t="str">
        <f t="shared" si="0"/>
        <v>CF422D8E</v>
      </c>
      <c r="B6" s="55" t="str">
        <f t="shared" si="1"/>
        <v>OVO Biosurance</v>
      </c>
      <c r="C6" s="54" t="str">
        <f t="shared" si="2"/>
        <v>Inspection régulière</v>
      </c>
      <c r="D6" s="54" t="str">
        <f t="shared" si="3"/>
        <v>Regular Inspection</v>
      </c>
      <c r="E6" s="54" t="str">
        <f t="shared" si="4"/>
        <v>C</v>
      </c>
      <c r="F6" s="46">
        <f t="shared" si="5"/>
        <v>42607</v>
      </c>
      <c r="G6" s="76">
        <v>4</v>
      </c>
      <c r="H6" s="76">
        <v>1</v>
      </c>
      <c r="I6" s="1" t="s">
        <v>811</v>
      </c>
      <c r="J6" s="54" t="str">
        <f>IF(ISBLANK(I6),"", Regulation_French_Text)</f>
        <v>23 -Évaluation de l’admissibilité du donneur</v>
      </c>
      <c r="K6" s="63" t="s">
        <v>1170</v>
      </c>
      <c r="L6" s="37" t="str">
        <f>IF(ISBLANK(K6), "", Observation_French_Text)</f>
        <v>L’établissement n’avait pas évalué des donneurs de cellules lymphohématopoïétiques pour tous les facteurs qui pouvaient ou auraient pu les exclure du don.</v>
      </c>
      <c r="N6" s="54" t="str">
        <f>IF(ISBLANK(M6), "", Inspection_Outcome_French_Text)</f>
        <v/>
      </c>
      <c r="P6" s="54" t="str">
        <f>IF(ISBLANK(O6), "", Measure_Taken_French_Text)</f>
        <v/>
      </c>
    </row>
    <row r="7" spans="1:17" ht="45" x14ac:dyDescent="0.25">
      <c r="A7" s="56" t="str">
        <f t="shared" si="0"/>
        <v>CF422D8E</v>
      </c>
      <c r="B7" s="55" t="str">
        <f t="shared" si="1"/>
        <v>OVO Biosurance</v>
      </c>
      <c r="C7" s="54" t="str">
        <f t="shared" si="2"/>
        <v>Inspection régulière</v>
      </c>
      <c r="D7" s="54" t="str">
        <f t="shared" si="3"/>
        <v>Regular Inspection</v>
      </c>
      <c r="E7" s="54" t="str">
        <f t="shared" si="4"/>
        <v>C</v>
      </c>
      <c r="F7" s="46">
        <f t="shared" si="5"/>
        <v>42607</v>
      </c>
      <c r="G7" s="76">
        <v>5</v>
      </c>
      <c r="H7" s="76">
        <v>1</v>
      </c>
      <c r="I7" s="1" t="s">
        <v>822</v>
      </c>
      <c r="J7" s="54" t="str">
        <f>IF(ISBLANK(I7),"", Regulation_French_Text)</f>
        <v>30 - Emballage et étiquetage</v>
      </c>
      <c r="K7" s="63" t="s">
        <v>194</v>
      </c>
      <c r="L7" s="37" t="str">
        <f>IF(ISBLANK(K7), "", Observation_French_Text)</f>
        <v>Des cellules n’avaient pas été étiquetées avec tous les renseignements exigés.</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4.45"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4.45"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4.45"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4.45"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ht="14.45"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ht="14.45"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ht="14.45"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ht="14.45"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ht="14.45"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ht="14.45"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ht="14.45"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ht="14.45"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ht="14.45"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ht="14.45"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ht="14.45"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ht="14.45"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ht="14.45"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ht="14.45"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ht="14.45"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ht="14.45"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ht="14.45"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ht="14.45"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ht="14.45"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ht="14.45"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ht="14.45"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ht="14.45"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ht="14.45"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ht="14.45"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ht="14.45"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40625"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40625"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149999999999999"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2016-09-27T13:41:27Z</dcterms:modified>
</cp:coreProperties>
</file>