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64" yWindow="900" windowWidth="19416" windowHeight="11016"/>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D59" i="4"/>
  <c r="C59"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L6" i="4"/>
  <c r="J6" i="4"/>
  <c r="L5" i="4"/>
  <c r="J5" i="4"/>
  <c r="L4" i="4"/>
  <c r="J4" i="4"/>
  <c r="L3" i="4"/>
  <c r="J3" i="4"/>
  <c r="F3" i="4"/>
  <c r="F4" i="4" s="1"/>
  <c r="F5" i="4" s="1"/>
  <c r="F6" i="4" s="1"/>
  <c r="F7" i="4" s="1"/>
  <c r="E3" i="4"/>
  <c r="E4" i="4" s="1"/>
  <c r="E5" i="4" s="1"/>
  <c r="E6" i="4" s="1"/>
  <c r="E7" i="4" s="1"/>
  <c r="D3" i="4"/>
  <c r="D4" i="4" s="1"/>
  <c r="D5" i="4" s="1"/>
  <c r="D6" i="4" s="1"/>
  <c r="D7" i="4" s="1"/>
  <c r="C3" i="4"/>
  <c r="C4" i="4" s="1"/>
  <c r="C5" i="4" s="1"/>
  <c r="C6" i="4" s="1"/>
  <c r="C7" i="4" s="1"/>
  <c r="B3" i="4"/>
  <c r="B4" i="4" s="1"/>
  <c r="B5" i="4" s="1"/>
  <c r="B6" i="4" s="1"/>
  <c r="B7" i="4" s="1"/>
  <c r="A3" i="4"/>
  <c r="A4" i="4" s="1"/>
  <c r="A5" i="4" s="1"/>
  <c r="A6" i="4" s="1"/>
  <c r="A7" i="4" s="1"/>
  <c r="L2" i="4"/>
  <c r="J2" i="4"/>
  <c r="F2" i="4"/>
  <c r="E2" i="4"/>
  <c r="D2" i="4"/>
  <c r="C2" i="4"/>
  <c r="B2" i="4"/>
  <c r="A2" i="4"/>
  <c r="P13" i="6"/>
  <c r="P12" i="6"/>
  <c r="P11" i="6"/>
  <c r="P10" i="6"/>
  <c r="P9" i="6"/>
  <c r="P8" i="6"/>
  <c r="P7" i="6"/>
  <c r="P6" i="6"/>
  <c r="P5" i="6"/>
  <c r="P4" i="6"/>
  <c r="P3" i="6"/>
  <c r="P2" i="6"/>
  <c r="C60" i="4" l="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c r="E91" i="4" s="1"/>
  <c r="E92" i="4" s="1"/>
  <c r="E93" i="4" s="1"/>
</calcChain>
</file>

<file path=xl/sharedStrings.xml><?xml version="1.0" encoding="utf-8"?>
<sst xmlns="http://schemas.openxmlformats.org/spreadsheetml/2006/main" count="2366" uniqueCount="1239">
  <si>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</si>
  <si>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</si>
  <si>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</si>
  <si>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</si>
  <si>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</si>
  <si>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</si>
  <si>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</si>
  <si>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</si>
  <si>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</si>
  <si>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</si>
  <si>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</si>
  <si>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</si>
  <si>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</si>
  <si>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</si>
  <si>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</si>
  <si>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</si>
  <si>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</si>
  <si>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</si>
  <si>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</si>
  <si>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</si>
  <si>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</si>
  <si>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</si>
  <si>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</si>
  <si>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</si>
  <si>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</si>
  <si>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</si>
  <si>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</si>
  <si>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</si>
  <si>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</si>
  <si>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</si>
  <si>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</si>
  <si>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</si>
  <si>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</si>
  <si>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</si>
  <si>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</si>
  <si>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</si>
  <si>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</si>
  <si>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</si>
  <si>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</si>
  <si>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</si>
  <si>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</si>
  <si>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</si>
  <si>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</si>
  <si>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</si>
  <si>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</si>
  <si>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</si>
  <si>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</si>
  <si>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</si>
  <si>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</si>
  <si>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</si>
  <si>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</si>
  <si>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</si>
  <si>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</si>
  <si>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</si>
  <si>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</si>
  <si>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</si>
  <si>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</si>
  <si>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</si>
  <si>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</si>
  <si>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</si>
  <si>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</si>
  <si>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</si>
  <si>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</si>
  <si>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</si>
  <si>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</si>
  <si>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</si>
  <si>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</si>
  <si>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</si>
  <si>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</si>
  <si>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</si>
  <si>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</si>
  <si>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</si>
  <si>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</si>
  <si>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</si>
  <si>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</si>
  <si>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</si>
  <si>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</si>
  <si>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</si>
  <si>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</si>
  <si>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</si>
  <si>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</si>
  <si>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</si>
  <si>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</si>
  <si>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</si>
  <si>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</si>
  <si>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</si>
  <si>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</si>
  <si>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</si>
  <si>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</si>
  <si>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</si>
  <si>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</si>
  <si>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</si>
  <si>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</si>
  <si>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</si>
  <si>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</si>
  <si>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</si>
  <si>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</si>
  <si>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</si>
  <si>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</si>
  <si>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</si>
  <si>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</si>
  <si>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</si>
  <si>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</si>
  <si>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</si>
  <si>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</si>
  <si>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</si>
  <si>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</si>
  <si>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</si>
  <si>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</si>
  <si>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</si>
  <si>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</si>
  <si>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</si>
  <si>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</si>
  <si>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</si>
  <si>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</si>
  <si>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</si>
  <si>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</si>
  <si>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</si>
  <si>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</si>
  <si>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</si>
  <si>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</si>
  <si>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</si>
  <si>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</si>
  <si>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</si>
  <si>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</si>
  <si>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</si>
  <si>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</si>
  <si>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</si>
  <si>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</si>
  <si>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</si>
  <si>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</si>
  <si>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</si>
  <si>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</si>
  <si>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</si>
  <si>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</si>
  <si>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</si>
  <si>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</si>
  <si>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</si>
  <si>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</si>
  <si>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</si>
  <si>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</si>
  <si>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</si>
  <si>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</si>
  <si>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</si>
  <si>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</si>
  <si>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</si>
  <si>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</si>
  <si>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</si>
  <si>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</si>
  <si>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</si>
  <si>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</si>
  <si>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</si>
  <si>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</si>
  <si>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</si>
  <si>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</si>
  <si>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</si>
  <si>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</si>
  <si>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</si>
  <si>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</si>
  <si>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</si>
  <si>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</si>
  <si>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</si>
  <si>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</si>
  <si>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</si>
  <si>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</si>
  <si>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</si>
  <si>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</si>
  <si>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</si>
  <si>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</si>
  <si>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</si>
  <si>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</si>
  <si>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</si>
  <si>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</si>
  <si>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</si>
  <si>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</si>
  <si>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</si>
  <si>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</si>
  <si>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</si>
  <si>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</si>
  <si>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</si>
  <si>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</si>
  <si>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</si>
  <si>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</si>
  <si>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</si>
  <si>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</si>
  <si>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</si>
  <si>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</si>
  <si>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</si>
  <si>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</si>
  <si>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</si>
  <si>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</si>
  <si>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</si>
  <si>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</si>
  <si>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</si>
  <si>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</si>
  <si>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</si>
  <si>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</si>
  <si>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</si>
  <si>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</si>
  <si>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</si>
  <si>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</si>
  <si>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</si>
  <si>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</si>
  <si>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</si>
  <si>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</si>
  <si>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</si>
  <si>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</si>
  <si>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</si>
  <si>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</si>
  <si>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</si>
  <si>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</si>
  <si>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</si>
  <si>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</si>
  <si>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</si>
  <si>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</si>
  <si>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</si>
  <si>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</si>
  <si>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</si>
  <si>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</si>
  <si>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</si>
  <si>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</si>
  <si>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</si>
  <si>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</si>
  <si>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</si>
  <si>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</si>
  <si>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</si>
  <si>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</si>
  <si>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</si>
  <si>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</si>
  <si>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</si>
  <si>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</si>
  <si>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</si>
  <si>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</si>
  <si>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</si>
  <si>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</si>
  <si>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</si>
  <si>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</si>
  <si>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</si>
  <si>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</si>
  <si>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</si>
  <si>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</si>
  <si>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</si>
  <si>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</si>
  <si>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</si>
  <si>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</si>
  <si>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</si>
  <si>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</si>
  <si>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</si>
  <si>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</si>
  <si>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</si>
  <si>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</si>
  <si>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</si>
  <si>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</si>
  <si>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</si>
  <si>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</si>
  <si>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</si>
  <si>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</si>
  <si>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</si>
  <si>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</si>
  <si>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</si>
  <si>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</si>
  <si>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</si>
  <si>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</si>
  <si>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</si>
  <si>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</si>
  <si>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</si>
  <si>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</si>
  <si>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</si>
  <si>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</si>
  <si>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</si>
  <si>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</si>
  <si>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</si>
  <si>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</si>
  <si>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</si>
  <si>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</si>
  <si>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</si>
  <si>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</si>
  <si>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</si>
  <si>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</si>
  <si>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</si>
  <si>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</si>
  <si>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</si>
  <si>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</si>
  <si>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</si>
  <si>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</si>
  <si>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</si>
  <si>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</si>
  <si>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</si>
  <si>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</si>
  <si>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</si>
  <si>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</si>
  <si>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</si>
  <si>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</si>
  <si>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</si>
  <si>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</si>
  <si>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</si>
  <si>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</si>
  <si>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</si>
  <si>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</si>
  <si>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</si>
  <si>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</si>
  <si>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</si>
  <si>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</si>
  <si>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</si>
  <si>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</si>
  <si>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</si>
  <si>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</si>
  <si>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</si>
  <si>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</si>
  <si>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</si>
  <si>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</si>
  <si>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</si>
  <si>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</si>
  <si>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</si>
  <si>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</si>
  <si>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</si>
  <si>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</si>
  <si>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</si>
  <si>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</si>
  <si>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</si>
  <si>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</si>
  <si>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</si>
  <si>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</si>
  <si>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</si>
  <si>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</si>
  <si>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</si>
  <si>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</si>
  <si>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</si>
  <si>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</si>
  <si>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</si>
  <si>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</si>
  <si>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</si>
  <si>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</si>
  <si>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</si>
  <si>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</si>
  <si>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</si>
  <si>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</si>
  <si>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</si>
  <si>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</si>
  <si>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</si>
  <si>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</si>
  <si>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</si>
  <si>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</si>
  <si>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</si>
  <si>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</si>
  <si>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</si>
  <si>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</si>
  <si>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</si>
  <si>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</si>
  <si>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</si>
  <si>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</si>
  <si>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</si>
  <si>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</si>
  <si>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</si>
  <si>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</si>
  <si>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</si>
  <si>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</si>
  <si>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</si>
  <si>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</si>
  <si>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</si>
  <si>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</si>
  <si>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</si>
  <si>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</si>
  <si>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</si>
  <si>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</si>
  <si>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</si>
  <si>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</si>
  <si>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</si>
  <si>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</si>
  <si>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</si>
  <si>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</si>
  <si>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</si>
  <si>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</si>
  <si>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</si>
  <si>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</si>
  <si>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</si>
  <si>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</si>
  <si>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</si>
  <si>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</si>
  <si>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</si>
  <si>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</si>
  <si>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</si>
  <si>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</si>
  <si>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</si>
  <si>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</si>
  <si>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</si>
  <si>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</si>
  <si>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</si>
  <si>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</si>
  <si>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</si>
  <si>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</si>
  <si>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</si>
  <si>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</si>
  <si>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</si>
  <si>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</si>
  <si>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</si>
  <si>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</si>
  <si>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</si>
  <si>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</si>
  <si>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</si>
  <si>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</si>
  <si>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</si>
  <si>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</si>
  <si>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</si>
  <si>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</si>
  <si>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</si>
  <si>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</si>
  <si>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</si>
  <si>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</si>
  <si>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</si>
  <si>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</si>
  <si>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</si>
  <si>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</si>
  <si>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</si>
  <si>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</si>
  <si>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</si>
  <si>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</si>
  <si>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</si>
  <si>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</si>
  <si>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</si>
  <si>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</si>
  <si>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</si>
  <si>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</si>
  <si>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</si>
  <si>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</si>
  <si>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</si>
  <si>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</si>
  <si>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</si>
  <si>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</si>
  <si>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</si>
  <si>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</si>
  <si>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</si>
  <si>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</si>
  <si>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</si>
  <si>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</si>
  <si>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</si>
  <si>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</si>
  <si>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</si>
  <si>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</si>
  <si>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</si>
  <si>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</si>
  <si>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</si>
  <si>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</si>
  <si>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</si>
  <si>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</si>
  <si>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</si>
  <si>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</si>
  <si>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</si>
  <si>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</si>
  <si>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</si>
  <si>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</si>
  <si>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</si>
  <si>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</si>
  <si>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</si>
  <si>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</si>
  <si>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</si>
  <si>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</si>
  <si>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</si>
  <si>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</si>
  <si>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</si>
  <si>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</si>
  <si>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</si>
  <si>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</si>
  <si>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</si>
  <si>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</si>
  <si>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</si>
  <si>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</si>
  <si>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</si>
  <si>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</si>
  <si>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</si>
  <si>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</si>
  <si>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</si>
  <si>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</si>
  <si>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</si>
  <si>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</si>
  <si>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</si>
  <si>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</si>
  <si>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</si>
  <si>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</si>
  <si>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</si>
  <si>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</si>
  <si>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</si>
  <si>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</si>
  <si>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</si>
  <si>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</si>
  <si>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</si>
  <si>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</si>
  <si>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</si>
  <si>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</si>
  <si>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</si>
  <si>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</si>
  <si>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</si>
  <si>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</si>
  <si>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</si>
  <si>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</si>
  <si>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</si>
  <si>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</si>
  <si>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</si>
  <si>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</si>
  <si>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</si>
  <si>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</si>
  <si>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</si>
  <si>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</si>
  <si>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</si>
  <si>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</si>
  <si>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</si>
  <si>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</si>
  <si>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</si>
  <si>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</si>
  <si>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</si>
  <si>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</si>
  <si>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</si>
  <si>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</si>
  <si>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</si>
  <si>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</si>
  <si>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</si>
  <si>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</si>
  <si>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</si>
  <si>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</si>
  <si>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</si>
  <si>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</si>
  <si>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</si>
  <si>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</si>
  <si>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</si>
  <si>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</si>
  <si>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</si>
  <si>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</si>
  <si>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</si>
  <si>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</si>
  <si>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</si>
  <si>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</si>
  <si>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</si>
  <si>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</si>
  <si>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</si>
  <si>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</si>
  <si>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</si>
  <si>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</si>
  <si>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</si>
  <si>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</si>
  <si>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</si>
  <si>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</si>
  <si>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</si>
  <si>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</si>
  <si>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</si>
  <si>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</si>
  <si>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</si>
  <si>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</si>
  <si>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</si>
  <si>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</si>
  <si>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</si>
  <si>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</si>
  <si>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</si>
  <si>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</si>
  <si>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</si>
  <si>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</si>
  <si>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</si>
  <si>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</si>
  <si>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</si>
  <si>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</si>
  <si>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</si>
  <si>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</si>
  <si>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</si>
  <si>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</si>
  <si>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</si>
  <si>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</si>
  <si>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</si>
  <si>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</si>
  <si>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</si>
  <si>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</si>
  <si>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</si>
  <si>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</si>
  <si>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</si>
  <si>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</si>
  <si>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</si>
  <si>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</si>
  <si>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</si>
  <si>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</si>
  <si>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</si>
  <si>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</si>
  <si>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</si>
  <si>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</si>
  <si>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</si>
  <si>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</si>
  <si>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</si>
  <si>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</si>
  <si>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</si>
  <si>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</si>
  <si>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</si>
  <si>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</si>
  <si>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</si>
  <si>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</si>
  <si>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</si>
  <si>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</si>
  <si>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</si>
  <si>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</si>
  <si>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</si>
  <si>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</si>
  <si>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</si>
  <si>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</si>
  <si>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</si>
  <si>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</si>
  <si>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</si>
  <si>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</si>
  <si>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</si>
  <si>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</si>
  <si>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</si>
  <si>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</si>
  <si>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</si>
  <si>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</si>
  <si>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</si>
  <si>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</si>
  <si>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</si>
  <si>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</si>
  <si>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</si>
  <si>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</si>
  <si>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</si>
  <si>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</si>
  <si>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</si>
  <si>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</si>
  <si>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</si>
  <si>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</si>
  <si>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</si>
  <si>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</si>
  <si>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</si>
  <si>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</si>
  <si>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</si>
  <si>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</si>
  <si>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</si>
  <si>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</si>
  <si>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</si>
  <si>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</si>
  <si>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</si>
  <si>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</si>
  <si>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</si>
  <si>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</si>
  <si>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</si>
  <si>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</si>
  <si>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</si>
  <si>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</si>
  <si>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</si>
  <si>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</si>
  <si>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</si>
  <si>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</si>
  <si>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</si>
  <si>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</si>
  <si>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</si>
  <si>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</si>
  <si>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</si>
  <si>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</si>
  <si>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</si>
  <si>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</si>
  <si>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</si>
  <si>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</si>
  <si>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</si>
  <si>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</si>
  <si>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</si>
  <si>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</si>
  <si>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</si>
  <si>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</si>
  <si>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</si>
  <si>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</si>
  <si>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</si>
  <si>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</si>
  <si>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</si>
  <si>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</si>
  <si>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</si>
  <si>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</si>
  <si>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</si>
  <si>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</si>
  <si>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</si>
  <si>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</si>
  <si>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</si>
  <si>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</si>
  <si>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</si>
  <si>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</si>
  <si>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</si>
  <si>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</si>
  <si>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</si>
  <si>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</si>
  <si>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</si>
  <si>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</si>
  <si>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</si>
  <si>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</si>
  <si>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</si>
  <si>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</si>
  <si>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</si>
  <si>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</si>
  <si>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</si>
  <si>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</si>
  <si>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</si>
  <si>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</si>
  <si>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</si>
  <si>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</si>
  <si>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</si>
  <si>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</si>
  <si>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</si>
  <si>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</si>
  <si>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</si>
  <si>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</si>
  <si>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</si>
  <si>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</si>
  <si>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</si>
  <si>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</si>
  <si>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</si>
  <si>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</si>
  <si>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</si>
  <si>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</si>
  <si>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</si>
  <si>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</si>
  <si>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</si>
  <si>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</si>
  <si>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</si>
  <si>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</si>
  <si>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</si>
  <si>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</si>
  <si>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</si>
  <si>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</si>
  <si>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</si>
  <si>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</si>
  <si>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</si>
  <si>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</si>
  <si>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</si>
  <si>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</si>
  <si>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</si>
  <si>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</si>
  <si>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</si>
  <si>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</si>
  <si>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</si>
  <si>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</si>
  <si>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</si>
  <si>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</si>
  <si>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</si>
  <si>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</si>
  <si>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</si>
  <si>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</si>
  <si>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</si>
  <si>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</si>
  <si>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</si>
  <si>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</si>
  <si>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</si>
  <si>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</si>
  <si>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</si>
  <si>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</si>
  <si>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</si>
  <si>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</si>
  <si>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</si>
  <si>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</si>
  <si>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</si>
  <si>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</si>
  <si>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</si>
  <si>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</si>
  <si>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</si>
  <si>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</si>
  <si>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</si>
  <si>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</si>
  <si>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</si>
  <si>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</si>
  <si>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</si>
  <si>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</si>
  <si>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</si>
  <si>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</si>
  <si>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</si>
  <si>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</si>
  <si>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</si>
  <si>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</si>
  <si>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</si>
  <si>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</si>
  <si>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</si>
  <si>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</si>
  <si>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</si>
  <si>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</si>
  <si>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</si>
  <si>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</si>
  <si>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</si>
  <si>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</si>
  <si>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</si>
  <si>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</si>
  <si>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</si>
  <si>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</si>
  <si>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</si>
  <si>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</si>
  <si>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</si>
  <si>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</si>
  <si>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</si>
  <si>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</si>
  <si>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</si>
  <si>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</si>
  <si>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</si>
  <si>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</si>
  <si>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</si>
  <si>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</si>
  <si>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</si>
  <si>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</si>
  <si>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</si>
  <si>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</si>
  <si>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</si>
  <si>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</si>
  <si>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</si>
  <si>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</si>
  <si>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</si>
  <si>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</si>
  <si>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</si>
  <si>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</si>
  <si>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</si>
  <si>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</si>
  <si>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</si>
  <si>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</si>
  <si>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</si>
  <si>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</si>
  <si>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</si>
  <si>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</si>
  <si>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</si>
  <si>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</si>
  <si>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</si>
  <si>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</si>
  <si>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</si>
  <si>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</si>
  <si>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</si>
  <si>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</si>
  <si>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</si>
  <si>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</si>
  <si>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</si>
  <si>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</si>
  <si>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</si>
  <si>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</si>
  <si>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</si>
  <si>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</si>
  <si>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</si>
  <si>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</si>
  <si>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</si>
  <si>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</si>
  <si>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</si>
  <si>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</si>
  <si>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</si>
  <si>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</si>
  <si>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</si>
  <si>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</si>
  <si>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</si>
  <si>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</si>
  <si>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</si>
  <si>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</si>
  <si>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</si>
  <si>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</si>
  <si>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</si>
  <si>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</si>
  <si>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</si>
  <si>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</si>
  <si>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</si>
  <si>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</si>
  <si>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</si>
  <si>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</si>
  <si>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</si>
  <si>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</si>
  <si>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</si>
  <si>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</si>
  <si>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</si>
  <si>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</si>
  <si>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</si>
  <si>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</si>
  <si>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</si>
  <si>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</si>
  <si>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</si>
  <si>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</si>
  <si>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</si>
  <si>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</si>
  <si>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</si>
  <si>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</si>
  <si>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</si>
  <si>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</si>
  <si>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</si>
  <si>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</si>
  <si>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</si>
  <si>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</si>
  <si>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</si>
  <si>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</si>
  <si>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</si>
  <si>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</si>
  <si>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</si>
  <si>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</si>
  <si>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</si>
  <si>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</si>
  <si>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</si>
  <si>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</si>
  <si>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</si>
  <si>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</si>
  <si>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</si>
  <si>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</si>
  <si>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</si>
  <si>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</si>
  <si>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</si>
  <si>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</si>
  <si>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</si>
  <si>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</si>
  <si>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</si>
  <si>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</si>
  <si>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</si>
  <si>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</si>
  <si>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</si>
  <si>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</si>
  <si>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</si>
  <si>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</si>
  <si>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</si>
  <si>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</si>
  <si>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</si>
  <si>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</si>
  <si>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</si>
  <si>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</si>
  <si>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</si>
  <si>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</si>
  <si>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</si>
  <si>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</si>
  <si>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</si>
  <si>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</si>
  <si>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</si>
  <si>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</si>
  <si>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</si>
  <si>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</si>
  <si>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</si>
  <si>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</si>
  <si>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</si>
  <si>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</si>
  <si>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</si>
  <si>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</si>
  <si>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</si>
  <si>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</si>
  <si>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</si>
  <si>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</si>
  <si>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</si>
  <si>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</si>
  <si>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</si>
  <si>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</si>
  <si>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</si>
  <si>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</si>
  <si>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</si>
  <si>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</si>
  <si>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</si>
  <si>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</si>
  <si>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</si>
  <si>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</si>
  <si>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</si>
  <si>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</si>
  <si>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</si>
  <si>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</si>
  <si>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</si>
  <si>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</si>
  <si>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</si>
  <si>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</si>
  <si>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</si>
  <si>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</si>
  <si>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</si>
  <si>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</si>
  <si>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</si>
  <si>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</si>
  <si>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</si>
  <si>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</si>
  <si>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</si>
  <si>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</si>
  <si>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</si>
  <si>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</si>
  <si>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</si>
  <si>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</si>
  <si>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</si>
  <si>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</si>
  <si>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</si>
  <si>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</si>
  <si>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</si>
  <si>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</si>
  <si>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</si>
  <si>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</si>
  <si>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</si>
  <si>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</si>
  <si>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</si>
  <si>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</si>
  <si>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</si>
  <si>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</si>
  <si>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</si>
  <si>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</si>
  <si>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</si>
  <si>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</si>
  <si>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</si>
  <si>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</si>
  <si>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</si>
  <si>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</si>
  <si>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</si>
  <si>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</si>
  <si>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</si>
  <si>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</si>
  <si>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</si>
  <si>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</si>
  <si>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</si>
  <si>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</si>
  <si>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</si>
  <si>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</si>
  <si>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</si>
  <si>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</si>
  <si>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</si>
  <si>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</si>
  <si>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</si>
  <si>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</si>
  <si>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</si>
  <si>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</si>
  <si>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</si>
  <si>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</si>
  <si>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</si>
  <si>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</si>
  <si>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</si>
  <si>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</si>
  <si>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</si>
  <si>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</si>
  <si>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</si>
  <si>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</si>
  <si>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</si>
  <si>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</si>
  <si>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</si>
  <si>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</si>
  <si>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</si>
  <si>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</si>
  <si>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</si>
  <si>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</si>
  <si>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</si>
  <si>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</si>
  <si>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</si>
  <si>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</si>
  <si>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</si>
  <si>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</si>
  <si>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</si>
  <si>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</si>
  <si>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</si>
  <si>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</si>
  <si>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</si>
  <si>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</si>
  <si>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</si>
  <si>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</si>
  <si>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</si>
  <si>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</si>
  <si>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</si>
  <si>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</si>
  <si>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</si>
  <si>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</si>
  <si>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</si>
  <si>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</si>
  <si>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</si>
  <si>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</si>
  <si>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</si>
  <si>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</si>
  <si>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</si>
  <si>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</si>
  <si>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</si>
  <si>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</si>
  <si>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</si>
  <si>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</si>
  <si>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</si>
  <si>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</si>
  <si>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</si>
  <si>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</si>
  <si>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</si>
  <si>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</si>
  <si>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</si>
  <si>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</si>
  <si>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</si>
  <si>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</si>
  <si>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</si>
  <si>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</si>
  <si>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</si>
  <si>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</si>
  <si>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</si>
  <si>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</si>
  <si>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</si>
  <si>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</si>
  <si>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</si>
  <si>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</si>
  <si>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</si>
  <si>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</si>
  <si>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</si>
  <si>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</si>
  <si>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</si>
  <si>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</si>
  <si>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</si>
  <si>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</si>
  <si>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</si>
  <si>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</si>
  <si>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</si>
  <si>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</si>
  <si>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</si>
  <si>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</si>
  <si>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</si>
  <si>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</si>
  <si>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</si>
  <si>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</si>
  <si>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</si>
  <si>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</si>
  <si>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</si>
  <si>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</si>
  <si>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</si>
  <si>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</si>
  <si>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</si>
  <si>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</si>
  <si>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</si>
  <si>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</si>
  <si>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</si>
  <si>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</si>
  <si>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</si>
  <si>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</si>
  <si>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</si>
  <si>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</si>
  <si>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</si>
  <si>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</si>
  <si>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</si>
  <si>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</si>
  <si>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</si>
  <si>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</si>
  <si>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</si>
  <si>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</si>
  <si>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</si>
  <si>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</si>
  <si>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</si>
  <si>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</si>
  <si>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</si>
  <si>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</si>
  <si>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</si>
  <si>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</si>
  <si>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</si>
  <si>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</si>
  <si>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</si>
  <si>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</si>
  <si>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</si>
  <si>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</si>
  <si>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</si>
  <si>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</si>
  <si>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</si>
  <si>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</si>
  <si>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</si>
  <si>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</si>
  <si>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</si>
  <si>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</si>
  <si>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</si>
  <si>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</si>
  <si>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</si>
  <si>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</si>
  <si>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</si>
  <si>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</si>
  <si>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</si>
  <si>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</si>
  <si>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</si>
  <si>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</si>
  <si>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</si>
  <si>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</si>
  <si>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</si>
  <si>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</si>
  <si>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</si>
  <si>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</si>
  <si>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</si>
  <si>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</si>
  <si>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</si>
  <si>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</si>
  <si>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</si>
  <si>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</si>
  <si>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</si>
  <si>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</si>
  <si>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</si>
  <si>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</si>
  <si>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</si>
  <si>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</si>
  <si>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</si>
  <si>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</si>
  <si>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</si>
  <si>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</si>
  <si>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</si>
  <si>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</si>
  <si>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</si>
  <si>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</si>
  <si>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</si>
  <si>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</si>
  <si>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</si>
  <si>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</si>
  <si>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</si>
  <si>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</si>
  <si>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</si>
  <si>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</si>
  <si>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</si>
  <si>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</si>
  <si>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</si>
  <si>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</si>
  <si>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</si>
  <si>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</si>
  <si>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</si>
  <si>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</si>
  <si>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</si>
  <si>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</si>
  <si>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</si>
  <si>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</si>
  <si>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</si>
  <si>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</si>
  <si>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</si>
  <si>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</si>
  <si>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</si>
  <si>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</si>
  <si>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</si>
  <si>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</si>
  <si>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</si>
  <si>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</si>
  <si>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</si>
  <si>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</si>
  <si>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</si>
  <si>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</si>
  <si>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</si>
  <si>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</si>
  <si>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</si>
  <si>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</si>
  <si>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</si>
  <si>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</si>
  <si>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</si>
  <si>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</si>
  <si>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</si>
  <si>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</si>
  <si>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</si>
  <si>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</si>
  <si>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</si>
  <si>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</si>
  <si>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</si>
  <si>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</si>
  <si>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</si>
  <si>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</si>
  <si>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</si>
  <si>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</si>
  <si>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</si>
  <si>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</si>
  <si>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</si>
  <si>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</si>
  <si>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</si>
  <si>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</si>
  <si>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</si>
  <si>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</si>
  <si>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A973B55A</t>
  </si>
  <si>
    <t>Saskatchewan Transplant Program</t>
  </si>
  <si>
    <t>Saskatoon</t>
  </si>
  <si>
    <t>Canada</t>
  </si>
  <si>
    <t>S7M 0Z9</t>
  </si>
  <si>
    <t>St. Paul's Hospital, 1702-20th Street West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</si>
</sst>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zoomScale="70" zoomScaleNormal="70" workbookViewId="0">
      <selection activeCell="P2" sqref="P2"/>
    </sheetView>
  </sheetViews>
  <sheetFormatPr defaultColWidth="9.21875" defaultRowHeight="14.4" x14ac:dyDescent="0.3"/>
  <cols>
    <col min="1" max="1" width="11.21875" style="54" customWidth="1"/>
    <col min="2" max="2" width="17" style="54" customWidth="1"/>
    <col min="3" max="3" width="13.77734375" style="54" customWidth="1"/>
    <col min="4" max="4" width="12.77734375" style="54" customWidth="1"/>
    <col min="5" max="6" width="15.77734375" style="54" customWidth="1"/>
    <col min="7" max="7" width="10.5546875" style="54" customWidth="1"/>
    <col min="8" max="8" width="13.5546875" style="55" customWidth="1"/>
    <col min="9" max="9" width="13.44140625" style="55" customWidth="1"/>
    <col min="10" max="10" width="24.21875" style="54" customWidth="1"/>
    <col min="11" max="11" width="16.5546875" style="54" customWidth="1"/>
    <col min="12" max="13" width="15.77734375" style="54" customWidth="1"/>
    <col min="14" max="14" width="12.77734375" style="54" customWidth="1"/>
    <col min="15" max="15" width="28" style="54" customWidth="1"/>
    <col min="16" max="16" width="25.77734375" style="33" customWidth="1"/>
    <col min="17" max="16384" width="9.218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100028</v>
      </c>
      <c r="E2" s="54" t="s">
        <v>146</v>
      </c>
      <c r="F2" s="54" t="s">
        <v>143</v>
      </c>
      <c r="G2" s="54" t="s">
        <v>1224</v>
      </c>
      <c r="H2" s="90">
        <v>42751</v>
      </c>
      <c r="I2" s="55">
        <v>42754</v>
      </c>
      <c r="J2" s="87" t="s">
        <v>1238</v>
      </c>
      <c r="K2" s="87" t="s">
        <v>1235</v>
      </c>
      <c r="L2" s="87" t="s">
        <v>1217</v>
      </c>
      <c r="M2" s="87" t="s">
        <v>1236</v>
      </c>
      <c r="N2" s="54" t="s">
        <v>1237</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H7" sqref="H7"/>
    </sheetView>
  </sheetViews>
  <sheetFormatPr defaultColWidth="9.21875" defaultRowHeight="14.4" x14ac:dyDescent="0.3"/>
  <cols>
    <col min="1" max="1" width="11.77734375" style="62" customWidth="1"/>
    <col min="2" max="2" width="14" style="62" customWidth="1"/>
    <col min="3" max="4" width="13.44140625" style="62" customWidth="1"/>
    <col min="5" max="5" width="11.44140625" style="63" customWidth="1"/>
    <col min="6" max="6" width="12.5546875" style="63" customWidth="1"/>
    <col min="7" max="7" width="14.77734375" style="64" customWidth="1"/>
    <col min="8" max="8" width="10.21875" style="64" customWidth="1"/>
    <col min="9" max="9" width="38.5546875" style="61" customWidth="1"/>
    <col min="10" max="10" width="44.77734375" style="62" customWidth="1"/>
    <col min="11" max="11" width="66.21875" style="61" customWidth="1"/>
    <col min="12" max="12" width="85.77734375" style="62" customWidth="1"/>
    <col min="13" max="16384" width="9.218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35">
      <c r="A2" s="78" t="str">
        <f>IF(ISBLANK('CTO Inspection English'!A2), "", 'CTO Inspection English'!A2)</f>
        <v>A973B55A</v>
      </c>
      <c r="B2" s="79" t="str">
        <f>IF(ISBLANK('CTO Inspection English'!B2), "", 'CTO Inspection English'!B2)</f>
        <v>Saskatchewan Transplant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42751</v>
      </c>
      <c r="F2" s="82">
        <f>IF(ISBLANK('CTO Inspection English'!I2), "", 'CTO Inspection English'!I2)</f>
        <v>42754</v>
      </c>
      <c r="G2" s="92">
        <v>1</v>
      </c>
      <c r="H2" s="92">
        <v>1</v>
      </c>
      <c r="I2" s="83" t="s">
        <v>1050</v>
      </c>
      <c r="J2" s="78" t="str">
        <f>IF(ISBLANK(I2), "", Inspection_Regulation_French_Text)</f>
        <v xml:space="preserve">16 à 34 - Traitement </v>
      </c>
      <c r="K2" s="95" t="s">
        <v>962</v>
      </c>
      <c r="L2" s="78" t="str">
        <f>IF(ISBLANK(K2), "", Deficiency_French_Text)</f>
        <v>Des lacunes ont été notées concernant les essais.</v>
      </c>
    </row>
    <row r="3" spans="1:12" s="84" customFormat="1" ht="43.2" x14ac:dyDescent="0.3">
      <c r="A3" s="78" t="str">
        <f>IF(ISBLANK(G3), "",A2)</f>
        <v>A973B55A</v>
      </c>
      <c r="B3" s="79" t="str">
        <f>IF(ISBLANK(G3), "", B2)</f>
        <v>Saskatchewan Transplant Program</v>
      </c>
      <c r="C3" s="80" t="str">
        <f>IF(ISBLANK(G3), "", C2)</f>
        <v>Inspection régulière</v>
      </c>
      <c r="D3" s="80" t="str">
        <f>IF(ISBLANK(G3), "", D2)</f>
        <v>Regular Inspection</v>
      </c>
      <c r="E3" s="81">
        <f>IF(ISBLANK(G3), "", E2)</f>
        <v>42751</v>
      </c>
      <c r="F3" s="82">
        <f>IF(ISBLANK(G3), "", F2)</f>
        <v>42754</v>
      </c>
      <c r="G3" s="92">
        <v>1</v>
      </c>
      <c r="H3" s="92">
        <v>2</v>
      </c>
      <c r="I3" s="83" t="s">
        <v>1050</v>
      </c>
      <c r="J3" s="78" t="str">
        <f>IF(ISBLANK(I3), "", Inspection_Regulation_French_Text)</f>
        <v xml:space="preserve">16 à 34 - Traitement </v>
      </c>
      <c r="K3" s="95" t="s">
        <v>958</v>
      </c>
      <c r="L3" s="78" t="str">
        <f>IF(ISBLANK(K3), "", Deficiency_French_Text)</f>
        <v>Des lacunes ont été notées concernant l’évaluation de l’admissibilité du donneur.</v>
      </c>
    </row>
    <row r="4" spans="1:12" s="84" customFormat="1" ht="43.2" x14ac:dyDescent="0.3">
      <c r="A4" s="78" t="str">
        <f t="shared" ref="A4:A41" si="0">IF(ISBLANK(G4), "",A3)</f>
        <v>A973B55A</v>
      </c>
      <c r="B4" s="79" t="str">
        <f t="shared" ref="B4:B67" si="1">IF(ISBLANK(G4), "", B3)</f>
        <v>Saskatchewan Transplant Program</v>
      </c>
      <c r="C4" s="80" t="str">
        <f t="shared" ref="C4:C67" si="2">IF(ISBLANK(G4), "", C3)</f>
        <v>Inspection régulière</v>
      </c>
      <c r="D4" s="80" t="str">
        <f t="shared" ref="D4:D67" si="3">IF(ISBLANK(G4), "", D3)</f>
        <v>Regular Inspection</v>
      </c>
      <c r="E4" s="81">
        <f t="shared" ref="E4:E67" si="4">IF(ISBLANK(G4), "", E3)</f>
        <v>42751</v>
      </c>
      <c r="F4" s="82">
        <f t="shared" ref="F4:F67" si="5">IF(ISBLANK(G4), "", F3)</f>
        <v>42754</v>
      </c>
      <c r="G4" s="92">
        <v>2</v>
      </c>
      <c r="H4" s="92">
        <v>1</v>
      </c>
      <c r="I4" s="83" t="s">
        <v>1052</v>
      </c>
      <c r="J4" s="78" t="str">
        <f>IF(ISBLANK(I4), "", Inspection_Regulation_French_Text)</f>
        <v>40 à 42 - Distribution exceptionnelle</v>
      </c>
      <c r="K4" s="95" t="s">
        <v>974</v>
      </c>
      <c r="L4" s="78" t="str">
        <f>IF(ISBLANK(K4), "", Deficiency_French_Text)</f>
        <v>Des lacunes ont été notées concernant le processus de distribution exceptionnelle de l’établissement.</v>
      </c>
    </row>
    <row r="5" spans="1:12" s="84" customFormat="1" ht="43.2" x14ac:dyDescent="0.3">
      <c r="A5" s="78" t="str">
        <f t="shared" si="0"/>
        <v>A973B55A</v>
      </c>
      <c r="B5" s="79" t="str">
        <f t="shared" si="1"/>
        <v>Saskatchewan Transplant Program</v>
      </c>
      <c r="C5" s="80" t="str">
        <f t="shared" si="2"/>
        <v>Inspection régulière</v>
      </c>
      <c r="D5" s="80" t="str">
        <f t="shared" si="3"/>
        <v>Regular Inspection</v>
      </c>
      <c r="E5" s="81">
        <f t="shared" si="4"/>
        <v>42751</v>
      </c>
      <c r="F5" s="82">
        <f t="shared" si="5"/>
        <v>42754</v>
      </c>
      <c r="G5" s="92">
        <v>3</v>
      </c>
      <c r="H5" s="92">
        <v>1</v>
      </c>
      <c r="I5" s="83" t="s">
        <v>1053</v>
      </c>
      <c r="J5" s="78" t="str">
        <f>IF(ISBLANK(I5), "", Inspection_Regulation_French_Text)</f>
        <v xml:space="preserve">55 à 63 - Dossiers </v>
      </c>
      <c r="K5" s="95" t="s">
        <v>985</v>
      </c>
      <c r="L5" s="78" t="str">
        <f>IF(ISBLANK(K5), "", Deficiency_French_Text)</f>
        <v>Des lacunes ont été notées concernant les dossiers de l’établissement.</v>
      </c>
    </row>
    <row r="6" spans="1:12" s="84" customFormat="1" ht="43.2" x14ac:dyDescent="0.3">
      <c r="A6" s="78" t="str">
        <f t="shared" si="0"/>
        <v>A973B55A</v>
      </c>
      <c r="B6" s="79" t="str">
        <f t="shared" si="1"/>
        <v>Saskatchewan Transplant Program</v>
      </c>
      <c r="C6" s="80" t="str">
        <f t="shared" si="2"/>
        <v>Inspection régulière</v>
      </c>
      <c r="D6" s="80" t="str">
        <f t="shared" si="3"/>
        <v>Regular Inspection</v>
      </c>
      <c r="E6" s="81">
        <f t="shared" si="4"/>
        <v>42751</v>
      </c>
      <c r="F6" s="82">
        <f t="shared" si="5"/>
        <v>42754</v>
      </c>
      <c r="G6" s="92">
        <v>4</v>
      </c>
      <c r="H6" s="92">
        <v>1</v>
      </c>
      <c r="I6" s="83" t="s">
        <v>1048</v>
      </c>
      <c r="J6" s="78" t="str">
        <f>IF(ISBLANK(I6), "", Inspection_Regulation_French_Text)</f>
        <v xml:space="preserve">64 à 69 - Personnel, installations, équipements et produits </v>
      </c>
      <c r="K6" s="95" t="s">
        <v>1146</v>
      </c>
      <c r="L6" s="78" t="str">
        <f>IF(ISBLANK(K6), "", Deficiency_French_Text)</f>
        <v>Des lacunes ont été notées concernant les qualifications ou la formation du personnel.</v>
      </c>
    </row>
    <row r="7" spans="1:12" s="84" customFormat="1" ht="43.2" x14ac:dyDescent="0.3">
      <c r="A7" s="78" t="str">
        <f t="shared" si="0"/>
        <v>A973B55A</v>
      </c>
      <c r="B7" s="79" t="str">
        <f t="shared" si="1"/>
        <v>Saskatchewan Transplant Program</v>
      </c>
      <c r="C7" s="80" t="str">
        <f t="shared" si="2"/>
        <v>Inspection régulière</v>
      </c>
      <c r="D7" s="80" t="str">
        <f t="shared" si="3"/>
        <v>Regular Inspection</v>
      </c>
      <c r="E7" s="81">
        <f t="shared" si="4"/>
        <v>42751</v>
      </c>
      <c r="F7" s="82">
        <f t="shared" si="5"/>
        <v>42754</v>
      </c>
      <c r="G7" s="92">
        <v>5</v>
      </c>
      <c r="H7" s="92">
        <v>1</v>
      </c>
      <c r="I7" s="83" t="s">
        <v>1049</v>
      </c>
      <c r="J7" s="78" t="str">
        <f>IF(ISBLANK(I7), "", Inspection_Regulation_French_Text)</f>
        <v xml:space="preserve">70 à 76 - Système d’assurance de la qualité </v>
      </c>
      <c r="K7" s="95" t="s">
        <v>999</v>
      </c>
      <c r="L7" s="78" t="str">
        <f>IF(ISBLANK(K7), "", Deficiency_French_Text)</f>
        <v>Des lacunes ont été notées concernant les procédures d’opération normalisées ou les vérifications.</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4.55" x14ac:dyDescent="0.3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4.55" x14ac:dyDescent="0.3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4.55" x14ac:dyDescent="0.3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4.55" x14ac:dyDescent="0.3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4.55" x14ac:dyDescent="0.3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4.55" x14ac:dyDescent="0.3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21875" style="33" customWidth="1"/>
    <col min="107" max="109" width="8.5546875" style="36"/>
    <col min="110" max="111" width="8.5546875" style="33"/>
    <col min="112" max="119" width="8.5546875" style="35"/>
    <col min="120" max="143" width="8.5546875" style="33"/>
    <col min="144" max="144" width="56.77734375" style="33" customWidth="1"/>
    <col min="145" max="145" width="122.77734375" customWidth="1"/>
    <col min="146" max="146" width="44.21875" customWidth="1"/>
    <col min="147" max="159" width="21.21875" style="33" customWidth="1"/>
    <col min="160" max="162" width="8.5546875" style="33"/>
    <col min="163" max="163" width="11.21875" style="33" customWidth="1"/>
    <col min="164" max="164" width="20.777343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77734375" style="33" customWidth="1"/>
    <col min="180" max="180" width="46" style="33" customWidth="1"/>
    <col min="181" max="181" width="54" style="33" customWidth="1"/>
    <col min="182" max="182" width="23.21875" style="33" customWidth="1"/>
    <col min="183" max="183" width="36.7773437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21875" customWidth="1"/>
    <col min="2" max="2" width="60.5546875" customWidth="1"/>
    <col min="3" max="3" width="77.2187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77734375" customWidth="1"/>
    <col min="2" max="2" width="108.7773437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21875" defaultRowHeight="14.4" x14ac:dyDescent="0.3"/>
  <cols>
    <col min="1" max="1" width="50.77734375" style="74" customWidth="1"/>
    <col min="2" max="2" width="53.21875" style="74" customWidth="1"/>
    <col min="3" max="16384" width="9.218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2017-01-25T18:43:38Z</dcterms:modified>
</cp:coreProperties>
</file>