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4120"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62913"/>
</workbook>
</file>

<file path=xl/calcChain.xml><?xml version="1.0" encoding="utf-8"?>
<calcChain xmlns="http://schemas.openxmlformats.org/spreadsheetml/2006/main">
  <c r="E2" i="1" l="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P5" i="1"/>
  <c r="N5" i="1"/>
  <c r="L5" i="1"/>
  <c r="J5" i="1"/>
  <c r="P4" i="1"/>
  <c r="N4" i="1"/>
  <c r="L4" i="1"/>
  <c r="J4" i="1"/>
  <c r="P3" i="1"/>
  <c r="N3" i="1"/>
  <c r="L3" i="1"/>
  <c r="J3" i="1"/>
  <c r="F3" i="1"/>
  <c r="F4" i="1" s="1"/>
  <c r="F5" i="1" s="1"/>
  <c r="F6" i="1" s="1"/>
  <c r="E3" i="1"/>
  <c r="E4" i="1" s="1"/>
  <c r="E5" i="1" s="1"/>
  <c r="E6" i="1" s="1"/>
  <c r="D3" i="1"/>
  <c r="D4" i="1" s="1"/>
  <c r="D5" i="1" s="1"/>
  <c r="D6" i="1" s="1"/>
  <c r="C3" i="1"/>
  <c r="C4" i="1" s="1"/>
  <c r="C5" i="1" s="1"/>
  <c r="C6" i="1" s="1"/>
  <c r="B3" i="1"/>
  <c r="B4" i="1" s="1"/>
  <c r="B5" i="1" s="1"/>
  <c r="B6" i="1" s="1"/>
  <c r="A3" i="1"/>
  <c r="A4" i="1" s="1"/>
  <c r="A5" i="1" s="1"/>
  <c r="A6" i="1" s="1"/>
  <c r="P2" i="1"/>
  <c r="N2" i="1"/>
  <c r="L2" i="1"/>
  <c r="J2" i="1"/>
  <c r="F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<sst xmlns="http://schemas.openxmlformats.org/spreadsheetml/2006/main" count="2370" uniqueCount="1241">
  <si>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</si>
  <si>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</si>
  <si>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</si>
  <si>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</si>
  <si>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</si>
  <si>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</si>
  <si>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</si>
  <si>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</si>
  <si>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</si>
  <si>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</si>
  <si>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</si>
  <si>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</si>
  <si>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</si>
  <si>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</si>
  <si>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</si>
  <si>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</si>
  <si>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</si>
  <si>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</si>
  <si>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</si>
  <si>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</si>
  <si>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</si>
  <si>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</si>
  <si>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</si>
  <si>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</si>
  <si>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</si>
  <si>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</si>
  <si>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</si>
  <si>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</si>
  <si>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</si>
  <si>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</si>
  <si>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</si>
  <si>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</si>
  <si>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</si>
  <si>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</si>
  <si>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</si>
  <si>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</si>
  <si>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</si>
  <si>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</si>
  <si>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</si>
  <si>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</si>
  <si>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</si>
  <si>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</si>
  <si>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</si>
  <si>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</si>
  <si>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</si>
  <si>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</si>
  <si>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</si>
  <si>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</si>
  <si>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</si>
  <si>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</si>
  <si>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</si>
  <si>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</si>
  <si>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</si>
  <si>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</si>
  <si>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</si>
  <si>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</si>
  <si>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</si>
  <si>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</si>
  <si>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</si>
  <si>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</si>
  <si>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</si>
  <si>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</si>
  <si>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</si>
  <si>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</si>
  <si>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</si>
  <si>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</si>
  <si>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</si>
  <si>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</si>
  <si>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</si>
  <si>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</si>
  <si>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</si>
  <si>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</si>
  <si>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</si>
  <si>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</si>
  <si>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</si>
  <si>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</si>
  <si>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</si>
  <si>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</si>
  <si>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</si>
  <si>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</si>
  <si>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</si>
  <si>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</si>
  <si>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</si>
  <si>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</si>
  <si>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</si>
  <si>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</si>
  <si>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</si>
  <si>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</si>
  <si>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</si>
  <si>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</si>
  <si>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</si>
  <si>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</si>
  <si>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</si>
  <si>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</si>
  <si>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</si>
  <si>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</si>
  <si>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</si>
  <si>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</si>
  <si>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</si>
  <si>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</si>
  <si>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</si>
  <si>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</si>
  <si>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</si>
  <si>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</si>
  <si>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</si>
  <si>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</si>
  <si>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</si>
  <si>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</si>
  <si>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</si>
  <si>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</si>
  <si>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</si>
  <si>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</si>
  <si>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</si>
  <si>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</si>
  <si>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</si>
  <si>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</si>
  <si>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</si>
  <si>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</si>
  <si>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</si>
  <si>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</si>
  <si>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</si>
  <si>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</si>
  <si>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</si>
  <si>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</si>
  <si>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</si>
  <si>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</si>
  <si>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</si>
  <si>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</si>
  <si>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</si>
  <si>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</si>
  <si>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</si>
  <si>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</si>
  <si>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</si>
  <si>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</si>
  <si>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</si>
  <si>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</si>
  <si>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</si>
  <si>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</si>
  <si>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</si>
  <si>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</si>
  <si>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</si>
  <si>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</si>
  <si>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</si>
  <si>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</si>
  <si>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</si>
  <si>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</si>
  <si>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</si>
  <si>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</si>
  <si>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</si>
  <si>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</si>
  <si>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</si>
  <si>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</si>
  <si>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</si>
  <si>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</si>
  <si>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</si>
  <si>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</si>
  <si>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</si>
  <si>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</si>
  <si>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</si>
  <si>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</si>
  <si>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</si>
  <si>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</si>
  <si>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</si>
  <si>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</si>
  <si>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</si>
  <si>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</si>
  <si>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</si>
  <si>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</si>
  <si>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</si>
  <si>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</si>
  <si>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</si>
  <si>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</si>
  <si>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</si>
  <si>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</si>
  <si>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</si>
  <si>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</si>
  <si>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</si>
  <si>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</si>
  <si>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</si>
  <si>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</si>
  <si>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</si>
  <si>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</si>
  <si>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</si>
  <si>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</si>
  <si>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</si>
  <si>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</si>
  <si>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</si>
  <si>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</si>
  <si>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</si>
  <si>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</si>
  <si>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</si>
  <si>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</si>
  <si>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</si>
  <si>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</si>
  <si>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</si>
  <si>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</si>
  <si>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</si>
  <si>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</si>
  <si>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</si>
  <si>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</si>
  <si>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</si>
  <si>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</si>
  <si>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</si>
  <si>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</si>
  <si>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</si>
  <si>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</si>
  <si>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</si>
  <si>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</si>
  <si>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</si>
  <si>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</si>
  <si>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</si>
  <si>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</si>
  <si>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</si>
  <si>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</si>
  <si>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</si>
  <si>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</si>
  <si>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</si>
  <si>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</si>
  <si>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</si>
  <si>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</si>
  <si>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</si>
  <si>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</si>
  <si>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</si>
  <si>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</si>
  <si>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</si>
  <si>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</si>
  <si>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</si>
  <si>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</si>
  <si>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</si>
  <si>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</si>
  <si>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</si>
  <si>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</si>
  <si>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</si>
  <si>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</si>
  <si>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</si>
  <si>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</si>
  <si>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</si>
  <si>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</si>
  <si>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</si>
  <si>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</si>
  <si>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</si>
  <si>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</si>
  <si>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</si>
  <si>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</si>
  <si>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</si>
  <si>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</si>
  <si>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</si>
  <si>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</si>
  <si>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</si>
  <si>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</si>
  <si>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</si>
  <si>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</si>
  <si>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</si>
  <si>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</si>
  <si>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</si>
  <si>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</si>
  <si>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</si>
  <si>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</si>
  <si>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</si>
  <si>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</si>
  <si>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</si>
  <si>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</si>
  <si>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</si>
  <si>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</si>
  <si>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</si>
  <si>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</si>
  <si>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</si>
  <si>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</si>
  <si>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</si>
  <si>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</si>
  <si>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</si>
  <si>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</si>
  <si>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</si>
  <si>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</si>
  <si>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</si>
  <si>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</si>
  <si>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</si>
  <si>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</si>
  <si>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</si>
  <si>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</si>
  <si>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</si>
  <si>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</si>
  <si>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</si>
  <si>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</si>
  <si>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</si>
  <si>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</si>
  <si>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</si>
  <si>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</si>
  <si>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</si>
  <si>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</si>
  <si>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</si>
  <si>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</si>
  <si>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</si>
  <si>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</si>
  <si>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</si>
  <si>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</si>
  <si>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</si>
  <si>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</si>
  <si>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</si>
  <si>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</si>
  <si>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</si>
  <si>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</si>
  <si>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</si>
  <si>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</si>
  <si>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</si>
  <si>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</si>
  <si>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</si>
  <si>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</si>
  <si>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</si>
  <si>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</si>
  <si>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</si>
  <si>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</si>
  <si>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</si>
  <si>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</si>
  <si>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</si>
  <si>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</si>
  <si>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</si>
  <si>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</si>
  <si>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</si>
  <si>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</si>
  <si>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</si>
  <si>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</si>
  <si>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</si>
  <si>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</si>
  <si>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</si>
  <si>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</si>
  <si>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</si>
  <si>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</si>
  <si>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</si>
  <si>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</si>
  <si>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</si>
  <si>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</si>
  <si>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</si>
  <si>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</si>
  <si>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</si>
  <si>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</si>
  <si>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</si>
  <si>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</si>
  <si>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</si>
  <si>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</si>
  <si>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</si>
  <si>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</si>
  <si>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</si>
  <si>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</si>
  <si>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</si>
  <si>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</si>
  <si>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</si>
  <si>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</si>
  <si>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</si>
  <si>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</si>
  <si>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</si>
  <si>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</si>
  <si>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</si>
  <si>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</si>
  <si>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</si>
  <si>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</si>
  <si>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</si>
  <si>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</si>
  <si>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</si>
  <si>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</si>
  <si>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</si>
  <si>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</si>
  <si>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</si>
  <si>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</si>
  <si>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</si>
  <si>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</si>
  <si>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</si>
  <si>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</si>
  <si>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</si>
  <si>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</si>
  <si>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</si>
  <si>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</si>
  <si>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</si>
  <si>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</si>
  <si>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</si>
  <si>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</si>
  <si>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</si>
  <si>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</si>
  <si>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</si>
  <si>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</si>
  <si>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</si>
  <si>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</si>
  <si>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</si>
  <si>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</si>
  <si>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</si>
  <si>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</si>
  <si>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</si>
  <si>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</si>
  <si>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</si>
  <si>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</si>
  <si>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</si>
  <si>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</si>
  <si>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</si>
  <si>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</si>
  <si>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</si>
  <si>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</si>
  <si>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</si>
  <si>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</si>
  <si>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</si>
  <si>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</si>
  <si>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</si>
  <si>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</si>
  <si>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</si>
  <si>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</si>
  <si>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</si>
  <si>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</si>
  <si>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</si>
  <si>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</si>
  <si>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</si>
  <si>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</si>
  <si>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</si>
  <si>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</si>
  <si>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</si>
  <si>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</si>
  <si>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</si>
  <si>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</si>
  <si>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</si>
  <si>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</si>
  <si>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</si>
  <si>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</si>
  <si>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</si>
  <si>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</si>
  <si>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</si>
  <si>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</si>
  <si>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</si>
  <si>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</si>
  <si>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</si>
  <si>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</si>
  <si>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</si>
  <si>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</si>
  <si>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</si>
  <si>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</si>
  <si>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</si>
  <si>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</si>
  <si>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</si>
  <si>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</si>
  <si>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</si>
  <si>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</si>
  <si>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</si>
  <si>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</si>
  <si>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</si>
  <si>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</si>
  <si>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</si>
  <si>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</si>
  <si>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</si>
  <si>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</si>
  <si>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</si>
  <si>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</si>
  <si>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</si>
  <si>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</si>
  <si>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</si>
  <si>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</si>
  <si>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</si>
  <si>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</si>
  <si>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</si>
  <si>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</si>
  <si>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</si>
  <si>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</si>
  <si>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</si>
  <si>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</si>
  <si>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</si>
  <si>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</si>
  <si>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</si>
  <si>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</si>
  <si>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</si>
  <si>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</si>
  <si>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</si>
  <si>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</si>
  <si>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</si>
  <si>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</si>
  <si>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</si>
  <si>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</si>
  <si>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</si>
  <si>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</si>
  <si>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</si>
  <si>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</si>
  <si>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</si>
  <si>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</si>
  <si>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</si>
  <si>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</si>
  <si>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</si>
  <si>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</si>
  <si>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</si>
  <si>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</si>
  <si>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</si>
  <si>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</si>
  <si>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</si>
  <si>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</si>
  <si>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</si>
  <si>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</si>
  <si>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</si>
  <si>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</si>
  <si>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</si>
  <si>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</si>
  <si>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</si>
  <si>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</si>
  <si>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</si>
  <si>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</si>
  <si>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</si>
  <si>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</si>
  <si>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</si>
  <si>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</si>
  <si>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</si>
  <si>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</si>
  <si>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</si>
  <si>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</si>
  <si>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</si>
  <si>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</si>
  <si>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</si>
  <si>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</si>
  <si>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</si>
  <si>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</si>
  <si>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</si>
  <si>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</si>
  <si>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</si>
  <si>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</si>
  <si>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</si>
  <si>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</si>
  <si>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</si>
  <si>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</si>
  <si>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</si>
  <si>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</si>
  <si>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</si>
  <si>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</si>
  <si>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</si>
  <si>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</si>
  <si>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</si>
  <si>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</si>
  <si>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</si>
  <si>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</si>
  <si>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</si>
  <si>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</si>
  <si>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</si>
  <si>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</si>
  <si>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</si>
  <si>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</si>
  <si>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</si>
  <si>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</si>
  <si>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</si>
  <si>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</si>
  <si>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</si>
  <si>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</si>
  <si>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</si>
  <si>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</si>
  <si>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</si>
  <si>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</si>
  <si>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</si>
  <si>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</si>
  <si>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</si>
  <si>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</si>
  <si>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</si>
  <si>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</si>
  <si>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</si>
  <si>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</si>
  <si>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</si>
  <si>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</si>
  <si>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</si>
  <si>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</si>
  <si>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</si>
  <si>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</si>
  <si>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</si>
  <si>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</si>
  <si>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</si>
  <si>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</si>
  <si>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</si>
  <si>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</si>
  <si>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</si>
  <si>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</si>
  <si>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</si>
  <si>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</si>
  <si>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</si>
  <si>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</si>
  <si>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</si>
  <si>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</si>
  <si>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</si>
  <si>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</si>
  <si>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</si>
  <si>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</si>
  <si>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</si>
  <si>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</si>
  <si>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</si>
  <si>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</si>
  <si>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</si>
  <si>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</si>
  <si>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</si>
  <si>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</si>
  <si>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</si>
  <si>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</si>
  <si>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</si>
  <si>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</si>
  <si>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</si>
  <si>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</si>
  <si>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</si>
  <si>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</si>
  <si>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</si>
  <si>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</si>
  <si>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</si>
  <si>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</si>
  <si>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</si>
  <si>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</si>
  <si>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</si>
  <si>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</si>
  <si>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</si>
  <si>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</si>
  <si>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</si>
  <si>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</si>
  <si>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</si>
  <si>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</si>
  <si>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</si>
  <si>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</si>
  <si>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</si>
  <si>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</si>
  <si>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</si>
  <si>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</si>
  <si>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</si>
  <si>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</si>
  <si>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</si>
  <si>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</si>
  <si>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</si>
  <si>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</si>
  <si>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</si>
  <si>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</si>
  <si>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</si>
  <si>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</si>
  <si>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</si>
  <si>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</si>
  <si>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</si>
  <si>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</si>
  <si>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</si>
  <si>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</si>
  <si>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</si>
  <si>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</si>
  <si>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</si>
  <si>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</si>
  <si>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</si>
  <si>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</si>
  <si>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</si>
  <si>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</si>
  <si>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</si>
  <si>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</si>
  <si>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</si>
  <si>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</si>
  <si>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</si>
  <si>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</si>
  <si>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</si>
  <si>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</si>
  <si>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</si>
  <si>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</si>
  <si>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</si>
  <si>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</si>
  <si>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</si>
  <si>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</si>
  <si>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</si>
  <si>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</si>
  <si>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</si>
  <si>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</si>
  <si>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</si>
  <si>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</si>
  <si>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</si>
  <si>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</si>
  <si>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</si>
  <si>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</si>
  <si>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</si>
  <si>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</si>
  <si>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</si>
  <si>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</si>
  <si>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</si>
  <si>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</si>
  <si>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</si>
  <si>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</si>
  <si>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</si>
  <si>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</si>
  <si>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</si>
  <si>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</si>
  <si>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</si>
  <si>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</si>
  <si>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</si>
  <si>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</si>
  <si>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</si>
  <si>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</si>
  <si>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</si>
  <si>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</si>
  <si>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</si>
  <si>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</si>
  <si>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</si>
  <si>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</si>
  <si>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</si>
  <si>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</si>
  <si>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</si>
  <si>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</si>
  <si>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</si>
  <si>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</si>
  <si>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</si>
  <si>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</si>
  <si>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</si>
  <si>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</si>
  <si>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</si>
  <si>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</si>
  <si>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</si>
  <si>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</si>
  <si>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</si>
  <si>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</si>
  <si>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</si>
  <si>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</si>
  <si>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</si>
  <si>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</si>
  <si>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</si>
  <si>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</si>
  <si>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</si>
  <si>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</si>
  <si>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</si>
  <si>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</si>
  <si>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</si>
  <si>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</si>
  <si>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</si>
  <si>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</si>
  <si>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</si>
  <si>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</si>
  <si>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</si>
  <si>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</si>
  <si>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</si>
  <si>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</si>
  <si>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</si>
  <si>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</si>
  <si>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</si>
  <si>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</si>
  <si>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</si>
  <si>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</si>
  <si>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</si>
  <si>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</si>
  <si>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</si>
  <si>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</si>
  <si>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</si>
  <si>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</si>
  <si>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</si>
  <si>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</si>
  <si>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</si>
  <si>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</si>
  <si>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</si>
  <si>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</si>
  <si>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</si>
  <si>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</si>
  <si>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</si>
  <si>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</si>
  <si>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</si>
  <si>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</si>
  <si>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</si>
  <si>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</si>
  <si>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</si>
  <si>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</si>
  <si>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</si>
  <si>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</si>
  <si>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</si>
  <si>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</si>
  <si>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</si>
  <si>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</si>
  <si>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</si>
  <si>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</si>
  <si>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</si>
  <si>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</si>
  <si>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</si>
  <si>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</si>
  <si>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</si>
  <si>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</si>
  <si>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</si>
  <si>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</si>
  <si>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</si>
  <si>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</si>
  <si>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</si>
  <si>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</si>
  <si>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</si>
  <si>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</si>
  <si>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</si>
  <si>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</si>
  <si>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</si>
  <si>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</si>
  <si>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</si>
  <si>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</si>
  <si>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</si>
  <si>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</si>
  <si>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</si>
  <si>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</si>
  <si>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</si>
  <si>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</si>
  <si>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</si>
  <si>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</si>
  <si>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</si>
  <si>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</si>
  <si>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</si>
  <si>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</si>
  <si>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</si>
  <si>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</si>
  <si>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</si>
  <si>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</si>
  <si>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</si>
  <si>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</si>
  <si>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</si>
  <si>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</si>
  <si>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</si>
  <si>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</si>
  <si>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</si>
  <si>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</si>
  <si>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</si>
  <si>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</si>
  <si>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</si>
  <si>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</si>
  <si>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</si>
  <si>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</si>
  <si>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</si>
  <si>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</si>
  <si>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</si>
  <si>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</si>
  <si>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</si>
  <si>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</si>
  <si>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</si>
  <si>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</si>
  <si>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</si>
  <si>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</si>
  <si>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</si>
  <si>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</si>
  <si>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</si>
  <si>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</si>
  <si>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</si>
  <si>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</si>
  <si>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</si>
  <si>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</si>
  <si>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</si>
  <si>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</si>
  <si>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</si>
  <si>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</si>
  <si>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</si>
  <si>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</si>
  <si>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</si>
  <si>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</si>
  <si>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</si>
  <si>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</si>
  <si>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</si>
  <si>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</si>
  <si>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</si>
  <si>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</si>
  <si>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</si>
  <si>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</si>
  <si>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</si>
  <si>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</si>
  <si>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</si>
  <si>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</si>
  <si>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</si>
  <si>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</si>
  <si>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</si>
  <si>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</si>
  <si>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</si>
  <si>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</si>
  <si>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</si>
  <si>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</si>
  <si>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</si>
  <si>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</si>
  <si>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</si>
  <si>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</si>
  <si>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</si>
  <si>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</si>
  <si>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</si>
  <si>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</si>
  <si>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</si>
  <si>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</si>
  <si>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</si>
  <si>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</si>
  <si>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</si>
  <si>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</si>
  <si>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</si>
  <si>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</si>
  <si>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</si>
  <si>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</si>
  <si>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</si>
  <si>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</si>
  <si>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</si>
  <si>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</si>
  <si>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</si>
  <si>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</si>
  <si>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</si>
  <si>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</si>
  <si>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</si>
  <si>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</si>
  <si>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</si>
  <si>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</si>
  <si>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</si>
  <si>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</si>
  <si>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</si>
  <si>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</si>
  <si>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</si>
  <si>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</si>
  <si>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</si>
  <si>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</si>
  <si>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</si>
  <si>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</si>
  <si>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</si>
  <si>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</si>
  <si>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</si>
  <si>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</si>
  <si>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</si>
  <si>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</si>
  <si>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</si>
  <si>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</si>
  <si>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</si>
  <si>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</si>
  <si>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</si>
  <si>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</si>
  <si>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</si>
  <si>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</si>
  <si>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</si>
  <si>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</si>
  <si>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</si>
  <si>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</si>
  <si>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</si>
  <si>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</si>
  <si>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</si>
  <si>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</si>
  <si>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</si>
  <si>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</si>
  <si>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</si>
  <si>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</si>
  <si>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</si>
  <si>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</si>
  <si>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</si>
  <si>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</si>
  <si>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</si>
  <si>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</si>
  <si>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</si>
  <si>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</si>
  <si>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</si>
  <si>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</si>
  <si>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</si>
  <si>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</si>
  <si>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</si>
  <si>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</si>
  <si>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</si>
  <si>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</si>
  <si>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</si>
  <si>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</si>
  <si>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</si>
  <si>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</si>
  <si>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</si>
  <si>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</si>
  <si>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</si>
  <si>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</si>
  <si>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</si>
  <si>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</si>
  <si>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</si>
  <si>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</si>
  <si>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</si>
  <si>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</si>
  <si>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</si>
  <si>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</si>
  <si>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</si>
  <si>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</si>
  <si>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</si>
  <si>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</si>
  <si>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</si>
  <si>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</si>
  <si>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</si>
  <si>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</si>
  <si>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</si>
  <si>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</si>
  <si>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</si>
  <si>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</si>
  <si>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</si>
  <si>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</si>
  <si>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</si>
  <si>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</si>
  <si>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</si>
  <si>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</si>
  <si>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</si>
  <si>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</si>
  <si>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</si>
  <si>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</si>
  <si>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</si>
  <si>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</si>
  <si>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</si>
  <si>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</si>
  <si>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</si>
  <si>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</si>
  <si>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</si>
  <si>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</si>
  <si>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</si>
  <si>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</si>
  <si>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</si>
  <si>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</si>
  <si>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</si>
  <si>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</si>
  <si>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</si>
  <si>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</si>
  <si>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</si>
  <si>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</si>
  <si>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</si>
  <si>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</si>
  <si>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</si>
  <si>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</si>
  <si>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</si>
  <si>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</si>
  <si>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</si>
  <si>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</si>
  <si>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</si>
  <si>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</si>
  <si>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</si>
  <si>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</si>
  <si>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</si>
  <si>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</si>
  <si>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</si>
  <si>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</si>
  <si>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</si>
  <si>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</si>
  <si>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</si>
  <si>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</si>
  <si>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</si>
  <si>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</si>
  <si>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</si>
  <si>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</si>
  <si>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</si>
  <si>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</si>
  <si>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</si>
  <si>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</si>
  <si>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</si>
  <si>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</si>
  <si>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</si>
  <si>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</si>
  <si>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</si>
  <si>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</si>
  <si>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</si>
  <si>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</si>
  <si>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</si>
  <si>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</si>
  <si>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</si>
  <si>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</si>
  <si>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</si>
  <si>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</si>
  <si>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</si>
  <si>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</si>
  <si>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</si>
  <si>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</si>
  <si>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</si>
  <si>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</si>
  <si>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</si>
  <si>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</si>
  <si>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</si>
  <si>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</si>
  <si>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</si>
  <si>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</si>
  <si>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</si>
  <si>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</si>
  <si>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</si>
  <si>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</si>
  <si>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</si>
  <si>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</si>
  <si>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</si>
  <si>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</si>
  <si>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</si>
  <si>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</si>
  <si>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</si>
  <si>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</si>
  <si>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</si>
  <si>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</si>
  <si>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</si>
  <si>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</si>
  <si>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</si>
  <si>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</si>
  <si>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</si>
  <si>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</si>
  <si>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</si>
  <si>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</si>
  <si>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</si>
  <si>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</si>
  <si>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</si>
  <si>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</si>
  <si>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</si>
  <si>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</si>
  <si>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</si>
  <si>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</si>
  <si>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</si>
  <si>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</si>
  <si>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</si>
  <si>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</si>
  <si>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</si>
  <si>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</si>
  <si>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</si>
  <si>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</si>
  <si>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</si>
  <si>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</si>
  <si>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</si>
  <si>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</si>
  <si>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</si>
  <si>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</si>
  <si>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</si>
  <si>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</si>
  <si>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</si>
  <si>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</si>
  <si>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</si>
  <si>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</si>
  <si>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</si>
  <si>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</si>
  <si>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</si>
  <si>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</si>
  <si>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</si>
  <si>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</si>
  <si>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</si>
  <si>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</si>
  <si>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</si>
  <si>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</si>
  <si>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</si>
  <si>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</si>
  <si>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</si>
  <si>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</si>
  <si>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</si>
  <si>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</si>
  <si>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</si>
  <si>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</si>
  <si>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</si>
  <si>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</si>
  <si>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</si>
  <si>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</si>
  <si>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</si>
  <si>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</si>
  <si>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</si>
  <si>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</si>
  <si>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</si>
  <si>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</si>
  <si>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</si>
  <si>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</si>
  <si>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</si>
  <si>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</si>
  <si>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</si>
  <si>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</si>
  <si>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</si>
  <si>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</si>
  <si>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</si>
  <si>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</si>
  <si>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</si>
  <si>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</si>
  <si>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</si>
  <si>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</si>
  <si>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</si>
  <si>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</si>
  <si>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</si>
  <si>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</si>
  <si>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</si>
  <si>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</si>
  <si>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</si>
  <si>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</si>
  <si>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</si>
  <si>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</si>
  <si>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</si>
  <si>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</si>
  <si>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</si>
  <si>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</si>
  <si>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</si>
  <si>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</si>
  <si>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</si>
  <si>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</si>
  <si>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</si>
  <si>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</si>
  <si>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</si>
  <si>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</si>
  <si>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</si>
  <si>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</si>
  <si>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</si>
  <si>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</si>
  <si>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</si>
  <si>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</si>
  <si>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</si>
  <si>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</si>
  <si>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</si>
  <si>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</si>
  <si>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</si>
  <si>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</si>
  <si>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</si>
  <si>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</si>
  <si>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</si>
  <si>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</si>
  <si>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</si>
  <si>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</si>
  <si>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</si>
  <si>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</si>
  <si>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</si>
  <si>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</si>
  <si>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</si>
  <si>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</si>
  <si>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</si>
  <si>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</si>
  <si>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</si>
  <si>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</si>
  <si>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</si>
  <si>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</si>
  <si>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</si>
  <si>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</si>
  <si>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</si>
  <si>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</si>
  <si>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</si>
  <si>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</si>
  <si>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</si>
  <si>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</si>
  <si>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</si>
  <si>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</si>
  <si>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</si>
  <si>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</si>
  <si>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</si>
  <si>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</si>
  <si>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</si>
  <si>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</si>
  <si>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</si>
  <si>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</si>
  <si>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</si>
  <si>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</si>
  <si>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</si>
  <si>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</si>
  <si>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</si>
  <si>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</si>
  <si>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</si>
  <si>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</si>
  <si>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</si>
  <si>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</si>
  <si>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</si>
  <si>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</si>
  <si>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</si>
  <si>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</si>
  <si>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</si>
  <si>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</si>
  <si>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</si>
  <si>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</si>
  <si>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</si>
  <si>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</si>
  <si>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</si>
  <si>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</si>
  <si>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</si>
  <si>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</si>
  <si>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</si>
  <si>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</si>
  <si>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53CC568B</t>
  </si>
  <si>
    <t>St. Joseph's Healthcare</t>
  </si>
  <si>
    <t>50 Charlton Ave. East</t>
  </si>
  <si>
    <t>Hamilton</t>
  </si>
  <si>
    <t>Canada</t>
  </si>
  <si>
    <t>L8N 4A6</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</si>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</sst>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2" fillId="0" borderId="0" xfId="0" applyFont="1" applyAlignment="1" applyProtection="1">
      <alignment vertical="center" wrapTex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4" fillId="5" borderId="5" xfId="0" applyNumberFormat="1" applyFont="1" applyFill="1" applyBorder="1" applyAlignment="1" applyProtection="1">
      <alignment horizontal="center" vertical="center" wrapText="1"/>
    </xf>
    <xf numFmtId="0" fontId="4"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4"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4"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4"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5" fillId="0" borderId="0" xfId="0" applyFont="1" applyFill="1" applyAlignment="1" applyProtection="1">
      <alignment horizontal="left" vertical="top" wrapText="1"/>
    </xf>
    <xf numFmtId="0" fontId="5" fillId="0" borderId="0" xfId="0" applyFont="1" applyFill="1" applyAlignment="1">
      <alignment horizontal="left" vertical="top" wrapText="1"/>
    </xf>
    <xf numFmtId="0" fontId="8"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D1" workbookViewId="0">
      <selection activeCell="A2" sqref="A2"/>
    </sheetView>
  </sheetViews>
  <sheetFormatPr defaultColWidth="9.109375" defaultRowHeight="14.4" x14ac:dyDescent="0.3"/>
  <cols>
    <col min="1" max="1" width="11.33203125" style="63" customWidth="1"/>
    <col min="2" max="2" width="21.5546875" style="63" bestFit="1"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100135</v>
      </c>
      <c r="F2" s="63" t="s">
        <v>144</v>
      </c>
      <c r="G2" s="63" t="s">
        <v>12</v>
      </c>
      <c r="H2" s="82">
        <v>42912</v>
      </c>
      <c r="I2" s="64">
        <v>42915</v>
      </c>
      <c r="J2" s="79" t="s">
        <v>1236</v>
      </c>
      <c r="K2" s="79" t="s">
        <v>1237</v>
      </c>
      <c r="L2" s="79" t="s">
        <v>1215</v>
      </c>
      <c r="M2" s="79" t="s">
        <v>1238</v>
      </c>
      <c r="N2" s="63" t="s">
        <v>1239</v>
      </c>
      <c r="O2" s="63" t="s">
        <v>1039</v>
      </c>
      <c r="P2" s="37" t="str">
        <f>IF(ISBLANK(O2), "", Activities_French_Text)</f>
        <v>Traitement, 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L1" zoomScaleNormal="100" workbookViewId="0">
      <selection activeCell="K6" sqref="K6"/>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53CC568B</v>
      </c>
      <c r="B2" s="55" t="str">
        <f>IF(ISBLANK('CTO Inspection English'!B2), "", 'CTO Inspection English'!B2)</f>
        <v>St. Joseph's Healthcare</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42912</v>
      </c>
      <c r="G2" s="76">
        <v>1</v>
      </c>
      <c r="H2" s="76">
        <v>1</v>
      </c>
      <c r="I2" s="1" t="s">
        <v>804</v>
      </c>
      <c r="J2" s="54" t="str">
        <f>IF(ISBLANK(I2),"", Regulation_French_Text)</f>
        <v>18 -Évaluation de l’admissibilité du donneur</v>
      </c>
      <c r="K2" s="63" t="s">
        <v>1167</v>
      </c>
      <c r="L2" s="37" t="str">
        <f>IF(ISBLANK(K2), "", Observation_French_Text)</f>
        <v>L’établissement n’avait pas correctement interprété les résultats des essais de dépistage des maladies infectieuses.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53CC568B</v>
      </c>
      <c r="B3" s="55" t="str">
        <f>IF(ISBLANK(M3), "", B2)</f>
        <v>St. Joseph's Healthcare</v>
      </c>
      <c r="C3" s="54" t="str">
        <f>IF(ISBLANK(M3), "", C2)</f>
        <v/>
      </c>
      <c r="D3" s="54" t="str">
        <f>IF(ISBLANK(M3), "", D2)</f>
        <v>Regular Inspection</v>
      </c>
      <c r="E3" s="54" t="str">
        <f>IF(ISBLANK(M3), "", E2)</f>
        <v>C</v>
      </c>
      <c r="F3" s="46">
        <f>IF(ISBLANK(M3), "", F2)</f>
        <v>42912</v>
      </c>
      <c r="G3" s="76">
        <v>2</v>
      </c>
      <c r="H3" s="76">
        <v>1</v>
      </c>
      <c r="I3" s="1" t="s">
        <v>381</v>
      </c>
      <c r="J3" s="54" t="str">
        <f>IF(ISBLANK(I3),"", Regulation_French_Text)</f>
        <v>55 - Dossiers</v>
      </c>
      <c r="K3" s="63" t="s">
        <v>1228</v>
      </c>
      <c r="L3" s="37" t="str">
        <f>IF(ISBLANK(K3), "", Observation_French_Text)</f>
        <v>Le contenu des dossiers de l’établissement n’était pas toujours exact, complet, lisible et/ou indélébile.</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36.75" customHeight="1" x14ac:dyDescent="0.25">
      <c r="A4" s="56" t="str">
        <f t="shared" ref="A4:A67" si="0">IF(ISBLANK(I4), "", A3)</f>
        <v>53CC568B</v>
      </c>
      <c r="B4" s="55" t="str">
        <f t="shared" ref="B4:B67" si="1">IF(ISBLANK(I4), "", B3)</f>
        <v>St. Joseph's Healthcare</v>
      </c>
      <c r="C4" s="54" t="str">
        <f t="shared" ref="C4:C67" si="2">IF(ISBLANK(I4), "", C3)</f>
        <v/>
      </c>
      <c r="D4" s="54" t="str">
        <f t="shared" ref="D4:D67" si="3">IF(ISBLANK(I4), "", D3)</f>
        <v>Regular Inspection</v>
      </c>
      <c r="E4" s="54" t="str">
        <f t="shared" ref="E4:E67" si="4">IF(ISBLANK(I4), "", E3)</f>
        <v>C</v>
      </c>
      <c r="F4" s="46">
        <f t="shared" ref="F4:F67" si="5">IF(ISBLANK(I4), "", F3)</f>
        <v>42912</v>
      </c>
      <c r="G4" s="76">
        <v>3</v>
      </c>
      <c r="H4" s="76">
        <v>1</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ht="31.5" customHeight="1" x14ac:dyDescent="0.25">
      <c r="A5" s="56" t="str">
        <f t="shared" si="0"/>
        <v>53CC568B</v>
      </c>
      <c r="B5" s="55" t="str">
        <f t="shared" si="1"/>
        <v>St. Joseph's Healthcare</v>
      </c>
      <c r="C5" s="54" t="str">
        <f t="shared" si="2"/>
        <v/>
      </c>
      <c r="D5" s="54" t="str">
        <f t="shared" si="3"/>
        <v>Regular Inspection</v>
      </c>
      <c r="E5" s="54" t="str">
        <f t="shared" si="4"/>
        <v>C</v>
      </c>
      <c r="F5" s="46">
        <f t="shared" si="5"/>
        <v>42912</v>
      </c>
      <c r="G5" s="76">
        <v>4</v>
      </c>
      <c r="H5" s="76">
        <v>1</v>
      </c>
      <c r="I5" s="1" t="s">
        <v>857</v>
      </c>
      <c r="J5" s="54" t="str">
        <f>IF(ISBLANK(I5),"", Regulation_French_Text)</f>
        <v>73 - Procédures d’opération normalisées</v>
      </c>
      <c r="K5" s="63" t="s">
        <v>1163</v>
      </c>
      <c r="L5" s="37" t="str">
        <f>IF(ISBLANK(K5), "", Observation_French_Text)</f>
        <v>Les procédures d’opération normalisées n’avaient pas été tenues à jour.</v>
      </c>
      <c r="N5" s="54" t="str">
        <f>IF(ISBLANK(M5), "", Inspection_Outcome_French_Text)</f>
        <v/>
      </c>
      <c r="P5" s="54" t="str">
        <f>IF(ISBLANK(O5), "", Measure_Taken_French_Text)</f>
        <v/>
      </c>
    </row>
    <row r="6" spans="1:17" ht="43.2" x14ac:dyDescent="0.3">
      <c r="A6" s="56" t="str">
        <f t="shared" si="0"/>
        <v>53CC568B</v>
      </c>
      <c r="B6" s="55" t="str">
        <f t="shared" si="1"/>
        <v>St. Joseph's Healthcare</v>
      </c>
      <c r="C6" s="54" t="str">
        <f t="shared" si="2"/>
        <v/>
      </c>
      <c r="D6" s="54" t="str">
        <f t="shared" si="3"/>
        <v>Regular Inspection</v>
      </c>
      <c r="E6" s="54" t="str">
        <f t="shared" si="4"/>
        <v>C</v>
      </c>
      <c r="F6" s="46">
        <f t="shared" si="5"/>
        <v>42912</v>
      </c>
      <c r="G6" s="76">
        <v>5</v>
      </c>
      <c r="H6" s="76">
        <v>1</v>
      </c>
      <c r="I6" s="1" t="s">
        <v>860</v>
      </c>
      <c r="J6" s="54" t="str">
        <f>IF(ISBLANK(I6),"", Regulation_French_Text)</f>
        <v>76 - Procédures d’opération normalisées</v>
      </c>
      <c r="K6" s="63" t="s">
        <v>275</v>
      </c>
      <c r="L6" s="37" t="str">
        <f>IF(ISBLANK(K6), "", Observation_French_Text)</f>
        <v>L’établissement n’avait pas effectué de vérifications des activités visées par le Règlement tous les deux ans.</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2017-08-08T20:06:59Z</dcterms:modified>
</cp:coreProperties>
</file>