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P4" i="1"/>
  <c r="N4" i="1"/>
  <c r="L4" i="1"/>
  <c r="F4" i="1"/>
  <c r="F5" i="1" s="1"/>
  <c r="C4" i="1"/>
  <c r="C5" i="1" s="1"/>
  <c r="P3" i="1"/>
  <c r="N3" i="1"/>
  <c r="L3" i="1"/>
  <c r="J3" i="1"/>
  <c r="F3" i="1"/>
  <c r="E3" i="1"/>
  <c r="E4" i="1" s="1"/>
  <c r="E5" i="1" s="1"/>
  <c r="D3" i="1"/>
  <c r="D4" i="1" s="1"/>
  <c r="D5" i="1" s="1"/>
  <c r="C3" i="1"/>
  <c r="P2" i="1"/>
  <c r="N2" i="1"/>
  <c r="L2" i="1"/>
  <c r="J2" i="1"/>
  <c r="F2" i="1"/>
  <c r="E2" i="1"/>
  <c r="D2" i="1"/>
  <c r="C2" i="1"/>
  <c r="B2" i="1"/>
  <c r="B3" i="1" s="1"/>
  <c r="B4" i="1" s="1"/>
  <c r="B5" i="1" s="1"/>
  <c r="A2" i="1"/>
  <c r="A3" i="1" s="1"/>
  <c r="A4" i="1" s="1"/>
  <c r="A5" i="1" s="1"/>
  <c r="P13" i="6"/>
  <c r="P12" i="6"/>
  <c r="P11" i="6"/>
  <c r="P10" i="6"/>
  <c r="P9" i="6"/>
  <c r="P8" i="6"/>
  <c r="P7" i="6"/>
  <c r="P6" i="6"/>
  <c r="P5" i="6"/>
  <c r="P4" i="6"/>
  <c r="P3" i="6"/>
  <c r="P2" i="6"/>
</calcChain>
</file>

<file path=xl/sharedStrings.xml><?xml version="1.0" encoding="utf-8"?>
<sst xmlns="http://schemas.openxmlformats.org/spreadsheetml/2006/main" count="2365" uniqueCount="1241">
  <si>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</si>
  <si>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</si>
  <si>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</si>
  <si>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</si>
  <si>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</si>
  <si>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</si>
  <si>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</si>
  <si>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</si>
  <si>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</si>
  <si>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</si>
  <si>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</si>
  <si>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</si>
  <si>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</si>
  <si>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</si>
  <si>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</si>
  <si>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</si>
  <si>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</si>
  <si>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</si>
  <si>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</si>
  <si>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</si>
  <si>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</si>
  <si>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</si>
  <si>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</si>
  <si>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</si>
  <si>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</si>
  <si>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</si>
  <si>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</si>
  <si>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</si>
  <si>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</si>
  <si>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</si>
  <si>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</si>
  <si>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</si>
  <si>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</si>
  <si>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</si>
  <si>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</si>
  <si>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</si>
  <si>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</si>
  <si>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</si>
  <si>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</si>
  <si>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</si>
  <si>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</si>
  <si>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</si>
  <si>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</si>
  <si>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</si>
  <si>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</si>
  <si>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</si>
  <si>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</si>
  <si>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</si>
  <si>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</si>
  <si>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</si>
  <si>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</si>
  <si>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</si>
  <si>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</si>
  <si>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</si>
  <si>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</si>
  <si>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</si>
  <si>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</si>
  <si>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</si>
  <si>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</si>
  <si>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</si>
  <si>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</si>
  <si>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</si>
  <si>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</si>
  <si>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</si>
  <si>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</si>
  <si>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</si>
  <si>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</si>
  <si>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</si>
  <si>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</si>
  <si>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</si>
  <si>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</si>
  <si>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</si>
  <si>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</si>
  <si>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</si>
  <si>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</si>
  <si>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</si>
  <si>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</si>
  <si>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</si>
  <si>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</si>
  <si>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</si>
  <si>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</si>
  <si>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</si>
  <si>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</si>
  <si>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</si>
  <si>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</si>
  <si>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</si>
  <si>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</si>
  <si>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</si>
  <si>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</si>
  <si>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</si>
  <si>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</si>
  <si>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</si>
  <si>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</si>
  <si>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</si>
  <si>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</si>
  <si>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</si>
  <si>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</si>
  <si>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</si>
  <si>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</si>
  <si>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</si>
  <si>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</si>
  <si>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</si>
  <si>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</si>
  <si>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</si>
  <si>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</si>
  <si>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</si>
  <si>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</si>
  <si>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</si>
  <si>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</si>
  <si>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</si>
  <si>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</si>
  <si>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</si>
  <si>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</si>
  <si>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</si>
  <si>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</si>
  <si>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</si>
  <si>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</si>
  <si>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</si>
  <si>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</si>
  <si>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</si>
  <si>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</si>
  <si>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</si>
  <si>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</si>
  <si>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</si>
  <si>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</si>
  <si>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</si>
  <si>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</si>
  <si>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</si>
  <si>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</si>
  <si>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</si>
  <si>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</si>
  <si>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</si>
  <si>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</si>
  <si>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</si>
  <si>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</si>
  <si>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</si>
  <si>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</si>
  <si>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</si>
  <si>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</si>
  <si>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</si>
  <si>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</si>
  <si>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</si>
  <si>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</si>
  <si>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</si>
  <si>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</si>
  <si>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</si>
  <si>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</si>
  <si>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</si>
  <si>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</si>
  <si>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</si>
  <si>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</si>
  <si>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</si>
  <si>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</si>
  <si>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</si>
  <si>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</si>
  <si>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</si>
  <si>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</si>
  <si>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</si>
  <si>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</si>
  <si>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</si>
  <si>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</si>
  <si>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</si>
  <si>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</si>
  <si>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</si>
  <si>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</si>
  <si>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</si>
  <si>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</si>
  <si>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</si>
  <si>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</si>
  <si>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</si>
  <si>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</si>
  <si>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</si>
  <si>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</si>
  <si>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</si>
  <si>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</si>
  <si>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</si>
  <si>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</si>
  <si>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</si>
  <si>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</si>
  <si>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</si>
  <si>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</si>
  <si>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</si>
  <si>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</si>
  <si>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</si>
  <si>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</si>
  <si>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</si>
  <si>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</si>
  <si>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</si>
  <si>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</si>
  <si>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</si>
  <si>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</si>
  <si>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</si>
  <si>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</si>
  <si>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</si>
  <si>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</si>
  <si>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</si>
  <si>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</si>
  <si>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</si>
  <si>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</si>
  <si>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</si>
  <si>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</si>
  <si>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</si>
  <si>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</si>
  <si>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</si>
  <si>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</si>
  <si>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</si>
  <si>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</si>
  <si>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</si>
  <si>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</si>
  <si>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</si>
  <si>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</si>
  <si>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</si>
  <si>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</si>
  <si>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</si>
  <si>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</si>
  <si>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</si>
  <si>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</si>
  <si>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</si>
  <si>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</si>
  <si>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</si>
  <si>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</si>
  <si>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</si>
  <si>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</si>
  <si>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</si>
  <si>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</si>
  <si>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</si>
  <si>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</si>
  <si>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</si>
  <si>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</si>
  <si>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</si>
  <si>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</si>
  <si>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</si>
  <si>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</si>
  <si>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</si>
  <si>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</si>
  <si>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</si>
  <si>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</si>
  <si>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</si>
  <si>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</si>
  <si>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</si>
  <si>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</si>
  <si>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</si>
  <si>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</si>
  <si>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</si>
  <si>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</si>
  <si>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</si>
  <si>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</si>
  <si>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</si>
  <si>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</si>
  <si>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</si>
  <si>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</si>
  <si>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</si>
  <si>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</si>
  <si>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</si>
  <si>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</si>
  <si>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</si>
  <si>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</si>
  <si>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</si>
  <si>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</si>
  <si>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</si>
  <si>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</si>
  <si>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</si>
  <si>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</si>
  <si>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</si>
  <si>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</si>
  <si>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</si>
  <si>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</si>
  <si>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</si>
  <si>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</si>
  <si>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</si>
  <si>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</si>
  <si>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</si>
  <si>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</si>
  <si>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</si>
  <si>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</si>
  <si>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</si>
  <si>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</si>
  <si>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</si>
  <si>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</si>
  <si>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</si>
  <si>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</si>
  <si>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</si>
  <si>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</si>
  <si>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</si>
  <si>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</si>
  <si>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</si>
  <si>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</si>
  <si>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</si>
  <si>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</si>
  <si>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</si>
  <si>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</si>
  <si>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</si>
  <si>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</si>
  <si>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</si>
  <si>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</si>
  <si>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</si>
  <si>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</si>
  <si>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</si>
  <si>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</si>
  <si>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</si>
  <si>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</si>
  <si>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</si>
  <si>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</si>
  <si>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</si>
  <si>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</si>
  <si>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</si>
  <si>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</si>
  <si>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</si>
  <si>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</si>
  <si>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</si>
  <si>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</si>
  <si>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</si>
  <si>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</si>
  <si>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</si>
  <si>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</si>
  <si>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</si>
  <si>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</si>
  <si>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</si>
  <si>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</si>
  <si>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</si>
  <si>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</si>
  <si>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</si>
  <si>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</si>
  <si>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</si>
  <si>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</si>
  <si>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</si>
  <si>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</si>
  <si>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</si>
  <si>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</si>
  <si>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</si>
  <si>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</si>
  <si>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</si>
  <si>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</si>
  <si>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</si>
  <si>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</si>
  <si>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</si>
  <si>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</si>
  <si>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</si>
  <si>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</si>
  <si>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</si>
  <si>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</si>
  <si>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</si>
  <si>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</si>
  <si>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</si>
  <si>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</si>
  <si>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</si>
  <si>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</si>
  <si>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</si>
  <si>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</si>
  <si>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</si>
  <si>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</si>
  <si>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</si>
  <si>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</si>
  <si>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</si>
  <si>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</si>
  <si>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</si>
  <si>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</si>
  <si>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</si>
  <si>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</si>
  <si>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</si>
  <si>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</si>
  <si>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</si>
  <si>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</si>
  <si>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</si>
  <si>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</si>
  <si>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</si>
  <si>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</si>
  <si>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</si>
  <si>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</si>
  <si>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</si>
  <si>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</si>
  <si>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</si>
  <si>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</si>
  <si>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</si>
  <si>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</si>
  <si>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</si>
  <si>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</si>
  <si>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</si>
  <si>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</si>
  <si>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</si>
  <si>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</si>
  <si>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</si>
  <si>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</si>
  <si>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</si>
  <si>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</si>
  <si>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</si>
  <si>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</si>
  <si>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</si>
  <si>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</si>
  <si>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</si>
  <si>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</si>
  <si>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</si>
  <si>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</si>
  <si>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</si>
  <si>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</si>
  <si>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</si>
  <si>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</si>
  <si>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</si>
  <si>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</si>
  <si>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</si>
  <si>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</si>
  <si>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</si>
  <si>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</si>
  <si>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</si>
  <si>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</si>
  <si>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</si>
  <si>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</si>
  <si>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</si>
  <si>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</si>
  <si>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</si>
  <si>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</si>
  <si>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</si>
  <si>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</si>
  <si>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</si>
  <si>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</si>
  <si>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</si>
  <si>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</si>
  <si>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</si>
  <si>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</si>
  <si>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</si>
  <si>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</si>
  <si>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</si>
  <si>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</si>
  <si>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</si>
  <si>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</si>
  <si>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</si>
  <si>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</si>
  <si>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</si>
  <si>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</si>
  <si>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</si>
  <si>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</si>
  <si>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</si>
  <si>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</si>
  <si>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</si>
  <si>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</si>
  <si>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</si>
  <si>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</si>
  <si>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</si>
  <si>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</si>
  <si>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</si>
  <si>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</si>
  <si>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</si>
  <si>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</si>
  <si>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</si>
  <si>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</si>
  <si>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</si>
  <si>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</si>
  <si>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</si>
  <si>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</si>
  <si>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</si>
  <si>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</si>
  <si>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</si>
  <si>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</si>
  <si>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</si>
  <si>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</si>
  <si>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</si>
  <si>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</si>
  <si>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</si>
  <si>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</si>
  <si>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</si>
  <si>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</si>
  <si>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</si>
  <si>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</si>
  <si>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</si>
  <si>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</si>
  <si>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</si>
  <si>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</si>
  <si>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</si>
  <si>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</si>
  <si>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</si>
  <si>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</si>
  <si>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</si>
  <si>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</si>
  <si>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</si>
  <si>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</si>
  <si>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</si>
  <si>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</si>
  <si>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</si>
  <si>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</si>
  <si>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</si>
  <si>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</si>
  <si>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</si>
  <si>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</si>
  <si>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</si>
  <si>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</si>
  <si>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</si>
  <si>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</si>
  <si>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</si>
  <si>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</si>
  <si>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</si>
  <si>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</si>
  <si>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</si>
  <si>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</si>
  <si>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</si>
  <si>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</si>
  <si>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</si>
  <si>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</si>
  <si>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</si>
  <si>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</si>
  <si>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</si>
  <si>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</si>
  <si>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</si>
  <si>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</si>
  <si>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</si>
  <si>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</si>
  <si>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</si>
  <si>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</si>
  <si>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</si>
  <si>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</si>
  <si>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</si>
  <si>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</si>
  <si>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</si>
  <si>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</si>
  <si>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</si>
  <si>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</si>
  <si>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</si>
  <si>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</si>
  <si>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</si>
  <si>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</si>
  <si>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</si>
  <si>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</si>
  <si>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</si>
  <si>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</si>
  <si>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</si>
  <si>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</si>
  <si>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</si>
  <si>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</si>
  <si>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</si>
  <si>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</si>
  <si>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</si>
  <si>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</si>
  <si>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</si>
  <si>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</si>
  <si>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</si>
  <si>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</si>
  <si>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</si>
  <si>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</si>
  <si>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</si>
  <si>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</si>
  <si>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</si>
  <si>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</si>
  <si>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</si>
  <si>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</si>
  <si>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</si>
  <si>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</si>
  <si>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</si>
  <si>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</si>
  <si>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</si>
  <si>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</si>
  <si>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</si>
  <si>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</si>
  <si>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</si>
  <si>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</si>
  <si>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</si>
  <si>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</si>
  <si>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</si>
  <si>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</si>
  <si>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</si>
  <si>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</si>
  <si>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</si>
  <si>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</si>
  <si>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</si>
  <si>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</si>
  <si>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</si>
  <si>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</si>
  <si>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</si>
  <si>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</si>
  <si>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</si>
  <si>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</si>
  <si>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</si>
  <si>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</si>
  <si>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</si>
  <si>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</si>
  <si>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</si>
  <si>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</si>
  <si>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</si>
  <si>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</si>
  <si>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</si>
  <si>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</si>
  <si>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</si>
  <si>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</si>
  <si>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</si>
  <si>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</si>
  <si>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</si>
  <si>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</si>
  <si>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</si>
  <si>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</si>
  <si>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</si>
  <si>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</si>
  <si>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</si>
  <si>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</si>
  <si>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</si>
  <si>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</si>
  <si>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</si>
  <si>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</si>
  <si>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</si>
  <si>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</si>
  <si>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</si>
  <si>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</si>
  <si>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</si>
  <si>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</si>
  <si>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</si>
  <si>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</si>
  <si>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</si>
  <si>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</si>
  <si>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</si>
  <si>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</si>
  <si>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</si>
  <si>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</si>
  <si>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</si>
  <si>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</si>
  <si>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</si>
  <si>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</si>
  <si>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</si>
  <si>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</si>
  <si>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</si>
  <si>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</si>
  <si>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</si>
  <si>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</si>
  <si>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</si>
  <si>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</si>
  <si>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</si>
  <si>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</si>
  <si>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</si>
  <si>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</si>
  <si>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</si>
  <si>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</si>
  <si>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</si>
  <si>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</si>
  <si>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</si>
  <si>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</si>
  <si>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</si>
  <si>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</si>
  <si>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</si>
  <si>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</si>
  <si>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</si>
  <si>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</si>
  <si>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</si>
  <si>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</si>
  <si>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</si>
  <si>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</si>
  <si>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</si>
  <si>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</si>
  <si>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</si>
  <si>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</si>
  <si>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</si>
  <si>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</si>
  <si>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</si>
  <si>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</si>
  <si>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</si>
  <si>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</si>
  <si>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</si>
  <si>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</si>
  <si>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</si>
  <si>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</si>
  <si>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</si>
  <si>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</si>
  <si>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</si>
  <si>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</si>
  <si>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</si>
  <si>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</si>
  <si>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</si>
  <si>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</si>
  <si>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</si>
  <si>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</si>
  <si>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</si>
  <si>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</si>
  <si>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</si>
  <si>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</si>
  <si>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</si>
  <si>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</si>
  <si>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</si>
  <si>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</si>
  <si>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</si>
  <si>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</si>
  <si>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</si>
  <si>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</si>
  <si>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</si>
  <si>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</si>
  <si>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</si>
  <si>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</si>
  <si>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</si>
  <si>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</si>
  <si>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</si>
  <si>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</si>
  <si>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</si>
  <si>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</si>
  <si>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</si>
  <si>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</si>
  <si>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</si>
  <si>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</si>
  <si>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</si>
  <si>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</si>
  <si>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</si>
  <si>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</si>
  <si>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</si>
  <si>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</si>
  <si>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</si>
  <si>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</si>
  <si>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</si>
  <si>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</si>
  <si>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</si>
  <si>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</si>
  <si>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</si>
  <si>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</si>
  <si>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</si>
  <si>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</si>
  <si>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</si>
  <si>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</si>
  <si>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</si>
  <si>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</si>
  <si>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</si>
  <si>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</si>
  <si>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</si>
  <si>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</si>
  <si>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</si>
  <si>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</si>
  <si>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</si>
  <si>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</si>
  <si>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</si>
  <si>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</si>
  <si>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</si>
  <si>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</si>
  <si>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</si>
  <si>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</si>
  <si>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</si>
  <si>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</si>
  <si>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</si>
  <si>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</si>
  <si>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</si>
  <si>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</si>
  <si>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</si>
  <si>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</si>
  <si>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</si>
  <si>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</si>
  <si>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</si>
  <si>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</si>
  <si>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</si>
  <si>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</si>
  <si>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</si>
  <si>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</si>
  <si>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</si>
  <si>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</si>
  <si>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</si>
  <si>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</si>
  <si>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</si>
  <si>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</si>
  <si>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</si>
  <si>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</si>
  <si>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</si>
  <si>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</si>
  <si>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</si>
  <si>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</si>
  <si>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</si>
  <si>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</si>
  <si>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</si>
  <si>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</si>
  <si>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</si>
  <si>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</si>
  <si>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</si>
  <si>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</si>
  <si>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</si>
  <si>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</si>
  <si>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</si>
  <si>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</si>
  <si>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</si>
  <si>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</si>
  <si>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</si>
  <si>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</si>
  <si>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</si>
  <si>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</si>
  <si>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</si>
  <si>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</si>
  <si>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</si>
  <si>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</si>
  <si>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</si>
  <si>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</si>
  <si>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</si>
  <si>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</si>
  <si>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</si>
  <si>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</si>
  <si>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</si>
  <si>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</si>
  <si>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</si>
  <si>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</si>
  <si>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</si>
  <si>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</si>
  <si>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</si>
  <si>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</si>
  <si>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</si>
  <si>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</si>
  <si>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</si>
  <si>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</si>
  <si>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</si>
  <si>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</si>
  <si>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</si>
  <si>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</si>
  <si>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</si>
  <si>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</si>
  <si>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</si>
  <si>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</si>
  <si>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</si>
  <si>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</si>
  <si>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</si>
  <si>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</si>
  <si>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</si>
  <si>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</si>
  <si>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</si>
  <si>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</si>
  <si>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</si>
  <si>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</si>
  <si>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</si>
  <si>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</si>
  <si>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</si>
  <si>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</si>
  <si>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</si>
  <si>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</si>
  <si>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</si>
  <si>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</si>
  <si>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</si>
  <si>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</si>
  <si>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</si>
  <si>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</si>
  <si>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</si>
  <si>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</si>
  <si>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</si>
  <si>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</si>
  <si>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</si>
  <si>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</si>
  <si>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</si>
  <si>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</si>
  <si>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</si>
  <si>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</si>
  <si>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</si>
  <si>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</si>
  <si>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</si>
  <si>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</si>
  <si>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</si>
  <si>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</si>
  <si>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</si>
  <si>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</si>
  <si>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</si>
  <si>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</si>
  <si>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</si>
  <si>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</si>
  <si>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</si>
  <si>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</si>
  <si>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</si>
  <si>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</si>
  <si>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</si>
  <si>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</si>
  <si>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</si>
  <si>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</si>
  <si>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</si>
  <si>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</si>
  <si>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</si>
  <si>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</si>
  <si>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</si>
  <si>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</si>
  <si>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</si>
  <si>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</si>
  <si>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</si>
  <si>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</si>
  <si>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</si>
  <si>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</si>
  <si>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</si>
  <si>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</si>
  <si>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</si>
  <si>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</si>
  <si>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</si>
  <si>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</si>
  <si>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</si>
  <si>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</si>
  <si>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</si>
  <si>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</si>
  <si>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</si>
  <si>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</si>
  <si>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</si>
  <si>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</si>
  <si>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</si>
  <si>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</si>
  <si>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</si>
  <si>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</si>
  <si>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</si>
  <si>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</si>
  <si>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</si>
  <si>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</si>
  <si>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</si>
  <si>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</si>
  <si>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</si>
  <si>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</si>
  <si>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</si>
  <si>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</si>
  <si>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</si>
  <si>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</si>
  <si>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</si>
  <si>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</si>
  <si>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</si>
  <si>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</si>
  <si>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</si>
  <si>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</si>
  <si>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</si>
  <si>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</si>
  <si>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</si>
  <si>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</si>
  <si>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</si>
  <si>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</si>
  <si>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</si>
  <si>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</si>
  <si>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</si>
  <si>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</si>
  <si>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</si>
  <si>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</si>
  <si>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</si>
  <si>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</si>
  <si>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</si>
  <si>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</si>
  <si>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</si>
  <si>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</si>
  <si>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</si>
  <si>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</si>
  <si>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</si>
  <si>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</si>
  <si>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</si>
  <si>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</si>
  <si>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</si>
  <si>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</si>
  <si>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</si>
  <si>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</si>
  <si>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</si>
  <si>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</si>
  <si>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</si>
  <si>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</si>
  <si>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</si>
  <si>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</si>
  <si>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</si>
  <si>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</si>
  <si>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</si>
  <si>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</si>
  <si>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</si>
  <si>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</si>
  <si>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</si>
  <si>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</si>
  <si>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</si>
  <si>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</si>
  <si>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</si>
  <si>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</si>
  <si>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</si>
  <si>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</si>
  <si>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</si>
  <si>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</si>
  <si>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</si>
  <si>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</si>
  <si>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</si>
  <si>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</si>
  <si>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</si>
  <si>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</si>
  <si>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</si>
  <si>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</si>
  <si>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</si>
  <si>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</si>
  <si>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</si>
  <si>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</si>
  <si>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</si>
  <si>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</si>
  <si>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</si>
  <si>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</si>
  <si>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</si>
  <si>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</si>
  <si>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</si>
  <si>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</si>
  <si>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</si>
  <si>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</si>
  <si>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</si>
  <si>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</si>
  <si>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</si>
  <si>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</si>
  <si>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</si>
  <si>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</si>
  <si>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</si>
  <si>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</si>
  <si>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</si>
  <si>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</si>
  <si>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</si>
  <si>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</si>
  <si>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</si>
  <si>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</si>
  <si>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</si>
  <si>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</si>
  <si>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</si>
  <si>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</si>
  <si>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</si>
  <si>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</si>
  <si>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</si>
  <si>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</si>
  <si>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</si>
  <si>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</si>
  <si>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</si>
  <si>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</si>
  <si>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</si>
  <si>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</si>
  <si>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</si>
  <si>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</si>
  <si>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</si>
  <si>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</si>
  <si>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</si>
  <si>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</si>
  <si>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</si>
  <si>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</si>
  <si>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</si>
  <si>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</si>
  <si>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</si>
  <si>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</si>
  <si>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</si>
  <si>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</si>
  <si>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</si>
  <si>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</si>
  <si>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</si>
  <si>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</si>
  <si>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</si>
  <si>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</si>
  <si>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</si>
  <si>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</si>
  <si>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</si>
  <si>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</si>
  <si>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</si>
  <si>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</si>
  <si>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</si>
  <si>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</si>
  <si>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</si>
  <si>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</si>
  <si>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</si>
  <si>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</si>
  <si>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</si>
  <si>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</si>
  <si>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</si>
  <si>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</si>
  <si>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</si>
  <si>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</si>
  <si>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</si>
  <si>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</si>
  <si>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</si>
  <si>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</si>
  <si>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</si>
  <si>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</si>
  <si>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</si>
  <si>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</si>
  <si>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</si>
  <si>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</si>
  <si>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</si>
  <si>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</si>
  <si>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</si>
  <si>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</si>
  <si>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</si>
  <si>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</si>
  <si>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</si>
  <si>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</si>
  <si>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</si>
  <si>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</si>
  <si>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</si>
  <si>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</si>
  <si>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</si>
  <si>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</si>
  <si>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</si>
  <si>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</si>
  <si>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</si>
  <si>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</si>
  <si>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</si>
  <si>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</si>
  <si>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</si>
  <si>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</si>
  <si>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</si>
  <si>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</si>
  <si>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</si>
  <si>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</si>
  <si>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</si>
  <si>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</si>
  <si>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</si>
  <si>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</si>
  <si>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</si>
  <si>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</si>
  <si>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</si>
  <si>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</si>
  <si>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</si>
  <si>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</si>
  <si>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</si>
  <si>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</si>
  <si>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</si>
  <si>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</si>
  <si>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</si>
  <si>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</si>
  <si>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</si>
  <si>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</si>
  <si>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</si>
  <si>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</si>
  <si>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</si>
  <si>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</si>
  <si>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</si>
  <si>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</si>
  <si>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</si>
  <si>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</si>
  <si>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</si>
  <si>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</si>
  <si>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</si>
  <si>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</si>
  <si>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</si>
  <si>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</si>
  <si>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</si>
  <si>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</si>
  <si>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</si>
  <si>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</si>
  <si>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</si>
  <si>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</si>
  <si>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</si>
  <si>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</si>
  <si>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</si>
  <si>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</si>
  <si>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</si>
  <si>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</si>
  <si>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</si>
  <si>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</si>
  <si>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</si>
  <si>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</si>
  <si>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</si>
  <si>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</si>
  <si>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</si>
  <si>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</si>
  <si>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</si>
  <si>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</si>
  <si>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</si>
  <si>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</si>
  <si>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</si>
  <si>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</si>
  <si>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</si>
  <si>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</si>
  <si>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</si>
  <si>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</si>
  <si>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</si>
  <si>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</si>
  <si>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</si>
  <si>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</si>
  <si>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</si>
  <si>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</si>
  <si>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</si>
  <si>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</si>
  <si>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</si>
  <si>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</si>
  <si>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</si>
  <si>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</si>
  <si>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</si>
  <si>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</si>
  <si>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</si>
  <si>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</si>
  <si>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</si>
  <si>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</si>
  <si>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</si>
  <si>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</si>
  <si>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</si>
  <si>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</si>
  <si>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</si>
  <si>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</si>
  <si>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</si>
  <si>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</si>
  <si>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</si>
  <si>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</si>
  <si>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</si>
  <si>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</si>
  <si>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</si>
  <si>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</si>
  <si>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</si>
  <si>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</si>
  <si>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</si>
  <si>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</si>
  <si>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</si>
  <si>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</si>
  <si>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</si>
  <si>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</si>
  <si>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</si>
  <si>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</si>
  <si>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</si>
  <si>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</si>
  <si>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</si>
  <si>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</si>
  <si>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</si>
  <si>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</si>
  <si>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</si>
  <si>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</si>
  <si>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</si>
  <si>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</si>
  <si>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</si>
  <si>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</si>
  <si>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</si>
  <si>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</si>
  <si>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</si>
  <si>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</si>
  <si>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</si>
  <si>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</si>
  <si>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</si>
  <si>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</si>
  <si>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</si>
  <si>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</si>
  <si>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</si>
  <si>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</si>
  <si>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</si>
  <si>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</si>
  <si>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</si>
  <si>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</si>
  <si>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</si>
  <si>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</si>
  <si>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</si>
  <si>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</si>
  <si>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</si>
  <si>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</si>
  <si>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</si>
  <si>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</si>
  <si>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</si>
  <si>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</si>
  <si>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</si>
  <si>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</si>
  <si>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</si>
  <si>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</si>
  <si>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</si>
  <si>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</si>
  <si>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</si>
  <si>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</si>
  <si>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</si>
  <si>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</si>
  <si>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</si>
  <si>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</si>
  <si>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</si>
  <si>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</si>
  <si>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</si>
  <si>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</si>
  <si>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</si>
  <si>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555 University Ave.</t>
  </si>
  <si>
    <t>Toronto</t>
  </si>
  <si>
    <t>Canada</t>
  </si>
  <si>
    <t>M5G 1X8</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</si>
  <si>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</si>
  <si>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The Hospital for Sick Children - Lung Program</t>
  </si>
  <si>
    <t>C664A5F9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</si>
</sst>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A2" sqref="A2"/>
    </sheetView>
  </sheetViews>
  <sheetFormatPr defaultColWidth="9.109375" defaultRowHeight="14.4" x14ac:dyDescent="0.3"/>
  <cols>
    <col min="1" max="1" width="11.33203125" style="63" customWidth="1"/>
    <col min="2" max="2" width="43"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8" x14ac:dyDescent="0.3">
      <c r="A2" s="78" t="s">
        <v>1240</v>
      </c>
      <c r="B2" s="79" t="s">
        <v>1239</v>
      </c>
      <c r="C2" s="81" t="s">
        <v>1219</v>
      </c>
      <c r="D2" s="79">
        <v>100227</v>
      </c>
      <c r="E2" s="63" t="s">
        <v>147</v>
      </c>
      <c r="F2" s="63" t="s">
        <v>144</v>
      </c>
      <c r="G2" s="63" t="s">
        <v>12</v>
      </c>
      <c r="H2" s="82">
        <v>42716</v>
      </c>
      <c r="I2" s="64">
        <v>42719</v>
      </c>
      <c r="J2" s="79" t="s">
        <v>1234</v>
      </c>
      <c r="K2" s="79" t="s">
        <v>1235</v>
      </c>
      <c r="L2" s="79" t="s">
        <v>1215</v>
      </c>
      <c r="M2" s="79" t="s">
        <v>1236</v>
      </c>
      <c r="N2" s="63" t="s">
        <v>1237</v>
      </c>
      <c r="O2" s="63" t="s">
        <v>1067</v>
      </c>
      <c r="P2" s="37" t="str">
        <f>IF(ISBLANK(O2), "", Activities_French_Text)</f>
        <v>Traitement,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opLeftCell="J1" zoomScaleNormal="100" workbookViewId="0">
      <selection activeCell="L2" sqref="L2"/>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40.6640625" style="1" customWidth="1"/>
    <col min="10" max="10" width="33.109375"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C664A5F9</v>
      </c>
      <c r="B2" s="55" t="str">
        <f>IF(ISBLANK('CTO Inspection English'!B2), "", 'CTO Inspection English'!B2)</f>
        <v>The Hospital for Sick Children - Lung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42716</v>
      </c>
      <c r="G2" s="76">
        <v>1</v>
      </c>
      <c r="H2" s="76">
        <v>1</v>
      </c>
      <c r="I2" s="1" t="s">
        <v>824</v>
      </c>
      <c r="J2" s="54" t="str">
        <f>IF(ISBLANK(I2),"", Regulation_French_Text)</f>
        <v>32 - Emballage et étiquetage</v>
      </c>
      <c r="K2" s="63" t="s">
        <v>198</v>
      </c>
      <c r="L2" s="37" t="str">
        <f>IF(ISBLANK(K2), "", Observation_French_Text)</f>
        <v>Des organes n’avaient pas été étiquetés avec tous les renseignements exigés.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C664A5F9</v>
      </c>
      <c r="B3" s="55" t="str">
        <f>IF(ISBLANK(M3), "", B2)</f>
        <v>The Hospital for Sick Children - Lung Program</v>
      </c>
      <c r="C3" s="54" t="str">
        <f>IF(ISBLANK(M3), "", C2)</f>
        <v>Inspection régulière</v>
      </c>
      <c r="D3" s="54" t="str">
        <f>IF(ISBLANK(M3), "", D2)</f>
        <v>Regular Inspection</v>
      </c>
      <c r="E3" s="54" t="str">
        <f>IF(ISBLANK(M3), "", E2)</f>
        <v>C</v>
      </c>
      <c r="F3" s="46">
        <f>IF(ISBLANK(M3), "", F2)</f>
        <v>42716</v>
      </c>
      <c r="G3" s="76">
        <v>2</v>
      </c>
      <c r="H3" s="76">
        <v>1</v>
      </c>
      <c r="I3" s="1" t="s">
        <v>857</v>
      </c>
      <c r="J3" s="54" t="str">
        <f>IF(ISBLANK(I3),"", Regulation_French_Text)</f>
        <v>73 - Procédures d’opération normalisées</v>
      </c>
      <c r="K3" s="63" t="s">
        <v>1163</v>
      </c>
      <c r="L3" s="37" t="str">
        <f>IF(ISBLANK(K3), "", Observation_French_Text)</f>
        <v>Les procédures d’opération normalisées n’avaient pas été tenues à jour.</v>
      </c>
      <c r="M3" s="1" t="s">
        <v>1238</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c>
      <c r="B4" s="55" t="str">
        <f t="shared" ref="B4:B67" si="1">IF(ISBLANK(I4), "", B3)</f>
        <v/>
      </c>
      <c r="C4" s="54" t="str">
        <f t="shared" ref="C4:C67" si="2">IF(ISBLANK(I4), "", C3)</f>
        <v/>
      </c>
      <c r="D4" s="54" t="str">
        <f t="shared" ref="D4:D67" si="3">IF(ISBLANK(I4), "", D3)</f>
        <v/>
      </c>
      <c r="E4" s="54" t="str">
        <f t="shared" ref="E4:E67" si="4">IF(ISBLANK(I4), "", E3)</f>
        <v/>
      </c>
      <c r="F4" s="46" t="str">
        <f t="shared" ref="F4:F67" si="5">IF(ISBLANK(I4), "", F3)</f>
        <v/>
      </c>
      <c r="G4" s="76"/>
      <c r="H4" s="76"/>
      <c r="L4" s="37" t="str">
        <f>IF(ISBLANK(K4), "", Observation_French_Text)</f>
        <v/>
      </c>
      <c r="N4" s="54" t="str">
        <f>IF(ISBLANK(M4), "", Inspection_Outcome_French_Text)</f>
        <v/>
      </c>
      <c r="P4" s="54" t="str">
        <f>IF(ISBLANK(O4), "", Measure_Taken_French_Text)</f>
        <v/>
      </c>
    </row>
    <row r="5" spans="1:17" ht="45"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5"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5"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ht="15"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2017-01-12T21:00:28Z</dcterms:modified>
</cp:coreProperties>
</file>