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P4" i="1"/>
  <c r="N4" i="1"/>
  <c r="L4" i="1"/>
  <c r="J4" i="1"/>
  <c r="F4" i="1"/>
  <c r="F5" i="1" s="1"/>
  <c r="P3" i="1"/>
  <c r="N3" i="1"/>
  <c r="L3" i="1"/>
  <c r="J3" i="1"/>
  <c r="F3" i="1"/>
  <c r="E3" i="1"/>
  <c r="E4" i="1" s="1"/>
  <c r="E5" i="1" s="1"/>
  <c r="D3" i="1"/>
  <c r="D4" i="1" s="1"/>
  <c r="D5" i="1" s="1"/>
  <c r="C3" i="1"/>
  <c r="C4" i="1" s="1"/>
  <c r="C5" i="1" s="1"/>
  <c r="B3" i="1"/>
  <c r="B4" i="1" s="1"/>
  <c r="B5" i="1" s="1"/>
  <c r="A3" i="1"/>
  <c r="A4" i="1" s="1"/>
  <c r="A5" i="1" s="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<sst xmlns="http://schemas.openxmlformats.org/spreadsheetml/2006/main" count="2369" uniqueCount="1241">
  <si>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</si>
  <si>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</si>
  <si>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</si>
  <si>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</si>
  <si>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</si>
  <si>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</si>
  <si>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</si>
  <si>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</si>
  <si>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</si>
  <si>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</si>
  <si>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</si>
  <si>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</si>
  <si>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</si>
  <si>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</si>
  <si>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</si>
  <si>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</si>
  <si>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</si>
  <si>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</si>
  <si>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</si>
  <si>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</si>
  <si>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</si>
  <si>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</si>
  <si>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</si>
  <si>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</si>
  <si>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</si>
  <si>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</si>
  <si>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</si>
  <si>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</si>
  <si>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</si>
  <si>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</si>
  <si>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</si>
  <si>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</si>
  <si>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</si>
  <si>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</si>
  <si>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</si>
  <si>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</si>
  <si>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</si>
  <si>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</si>
  <si>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</si>
  <si>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</si>
  <si>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</si>
  <si>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</si>
  <si>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</si>
  <si>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</si>
  <si>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</si>
  <si>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</si>
  <si>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</si>
  <si>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</si>
  <si>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</si>
  <si>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</si>
  <si>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</si>
  <si>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</si>
  <si>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</si>
  <si>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</si>
  <si>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</si>
  <si>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</si>
  <si>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</si>
  <si>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</si>
  <si>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</si>
  <si>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</si>
  <si>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</si>
  <si>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</si>
  <si>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</si>
  <si>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</si>
  <si>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</si>
  <si>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</si>
  <si>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</si>
  <si>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</si>
  <si>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</si>
  <si>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</si>
  <si>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</si>
  <si>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</si>
  <si>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</si>
  <si>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</si>
  <si>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</si>
  <si>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</si>
  <si>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</si>
  <si>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</si>
  <si>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</si>
  <si>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</si>
  <si>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</si>
  <si>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</si>
  <si>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</si>
  <si>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</si>
  <si>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</si>
  <si>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</si>
  <si>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</si>
  <si>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</si>
  <si>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</si>
  <si>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</si>
  <si>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</si>
  <si>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</si>
  <si>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</si>
  <si>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</si>
  <si>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</si>
  <si>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</si>
  <si>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</si>
  <si>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</si>
  <si>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</si>
  <si>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</si>
  <si>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</si>
  <si>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</si>
  <si>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</si>
  <si>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</si>
  <si>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</si>
  <si>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</si>
  <si>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</si>
  <si>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</si>
  <si>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</si>
  <si>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</si>
  <si>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</si>
  <si>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</si>
  <si>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</si>
  <si>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</si>
  <si>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</si>
  <si>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</si>
  <si>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</si>
  <si>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</si>
  <si>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</si>
  <si>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</si>
  <si>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</si>
  <si>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</si>
  <si>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</si>
  <si>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</si>
  <si>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</si>
  <si>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</si>
  <si>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</si>
  <si>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</si>
  <si>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</si>
  <si>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</si>
  <si>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</si>
  <si>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</si>
  <si>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</si>
  <si>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</si>
  <si>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</si>
  <si>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</si>
  <si>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</si>
  <si>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</si>
  <si>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</si>
  <si>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</si>
  <si>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</si>
  <si>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</si>
  <si>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</si>
  <si>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</si>
  <si>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</si>
  <si>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</si>
  <si>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</si>
  <si>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</si>
  <si>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</si>
  <si>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</si>
  <si>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</si>
  <si>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</si>
  <si>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</si>
  <si>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</si>
  <si>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</si>
  <si>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</si>
  <si>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</si>
  <si>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</si>
  <si>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</si>
  <si>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</si>
  <si>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</si>
  <si>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</si>
  <si>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</si>
  <si>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</si>
  <si>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</si>
  <si>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</si>
  <si>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</si>
  <si>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</si>
  <si>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</si>
  <si>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</si>
  <si>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</si>
  <si>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</si>
  <si>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</si>
  <si>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</si>
  <si>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</si>
  <si>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</si>
  <si>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</si>
  <si>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</si>
  <si>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</si>
  <si>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</si>
  <si>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</si>
  <si>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</si>
  <si>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</si>
  <si>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</si>
  <si>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</si>
  <si>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</si>
  <si>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</si>
  <si>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</si>
  <si>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</si>
  <si>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</si>
  <si>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</si>
  <si>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</si>
  <si>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</si>
  <si>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</si>
  <si>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</si>
  <si>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</si>
  <si>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</si>
  <si>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</si>
  <si>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</si>
  <si>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</si>
  <si>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</si>
  <si>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</si>
  <si>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</si>
  <si>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</si>
  <si>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</si>
  <si>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</si>
  <si>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</si>
  <si>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</si>
  <si>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</si>
  <si>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</si>
  <si>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</si>
  <si>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</si>
  <si>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</si>
  <si>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</si>
  <si>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</si>
  <si>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</si>
  <si>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</si>
  <si>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</si>
  <si>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</si>
  <si>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</si>
  <si>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</si>
  <si>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</si>
  <si>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</si>
  <si>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</si>
  <si>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</si>
  <si>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</si>
  <si>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</si>
  <si>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</si>
  <si>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</si>
  <si>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</si>
  <si>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</si>
  <si>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</si>
  <si>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</si>
  <si>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</si>
  <si>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</si>
  <si>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</si>
  <si>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</si>
  <si>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</si>
  <si>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</si>
  <si>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</si>
  <si>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</si>
  <si>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</si>
  <si>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</si>
  <si>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</si>
  <si>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</si>
  <si>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</si>
  <si>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</si>
  <si>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</si>
  <si>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</si>
  <si>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</si>
  <si>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</si>
  <si>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</si>
  <si>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</si>
  <si>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</si>
  <si>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</si>
  <si>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</si>
  <si>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</si>
  <si>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</si>
  <si>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</si>
  <si>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</si>
  <si>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</si>
  <si>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</si>
  <si>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</si>
  <si>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</si>
  <si>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</si>
  <si>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</si>
  <si>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</si>
  <si>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</si>
  <si>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</si>
  <si>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</si>
  <si>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</si>
  <si>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</si>
  <si>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</si>
  <si>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</si>
  <si>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</si>
  <si>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</si>
  <si>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</si>
  <si>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</si>
  <si>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</si>
  <si>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</si>
  <si>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</si>
  <si>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</si>
  <si>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</si>
  <si>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</si>
  <si>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</si>
  <si>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</si>
  <si>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</si>
  <si>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</si>
  <si>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</si>
  <si>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</si>
  <si>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</si>
  <si>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</si>
  <si>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</si>
  <si>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</si>
  <si>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</si>
  <si>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</si>
  <si>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</si>
  <si>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</si>
  <si>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</si>
  <si>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</si>
  <si>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</si>
  <si>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</si>
  <si>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</si>
  <si>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</si>
  <si>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</si>
  <si>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</si>
  <si>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</si>
  <si>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</si>
  <si>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</si>
  <si>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</si>
  <si>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</si>
  <si>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</si>
  <si>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</si>
  <si>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</si>
  <si>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</si>
  <si>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</si>
  <si>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</si>
  <si>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</si>
  <si>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</si>
  <si>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</si>
  <si>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</si>
  <si>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</si>
  <si>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</si>
  <si>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</si>
  <si>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</si>
  <si>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</si>
  <si>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</si>
  <si>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</si>
  <si>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</si>
  <si>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</si>
  <si>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</si>
  <si>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</si>
  <si>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</si>
  <si>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</si>
  <si>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</si>
  <si>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</si>
  <si>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</si>
  <si>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</si>
  <si>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</si>
  <si>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</si>
  <si>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</si>
  <si>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</si>
  <si>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</si>
  <si>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</si>
  <si>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</si>
  <si>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</si>
  <si>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</si>
  <si>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</si>
  <si>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</si>
  <si>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</si>
  <si>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</si>
  <si>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</si>
  <si>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</si>
  <si>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</si>
  <si>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</si>
  <si>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</si>
  <si>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</si>
  <si>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</si>
  <si>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</si>
  <si>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</si>
  <si>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</si>
  <si>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</si>
  <si>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</si>
  <si>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</si>
  <si>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</si>
  <si>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</si>
  <si>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</si>
  <si>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</si>
  <si>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</si>
  <si>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</si>
  <si>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</si>
  <si>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</si>
  <si>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</si>
  <si>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</si>
  <si>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</si>
  <si>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</si>
  <si>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</si>
  <si>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</si>
  <si>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</si>
  <si>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</si>
  <si>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</si>
  <si>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</si>
  <si>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</si>
  <si>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</si>
  <si>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</si>
  <si>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</si>
  <si>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</si>
  <si>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</si>
  <si>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</si>
  <si>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</si>
  <si>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</si>
  <si>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</si>
  <si>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</si>
  <si>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</si>
  <si>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</si>
  <si>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</si>
  <si>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</si>
  <si>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</si>
  <si>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</si>
  <si>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</si>
  <si>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</si>
  <si>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</si>
  <si>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</si>
  <si>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</si>
  <si>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</si>
  <si>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</si>
  <si>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</si>
  <si>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</si>
  <si>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</si>
  <si>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</si>
  <si>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</si>
  <si>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</si>
  <si>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</si>
  <si>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</si>
  <si>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</si>
  <si>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</si>
  <si>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</si>
  <si>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</si>
  <si>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</si>
  <si>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</si>
  <si>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</si>
  <si>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</si>
  <si>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</si>
  <si>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</si>
  <si>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</si>
  <si>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</si>
  <si>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</si>
  <si>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</si>
  <si>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</si>
  <si>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</si>
  <si>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</si>
  <si>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</si>
  <si>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</si>
  <si>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</si>
  <si>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</si>
  <si>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</si>
  <si>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</si>
  <si>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</si>
  <si>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</si>
  <si>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</si>
  <si>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</si>
  <si>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</si>
  <si>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</si>
  <si>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</si>
  <si>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</si>
  <si>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</si>
  <si>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</si>
  <si>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</si>
  <si>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</si>
  <si>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</si>
  <si>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</si>
  <si>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</si>
  <si>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</si>
  <si>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</si>
  <si>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</si>
  <si>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</si>
  <si>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</si>
  <si>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</si>
  <si>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</si>
  <si>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</si>
  <si>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</si>
  <si>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</si>
  <si>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</si>
  <si>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</si>
  <si>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</si>
  <si>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</si>
  <si>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</si>
  <si>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</si>
  <si>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</si>
  <si>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</si>
  <si>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</si>
  <si>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</si>
  <si>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</si>
  <si>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</si>
  <si>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</si>
  <si>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</si>
  <si>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</si>
  <si>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</si>
  <si>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</si>
  <si>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</si>
  <si>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</si>
  <si>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</si>
  <si>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</si>
  <si>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</si>
  <si>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</si>
  <si>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</si>
  <si>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</si>
  <si>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</si>
  <si>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</si>
  <si>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</si>
  <si>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</si>
  <si>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</si>
  <si>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</si>
  <si>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</si>
  <si>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</si>
  <si>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</si>
  <si>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</si>
  <si>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</si>
  <si>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</si>
  <si>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</si>
  <si>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</si>
  <si>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</si>
  <si>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</si>
  <si>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</si>
  <si>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</si>
  <si>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</si>
  <si>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</si>
  <si>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</si>
  <si>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</si>
  <si>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</si>
  <si>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</si>
  <si>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</si>
  <si>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</si>
  <si>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</si>
  <si>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</si>
  <si>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</si>
  <si>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</si>
  <si>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</si>
  <si>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</si>
  <si>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</si>
  <si>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</si>
  <si>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</si>
  <si>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</si>
  <si>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</si>
  <si>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</si>
  <si>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</si>
  <si>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</si>
  <si>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</si>
  <si>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</si>
  <si>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</si>
  <si>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</si>
  <si>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</si>
  <si>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</si>
  <si>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</si>
  <si>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</si>
  <si>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</si>
  <si>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</si>
  <si>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</si>
  <si>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</si>
  <si>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</si>
  <si>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</si>
  <si>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</si>
  <si>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</si>
  <si>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</si>
  <si>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</si>
  <si>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</si>
  <si>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</si>
  <si>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</si>
  <si>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</si>
  <si>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</si>
  <si>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</si>
  <si>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</si>
  <si>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</si>
  <si>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</si>
  <si>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</si>
  <si>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</si>
  <si>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</si>
  <si>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</si>
  <si>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</si>
  <si>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</si>
  <si>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</si>
  <si>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</si>
  <si>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</si>
  <si>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</si>
  <si>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</si>
  <si>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</si>
  <si>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</si>
  <si>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</si>
  <si>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</si>
  <si>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</si>
  <si>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</si>
  <si>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</si>
  <si>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</si>
  <si>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</si>
  <si>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</si>
  <si>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</si>
  <si>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</si>
  <si>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</si>
  <si>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</si>
  <si>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</si>
  <si>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</si>
  <si>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</si>
  <si>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</si>
  <si>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</si>
  <si>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</si>
  <si>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</si>
  <si>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</si>
  <si>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</si>
  <si>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</si>
  <si>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</si>
  <si>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</si>
  <si>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</si>
  <si>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</si>
  <si>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</si>
  <si>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</si>
  <si>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</si>
  <si>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</si>
  <si>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</si>
  <si>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</si>
  <si>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</si>
  <si>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</si>
  <si>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</si>
  <si>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</si>
  <si>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</si>
  <si>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</si>
  <si>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</si>
  <si>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</si>
  <si>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</si>
  <si>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</si>
  <si>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</si>
  <si>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</si>
  <si>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</si>
  <si>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</si>
  <si>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</si>
  <si>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</si>
  <si>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</si>
  <si>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</si>
  <si>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</si>
  <si>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</si>
  <si>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</si>
  <si>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</si>
  <si>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</si>
  <si>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</si>
  <si>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</si>
  <si>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</si>
  <si>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</si>
  <si>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</si>
  <si>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</si>
  <si>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</si>
  <si>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</si>
  <si>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</si>
  <si>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</si>
  <si>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</si>
  <si>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</si>
  <si>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</si>
  <si>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</si>
  <si>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</si>
  <si>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</si>
  <si>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</si>
  <si>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</si>
  <si>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</si>
  <si>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</si>
  <si>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</si>
  <si>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</si>
  <si>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</si>
  <si>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</si>
  <si>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</si>
  <si>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</si>
  <si>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</si>
  <si>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</si>
  <si>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</si>
  <si>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</si>
  <si>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</si>
  <si>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</si>
  <si>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</si>
  <si>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</si>
  <si>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</si>
  <si>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</si>
  <si>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</si>
  <si>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</si>
  <si>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</si>
  <si>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</si>
  <si>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</si>
  <si>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</si>
  <si>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</si>
  <si>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</si>
  <si>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</si>
  <si>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</si>
  <si>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</si>
  <si>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</si>
  <si>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</si>
  <si>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</si>
  <si>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</si>
  <si>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</si>
  <si>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</si>
  <si>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</si>
  <si>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</si>
  <si>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</si>
  <si>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</si>
  <si>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</si>
  <si>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</si>
  <si>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</si>
  <si>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</si>
  <si>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</si>
  <si>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</si>
  <si>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</si>
  <si>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</si>
  <si>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</si>
  <si>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</si>
  <si>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</si>
  <si>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</si>
  <si>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</si>
  <si>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</si>
  <si>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</si>
  <si>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</si>
  <si>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</si>
  <si>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</si>
  <si>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</si>
  <si>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</si>
  <si>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</si>
  <si>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</si>
  <si>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</si>
  <si>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</si>
  <si>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</si>
  <si>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</si>
  <si>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</si>
  <si>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</si>
  <si>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</si>
  <si>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</si>
  <si>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</si>
  <si>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</si>
  <si>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</si>
  <si>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</si>
  <si>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</si>
  <si>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</si>
  <si>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</si>
  <si>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</si>
  <si>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</si>
  <si>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</si>
  <si>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</si>
  <si>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</si>
  <si>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</si>
  <si>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</si>
  <si>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</si>
  <si>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</si>
  <si>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</si>
  <si>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</si>
  <si>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</si>
  <si>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</si>
  <si>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</si>
  <si>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</si>
  <si>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</si>
  <si>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</si>
  <si>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</si>
  <si>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</si>
  <si>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</si>
  <si>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</si>
  <si>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</si>
  <si>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</si>
  <si>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</si>
  <si>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</si>
  <si>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</si>
  <si>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</si>
  <si>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</si>
  <si>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</si>
  <si>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</si>
  <si>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</si>
  <si>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</si>
  <si>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</si>
  <si>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</si>
  <si>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</si>
  <si>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</si>
  <si>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</si>
  <si>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</si>
  <si>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</si>
  <si>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</si>
  <si>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</si>
  <si>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</si>
  <si>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</si>
  <si>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</si>
  <si>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</si>
  <si>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</si>
  <si>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</si>
  <si>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</si>
  <si>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</si>
  <si>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</si>
  <si>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</si>
  <si>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</si>
  <si>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</si>
  <si>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</si>
  <si>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</si>
  <si>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</si>
  <si>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</si>
  <si>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</si>
  <si>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</si>
  <si>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</si>
  <si>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</si>
  <si>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</si>
  <si>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</si>
  <si>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</si>
  <si>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</si>
  <si>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</si>
  <si>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</si>
  <si>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</si>
  <si>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</si>
  <si>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</si>
  <si>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</si>
  <si>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</si>
  <si>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</si>
  <si>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</si>
  <si>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</si>
  <si>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</si>
  <si>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</si>
  <si>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</si>
  <si>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</si>
  <si>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</si>
  <si>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</si>
  <si>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</si>
  <si>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</si>
  <si>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</si>
  <si>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</si>
  <si>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</si>
  <si>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</si>
  <si>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</si>
  <si>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</si>
  <si>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</si>
  <si>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</si>
  <si>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</si>
  <si>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</si>
  <si>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</si>
  <si>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</si>
  <si>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</si>
  <si>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</si>
  <si>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</si>
  <si>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</si>
  <si>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</si>
  <si>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</si>
  <si>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</si>
  <si>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</si>
  <si>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</si>
  <si>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</si>
  <si>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</si>
  <si>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</si>
  <si>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</si>
  <si>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</si>
  <si>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</si>
  <si>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</si>
  <si>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</si>
  <si>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</si>
  <si>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</si>
  <si>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</si>
  <si>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</si>
  <si>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</si>
  <si>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</si>
  <si>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</si>
  <si>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</si>
  <si>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</si>
  <si>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</si>
  <si>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</si>
  <si>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</si>
  <si>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</si>
  <si>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</si>
  <si>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</si>
  <si>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</si>
  <si>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</si>
  <si>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</si>
  <si>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</si>
  <si>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</si>
  <si>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</si>
  <si>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</si>
  <si>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</si>
  <si>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</si>
  <si>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</si>
  <si>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</si>
  <si>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</si>
  <si>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</si>
  <si>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</si>
  <si>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</si>
  <si>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</si>
  <si>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</si>
  <si>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</si>
  <si>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</si>
  <si>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</si>
  <si>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</si>
  <si>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</si>
  <si>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</si>
  <si>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</si>
  <si>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</si>
  <si>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</si>
  <si>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</si>
  <si>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</si>
  <si>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</si>
  <si>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</si>
  <si>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</si>
  <si>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</si>
  <si>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</si>
  <si>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</si>
  <si>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</si>
  <si>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</si>
  <si>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</si>
  <si>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</si>
  <si>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</si>
  <si>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</si>
  <si>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</si>
  <si>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</si>
  <si>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</si>
  <si>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</si>
  <si>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</si>
  <si>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</si>
  <si>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</si>
  <si>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</si>
  <si>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</si>
  <si>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</si>
  <si>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</si>
  <si>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</si>
  <si>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</si>
  <si>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</si>
  <si>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</si>
  <si>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</si>
  <si>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</si>
  <si>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</si>
  <si>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</si>
  <si>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</si>
  <si>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</si>
  <si>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</si>
  <si>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</si>
  <si>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</si>
  <si>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</si>
  <si>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</si>
  <si>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</si>
  <si>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</si>
  <si>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</si>
  <si>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</si>
  <si>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</si>
  <si>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</si>
  <si>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</si>
  <si>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</si>
  <si>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</si>
  <si>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</si>
  <si>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</si>
  <si>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</si>
  <si>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</si>
  <si>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</si>
  <si>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</si>
  <si>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</si>
  <si>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</si>
  <si>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</si>
  <si>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</si>
  <si>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</si>
  <si>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</si>
  <si>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</si>
  <si>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</si>
  <si>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</si>
  <si>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</si>
  <si>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</si>
  <si>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</si>
  <si>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</si>
  <si>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</si>
  <si>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</si>
  <si>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</si>
  <si>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</si>
  <si>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</si>
  <si>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</si>
  <si>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</si>
  <si>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</si>
  <si>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</si>
  <si>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</si>
  <si>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</si>
  <si>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</si>
  <si>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</si>
  <si>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</si>
  <si>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</si>
  <si>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</si>
  <si>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</si>
  <si>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</si>
  <si>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</si>
  <si>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</si>
  <si>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</si>
  <si>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</si>
  <si>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</si>
  <si>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</si>
  <si>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</si>
  <si>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</si>
  <si>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</si>
  <si>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</si>
  <si>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</si>
  <si>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</si>
  <si>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</si>
  <si>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</si>
  <si>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</si>
  <si>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</si>
  <si>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</si>
  <si>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</si>
  <si>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</si>
  <si>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</si>
  <si>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</si>
  <si>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</si>
  <si>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</si>
  <si>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</si>
  <si>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</si>
  <si>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</si>
  <si>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</si>
  <si>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</si>
  <si>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</si>
  <si>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</si>
  <si>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</si>
  <si>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</si>
  <si>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</si>
  <si>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</si>
  <si>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</si>
  <si>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</si>
  <si>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</si>
  <si>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</si>
  <si>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</si>
  <si>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</si>
  <si>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</si>
  <si>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</si>
  <si>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</si>
  <si>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</si>
  <si>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</si>
  <si>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</si>
  <si>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</si>
  <si>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</si>
  <si>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</si>
  <si>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</si>
  <si>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</si>
  <si>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</si>
  <si>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</si>
  <si>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</si>
  <si>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</si>
  <si>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</si>
  <si>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</si>
  <si>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</si>
  <si>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</si>
  <si>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</si>
  <si>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</si>
  <si>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</si>
  <si>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</si>
  <si>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</si>
  <si>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</si>
  <si>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</si>
  <si>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</si>
  <si>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</si>
  <si>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</si>
  <si>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</si>
  <si>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</si>
  <si>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</si>
  <si>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</si>
  <si>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</si>
  <si>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</si>
  <si>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</si>
  <si>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</si>
  <si>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</si>
  <si>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</si>
  <si>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</si>
  <si>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</si>
  <si>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</si>
  <si>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</si>
  <si>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</si>
  <si>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</si>
  <si>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</si>
  <si>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</si>
  <si>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</si>
  <si>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</si>
  <si>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</si>
  <si>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</si>
  <si>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</si>
  <si>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</si>
  <si>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</si>
  <si>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</si>
  <si>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</si>
  <si>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</si>
  <si>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</si>
  <si>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</si>
  <si>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</si>
  <si>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</si>
  <si>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</si>
  <si>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</si>
  <si>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</si>
  <si>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</si>
  <si>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</si>
  <si>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</si>
  <si>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</si>
  <si>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</si>
  <si>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</si>
  <si>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</si>
  <si>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</si>
  <si>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</si>
  <si>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</si>
  <si>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</si>
  <si>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</si>
  <si>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</si>
  <si>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</si>
  <si>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</si>
  <si>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</si>
  <si>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</si>
  <si>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</si>
  <si>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</si>
  <si>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</si>
  <si>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</si>
  <si>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</si>
  <si>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</si>
  <si>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</si>
  <si>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</si>
  <si>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</si>
  <si>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</si>
  <si>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</si>
  <si>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</si>
  <si>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</si>
  <si>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</si>
  <si>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</si>
  <si>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</si>
  <si>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</si>
  <si>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</si>
  <si>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</si>
  <si>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</si>
  <si>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</si>
  <si>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</si>
  <si>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</si>
  <si>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</si>
  <si>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</si>
  <si>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</si>
  <si>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</si>
  <si>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</si>
  <si>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</si>
  <si>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</si>
  <si>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</si>
  <si>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</si>
  <si>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</si>
  <si>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</si>
  <si>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</si>
  <si>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</si>
  <si>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</si>
  <si>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</si>
  <si>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</si>
  <si>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</si>
  <si>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</si>
  <si>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</si>
  <si>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</si>
  <si>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</si>
  <si>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</si>
  <si>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</si>
  <si>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</si>
  <si>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</si>
  <si>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</si>
  <si>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</si>
  <si>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</si>
  <si>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</si>
  <si>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</si>
  <si>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</si>
  <si>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</si>
  <si>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</si>
  <si>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</si>
  <si>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</si>
  <si>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</si>
  <si>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</si>
  <si>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</si>
  <si>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</si>
  <si>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</si>
  <si>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</si>
  <si>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</si>
  <si>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</si>
  <si>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</si>
  <si>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</si>
  <si>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</si>
  <si>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</si>
  <si>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</si>
  <si>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</si>
  <si>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</si>
  <si>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</si>
  <si>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</si>
  <si>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</si>
  <si>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</si>
  <si>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</si>
  <si>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</si>
  <si>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</si>
  <si>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</si>
  <si>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</si>
  <si>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</si>
  <si>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</si>
  <si>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</si>
  <si>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</si>
  <si>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</si>
  <si>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</si>
  <si>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</si>
  <si>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</si>
  <si>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</si>
  <si>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</si>
  <si>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</si>
  <si>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</si>
  <si>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</si>
  <si>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</si>
  <si>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</si>
  <si>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</si>
  <si>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</si>
  <si>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</si>
  <si>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</si>
  <si>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</si>
  <si>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</si>
  <si>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</si>
  <si>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</si>
  <si>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</si>
  <si>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</si>
  <si>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</si>
  <si>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</si>
  <si>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</si>
  <si>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</si>
  <si>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</si>
  <si>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</si>
  <si>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</si>
  <si>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</si>
  <si>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</si>
  <si>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</si>
  <si>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</si>
  <si>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</si>
  <si>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</si>
  <si>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</si>
  <si>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</si>
  <si>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</si>
  <si>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</si>
  <si>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</si>
  <si>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</si>
  <si>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</si>
  <si>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</si>
  <si>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</si>
  <si>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</si>
  <si>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</si>
  <si>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</si>
  <si>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</si>
  <si>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</si>
  <si>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</si>
  <si>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</si>
  <si>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</si>
  <si>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</si>
  <si>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</si>
  <si>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</si>
  <si>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</si>
  <si>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</si>
  <si>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</si>
  <si>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</si>
  <si>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</si>
  <si>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</si>
  <si>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</si>
  <si>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</si>
  <si>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</si>
  <si>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</si>
  <si>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</si>
  <si>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</si>
  <si>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</si>
  <si>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</si>
  <si>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</si>
  <si>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</si>
  <si>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</si>
  <si>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</si>
  <si>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EB5AC43E</t>
  </si>
  <si>
    <t>585 University Ave. NCSB-11-1236</t>
  </si>
  <si>
    <t>Toronto</t>
  </si>
  <si>
    <t>Canada</t>
  </si>
  <si>
    <t>M5G 2N2</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</si>
  <si>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</si>
  <si>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University Health Network - Toronto General Hospital
Liver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</si>
</sst>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F1" workbookViewId="0">
      <selection activeCell="J2" sqref="J2"/>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57.6" x14ac:dyDescent="0.3">
      <c r="A2" s="78" t="s">
        <v>1234</v>
      </c>
      <c r="B2" s="87" t="s">
        <v>1240</v>
      </c>
      <c r="C2" s="81" t="s">
        <v>1219</v>
      </c>
      <c r="D2" s="79">
        <v>100160</v>
      </c>
      <c r="E2" s="63" t="s">
        <v>147</v>
      </c>
      <c r="F2" s="63" t="s">
        <v>144</v>
      </c>
      <c r="G2" s="63" t="s">
        <v>12</v>
      </c>
      <c r="H2" s="82">
        <v>42710</v>
      </c>
      <c r="I2" s="64">
        <v>42713</v>
      </c>
      <c r="J2" s="79" t="s">
        <v>1235</v>
      </c>
      <c r="K2" s="79" t="s">
        <v>1236</v>
      </c>
      <c r="L2" s="79" t="s">
        <v>1215</v>
      </c>
      <c r="M2" s="79" t="s">
        <v>1237</v>
      </c>
      <c r="N2" s="63" t="s">
        <v>1238</v>
      </c>
      <c r="O2" s="63" t="s">
        <v>1036</v>
      </c>
      <c r="P2" s="37" t="str">
        <f>IF(ISBLANK(O2), "", Activities_French_Text)</f>
        <v>Traitement, Distribution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O2" sqref="O2"/>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EB5AC43E</v>
      </c>
      <c r="B2" s="55" t="str">
        <f>IF(ISBLANK('CTO Inspection English'!B2), "", 'CTO Inspection English'!B2)</f>
        <v>University Health Network - Toronto General Hospital
Liver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42710</v>
      </c>
      <c r="G2" s="76">
        <v>1</v>
      </c>
      <c r="H2" s="76">
        <v>1</v>
      </c>
      <c r="I2" s="1" t="s">
        <v>385</v>
      </c>
      <c r="J2" s="54" t="str">
        <f>IF(ISBLANK(I2),"", Regulation_French_Text)</f>
        <v>68 - Équipement, matériel et produits</v>
      </c>
      <c r="K2" s="63" t="s">
        <v>264</v>
      </c>
      <c r="L2" s="37" t="str">
        <f>IF(ISBLANK(K2), "", Observation_French_Text)</f>
        <v>L’établissement n’avait pas conservé les solutions, les réactifs ou tout autre produit dans des conditions ambiantes et matérielles appropriées.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EB5AC43E</v>
      </c>
      <c r="B3" s="55" t="str">
        <f>IF(ISBLANK(M3), "", B2)</f>
        <v>University Health Network - Toronto General Hospital
Liver Program</v>
      </c>
      <c r="C3" s="54" t="str">
        <f>IF(ISBLANK(M3), "", C2)</f>
        <v>Inspection régulière</v>
      </c>
      <c r="D3" s="54" t="str">
        <f>IF(ISBLANK(M3), "", D2)</f>
        <v>Regular Inspection</v>
      </c>
      <c r="E3" s="54" t="str">
        <f>IF(ISBLANK(M3), "", E2)</f>
        <v>C</v>
      </c>
      <c r="F3" s="46">
        <f>IF(ISBLANK(M3), "", F2)</f>
        <v>42710</v>
      </c>
      <c r="G3" s="76">
        <v>2</v>
      </c>
      <c r="H3" s="76">
        <v>1</v>
      </c>
      <c r="I3" s="1" t="s">
        <v>824</v>
      </c>
      <c r="J3" s="54" t="str">
        <f>IF(ISBLANK(I3),"", Regulation_French_Text)</f>
        <v>32 - Emballage et étiquetage</v>
      </c>
      <c r="K3" s="63" t="s">
        <v>198</v>
      </c>
      <c r="L3" s="37" t="str">
        <f>IF(ISBLANK(K3), "", Observation_French_Text)</f>
        <v>Des organes n’avaient pas été étiquetés avec tous les renseignements exigés.</v>
      </c>
      <c r="M3" s="1" t="s">
        <v>1239</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
      <c r="A4" s="56" t="str">
        <f t="shared" ref="A4:A67" si="0">IF(ISBLANK(I4), "", A3)</f>
        <v>EB5AC43E</v>
      </c>
      <c r="B4" s="55" t="str">
        <f t="shared" ref="B4:B67" si="1">IF(ISBLANK(I4), "", B3)</f>
        <v>University Health Network - Toronto General Hospital
Liver Program</v>
      </c>
      <c r="C4" s="54" t="str">
        <f t="shared" ref="C4:C67" si="2">IF(ISBLANK(I4), "", C3)</f>
        <v>Inspection régulière</v>
      </c>
      <c r="D4" s="54" t="str">
        <f t="shared" ref="D4:D67" si="3">IF(ISBLANK(I4), "", D3)</f>
        <v>Regular Inspection</v>
      </c>
      <c r="E4" s="54" t="str">
        <f t="shared" ref="E4:E67" si="4">IF(ISBLANK(I4), "", E3)</f>
        <v>C</v>
      </c>
      <c r="F4" s="46">
        <f t="shared" ref="F4:F67" si="5">IF(ISBLANK(I4), "", F3)</f>
        <v>42710</v>
      </c>
      <c r="G4" s="76">
        <v>3</v>
      </c>
      <c r="H4" s="76">
        <v>1</v>
      </c>
      <c r="I4" s="1" t="s">
        <v>381</v>
      </c>
      <c r="J4" s="54" t="str">
        <f>IF(ISBLANK(I4),"", Regulation_French_Text)</f>
        <v>55 - Dossiers</v>
      </c>
      <c r="K4" s="63" t="s">
        <v>242</v>
      </c>
      <c r="L4" s="37" t="str">
        <f>IF(ISBLANK(K4), "", Observation_French_Text)</f>
        <v>Le contenu des dossiers de l’établissement n’était pas exact, complet, lisible et/ou indélébile.</v>
      </c>
      <c r="N4" s="54" t="str">
        <f>IF(ISBLANK(M4), "", Inspection_Outcome_French_Text)</f>
        <v/>
      </c>
      <c r="P4" s="54" t="str">
        <f>IF(ISBLANK(O4), "", Measure_Taken_French_Text)</f>
        <v/>
      </c>
    </row>
    <row r="5" spans="1:17" ht="43.2" x14ac:dyDescent="0.3">
      <c r="A5" s="56" t="str">
        <f t="shared" si="0"/>
        <v>EB5AC43E</v>
      </c>
      <c r="B5" s="55" t="str">
        <f t="shared" si="1"/>
        <v>University Health Network - Toronto General Hospital
Liver Program</v>
      </c>
      <c r="C5" s="54" t="str">
        <f t="shared" si="2"/>
        <v>Inspection régulière</v>
      </c>
      <c r="D5" s="54" t="str">
        <f t="shared" si="3"/>
        <v>Regular Inspection</v>
      </c>
      <c r="E5" s="54" t="str">
        <f t="shared" si="4"/>
        <v>C</v>
      </c>
      <c r="F5" s="46">
        <f t="shared" si="5"/>
        <v>42710</v>
      </c>
      <c r="G5" s="76">
        <v>4</v>
      </c>
      <c r="H5" s="76">
        <v>1</v>
      </c>
      <c r="I5" s="1" t="s">
        <v>383</v>
      </c>
      <c r="J5" s="54" t="str">
        <f>IF(ISBLANK(I5),"", Regulation_French_Text)</f>
        <v>66 - Équipement, matériel et produits</v>
      </c>
      <c r="K5" s="63" t="s">
        <v>259</v>
      </c>
      <c r="L5" s="37" t="str">
        <f>IF(ISBLANK(K5), "", Observation_French_Text)</f>
        <v>L’équipement n’était pas qualifié en fonction de l’utilisation prévue.</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5"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5"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ht="15"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ht="15"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ht="15"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ht="15"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ht="15"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ht="15"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ht="15"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2017-01-12T21:19:21Z</dcterms:modified>
</cp:coreProperties>
</file>