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uhin\Downloads\"/>
    </mc:Choice>
  </mc:AlternateContent>
  <xr:revisionPtr revIDLastSave="0" documentId="13_ncr:1_{34192334-4B01-45BB-B4AA-725000E13D63}" xr6:coauthVersionLast="47" xr6:coauthVersionMax="47" xr10:uidLastSave="{00000000-0000-0000-0000-000000000000}"/>
  <bookViews>
    <workbookView xWindow="-108" yWindow="-108" windowWidth="23256" windowHeight="12456" activeTab="4" xr2:uid="{00000000-000D-0000-FFFF-FFFF00000000}"/>
  </bookViews>
  <sheets>
    <sheet name="Prob-1" sheetId="8" r:id="rId1"/>
    <sheet name="pROB-2" sheetId="9" r:id="rId2"/>
    <sheet name="Prob-3" sheetId="10" r:id="rId3"/>
    <sheet name="Prob-4" sheetId="12" r:id="rId4"/>
    <sheet name="prob- 5" sheetId="13" r:id="rId5"/>
    <sheet name="prob-6" sheetId="14" r:id="rId6"/>
    <sheet name="Reference Table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3" l="1" a="1"/>
  <c r="F2" i="13"/>
  <c r="F3" i="14" a="1"/>
  <c r="F3" i="14"/>
  <c r="F4" i="14" a="1"/>
  <c r="F4" i="14"/>
  <c r="F5" i="14" a="1"/>
  <c r="F5" i="14"/>
  <c r="F6" i="14" a="1"/>
  <c r="F6" i="14"/>
  <c r="F7" i="14" a="1"/>
  <c r="F7" i="14"/>
  <c r="F8" i="14" a="1"/>
  <c r="F8" i="14"/>
  <c r="F9" i="14" a="1"/>
  <c r="F9" i="14"/>
  <c r="F10" i="14" a="1"/>
  <c r="F10" i="14"/>
  <c r="F11" i="14" a="1"/>
  <c r="F11" i="14"/>
  <c r="F12" i="14" a="1"/>
  <c r="F12" i="14"/>
  <c r="F13" i="14" a="1"/>
  <c r="F13" i="14"/>
  <c r="F14" i="14" a="1"/>
  <c r="F14" i="14"/>
  <c r="F15" i="14" a="1"/>
  <c r="F15" i="14"/>
  <c r="F16" i="14" a="1"/>
  <c r="F16" i="14"/>
  <c r="F17" i="14" a="1"/>
  <c r="F17" i="14"/>
  <c r="F18" i="14" a="1"/>
  <c r="F18" i="14"/>
  <c r="F19" i="14" a="1"/>
  <c r="F19" i="14"/>
  <c r="F20" i="14" a="1"/>
  <c r="F20" i="14"/>
  <c r="F21" i="14" a="1"/>
  <c r="F21" i="14"/>
  <c r="F2" i="14" a="1"/>
  <c r="F2" i="14" s="1"/>
  <c r="F11" i="13" a="1"/>
  <c r="F11" i="13"/>
  <c r="F12" i="13" a="1"/>
  <c r="F12" i="13"/>
  <c r="F13" i="13" a="1"/>
  <c r="F13" i="13"/>
  <c r="F14" i="13" a="1"/>
  <c r="F14" i="13"/>
  <c r="F15" i="13" a="1"/>
  <c r="F15" i="13"/>
  <c r="F16" i="13" a="1"/>
  <c r="F16" i="13"/>
  <c r="F17" i="13" a="1"/>
  <c r="F17" i="13"/>
  <c r="F18" i="13" a="1"/>
  <c r="F18" i="13"/>
  <c r="F19" i="13" a="1"/>
  <c r="F19" i="13"/>
  <c r="F20" i="13" a="1"/>
  <c r="F20" i="13"/>
  <c r="F21" i="13" a="1"/>
  <c r="F21" i="13"/>
  <c r="F3" i="13" a="1"/>
  <c r="F3" i="13" s="1"/>
  <c r="F4" i="13" a="1"/>
  <c r="F4" i="13"/>
  <c r="F5" i="13" a="1"/>
  <c r="F5" i="13" s="1"/>
  <c r="F6" i="13" a="1"/>
  <c r="F6" i="13"/>
  <c r="F7" i="13" a="1"/>
  <c r="F7" i="13" s="1"/>
  <c r="F8" i="13" a="1"/>
  <c r="F8" i="13"/>
  <c r="F9" i="13" a="1"/>
  <c r="F9" i="13" s="1"/>
  <c r="F10" i="13" a="1"/>
  <c r="F10" i="13" s="1"/>
  <c r="F3" i="12" a="1"/>
  <c r="F3" i="12"/>
  <c r="F4" i="12" a="1"/>
  <c r="F4" i="12"/>
  <c r="F5" i="12" a="1"/>
  <c r="F5" i="12"/>
  <c r="F6" i="12" a="1"/>
  <c r="F6" i="12"/>
  <c r="F7" i="12" a="1"/>
  <c r="F7" i="12"/>
  <c r="F8" i="12" a="1"/>
  <c r="F8" i="12"/>
  <c r="F9" i="12" a="1"/>
  <c r="F9" i="12"/>
  <c r="F10" i="12" a="1"/>
  <c r="F10" i="12"/>
  <c r="F11" i="12" a="1"/>
  <c r="F11" i="12"/>
  <c r="F12" i="12" a="1"/>
  <c r="F12" i="12"/>
  <c r="F13" i="12" a="1"/>
  <c r="F13" i="12"/>
  <c r="F14" i="12" a="1"/>
  <c r="F14" i="12"/>
  <c r="F15" i="12" a="1"/>
  <c r="F15" i="12"/>
  <c r="F16" i="12" a="1"/>
  <c r="F16" i="12"/>
  <c r="F17" i="12" a="1"/>
  <c r="F17" i="12"/>
  <c r="F18" i="12" a="1"/>
  <c r="F18" i="12"/>
  <c r="F19" i="12" a="1"/>
  <c r="F19" i="12"/>
  <c r="F20" i="12" a="1"/>
  <c r="F20" i="12"/>
  <c r="F21" i="12" a="1"/>
  <c r="F21" i="12"/>
  <c r="F2" i="12" a="1"/>
  <c r="F2" i="12"/>
  <c r="F3" i="10" a="1"/>
  <c r="F3" i="10"/>
  <c r="F4" i="10" a="1"/>
  <c r="F4" i="10"/>
  <c r="F5" i="10" a="1"/>
  <c r="F5" i="10"/>
  <c r="F6" i="10" a="1"/>
  <c r="F6" i="10"/>
  <c r="F7" i="10" a="1"/>
  <c r="F7" i="10"/>
  <c r="F8" i="10" a="1"/>
  <c r="F8" i="10"/>
  <c r="F9" i="10" a="1"/>
  <c r="F9" i="10"/>
  <c r="F10" i="10" a="1"/>
  <c r="F10" i="10"/>
  <c r="F11" i="10" a="1"/>
  <c r="F11" i="10"/>
  <c r="F12" i="10" a="1"/>
  <c r="F12" i="10"/>
  <c r="F13" i="10" a="1"/>
  <c r="F13" i="10"/>
  <c r="F14" i="10" a="1"/>
  <c r="F14" i="10"/>
  <c r="F15" i="10" a="1"/>
  <c r="F15" i="10"/>
  <c r="F16" i="10" a="1"/>
  <c r="F16" i="10"/>
  <c r="F17" i="10" a="1"/>
  <c r="F17" i="10"/>
  <c r="F18" i="10" a="1"/>
  <c r="F18" i="10"/>
  <c r="F19" i="10" a="1"/>
  <c r="F19" i="10"/>
  <c r="F20" i="10" a="1"/>
  <c r="F20" i="10"/>
  <c r="F21" i="10" a="1"/>
  <c r="F21" i="10"/>
  <c r="F22" i="10" a="1"/>
  <c r="F22" i="10"/>
  <c r="F23" i="10" a="1"/>
  <c r="F23" i="10"/>
  <c r="F24" i="10" a="1"/>
  <c r="F24" i="10"/>
  <c r="F2" i="10" a="1"/>
  <c r="F2" i="10" s="1"/>
  <c r="F3" i="8"/>
  <c r="F4" i="8"/>
  <c r="F5" i="8"/>
  <c r="F6" i="8"/>
  <c r="F7" i="8"/>
  <c r="F8" i="8"/>
  <c r="F9" i="8"/>
  <c r="F10" i="8"/>
  <c r="F11" i="8"/>
  <c r="F12" i="8"/>
  <c r="F13" i="8"/>
  <c r="F14" i="8"/>
  <c r="F15" i="8"/>
  <c r="F16" i="8"/>
  <c r="F17" i="8"/>
  <c r="F18" i="8"/>
  <c r="F19" i="8"/>
  <c r="F20" i="8"/>
  <c r="F21" i="8"/>
  <c r="F22" i="8"/>
  <c r="F23" i="8"/>
  <c r="F24" i="8"/>
  <c r="F2" i="8"/>
  <c r="F4" i="9"/>
  <c r="F5" i="9"/>
  <c r="F6" i="9"/>
  <c r="F7" i="9"/>
  <c r="F8" i="9"/>
  <c r="F9" i="9"/>
  <c r="F10" i="9"/>
  <c r="F11" i="9"/>
  <c r="F12" i="9"/>
  <c r="F13" i="9"/>
  <c r="F14" i="9"/>
  <c r="F15" i="9"/>
  <c r="F16" i="9"/>
  <c r="F17" i="9"/>
  <c r="F18" i="9"/>
  <c r="F19" i="9"/>
  <c r="F20" i="9"/>
  <c r="F21" i="9"/>
  <c r="F22" i="9"/>
  <c r="F23" i="9"/>
  <c r="F24" i="9"/>
  <c r="F3" i="9"/>
  <c r="F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152E6D3D-8139-4F56-8128-BEDE43331A25}">
      <text>
        <r>
          <rPr>
            <b/>
            <sz val="9"/>
            <color indexed="81"/>
            <rFont val="Tahoma"/>
            <family val="2"/>
          </rPr>
          <t>Products costing Less than $5, has the tax included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06E72722-41D5-4EA1-864B-73FE3F9DDCBD}">
      <text>
        <r>
          <rPr>
            <b/>
            <sz val="9"/>
            <color indexed="81"/>
            <rFont val="Tahoma"/>
            <family val="2"/>
          </rPr>
          <t>10% of price for more than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56797699-14CF-4D69-B168-DA4CB6040FFB}">
      <text>
        <r>
          <rPr>
            <b/>
            <sz val="9"/>
            <color indexed="81"/>
            <rFont val="Tahoma"/>
            <family val="2"/>
          </rPr>
          <t>Sizes
&lt;$7 Small
&lt;$10 Medium
&gt;$10 Large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6826D77C-7C13-4EE2-9280-61847A02F6A6}">
      <text>
        <r>
          <rPr>
            <b/>
            <sz val="9"/>
            <color indexed="81"/>
            <rFont val="Tahoma"/>
            <family val="2"/>
          </rPr>
          <t>Bin Range is Given in the "Reference Tables" sheet.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RAFIUL</author>
  </authors>
  <commentList>
    <comment ref="F1" authorId="0" shapeId="0" xr:uid="{46F6DB7D-68FD-49FF-A24C-A458B152C097}">
      <text>
        <r>
          <rPr>
            <b/>
            <sz val="9"/>
            <color indexed="81"/>
            <rFont val="Tahoma"/>
            <family val="2"/>
          </rPr>
          <t>Values are Given in the "Reference Tables" sheet.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<sst xmlns="http://schemas.openxmlformats.org/spreadsheetml/2006/main" count="526" uniqueCount="133">
  <si>
    <t>A001</t>
  </si>
  <si>
    <t>A002</t>
  </si>
  <si>
    <t>A003</t>
  </si>
  <si>
    <t>A004</t>
  </si>
  <si>
    <t>A005</t>
  </si>
  <si>
    <t>A006</t>
  </si>
  <si>
    <t>Customer</t>
  </si>
  <si>
    <t>Date Time</t>
  </si>
  <si>
    <t>A007</t>
  </si>
  <si>
    <t>A008</t>
  </si>
  <si>
    <t>A009</t>
  </si>
  <si>
    <t>A010</t>
  </si>
  <si>
    <t>A011</t>
  </si>
  <si>
    <t>A012</t>
  </si>
  <si>
    <t>A013</t>
  </si>
  <si>
    <t>A014</t>
  </si>
  <si>
    <t>A015</t>
  </si>
  <si>
    <t>A016</t>
  </si>
  <si>
    <t>A017</t>
  </si>
  <si>
    <t>A018</t>
  </si>
  <si>
    <t>A019</t>
  </si>
  <si>
    <t>A020</t>
  </si>
  <si>
    <t>A021</t>
  </si>
  <si>
    <t>A022</t>
  </si>
  <si>
    <t>A023</t>
  </si>
  <si>
    <t>Ross</t>
  </si>
  <si>
    <t>Joey</t>
  </si>
  <si>
    <t>Monica</t>
  </si>
  <si>
    <t>Rachel</t>
  </si>
  <si>
    <t>Chandler</t>
  </si>
  <si>
    <t>Phoebe</t>
  </si>
  <si>
    <t>Item</t>
  </si>
  <si>
    <t>Pizza</t>
  </si>
  <si>
    <t>Drinks</t>
  </si>
  <si>
    <t>Burger</t>
  </si>
  <si>
    <t>Sub Sandwich</t>
  </si>
  <si>
    <t>Hot Dog</t>
  </si>
  <si>
    <t>Gunther</t>
  </si>
  <si>
    <t>Tea</t>
  </si>
  <si>
    <t>Price</t>
  </si>
  <si>
    <t>Status</t>
  </si>
  <si>
    <t>Order ID</t>
  </si>
  <si>
    <t>Tax Amount</t>
  </si>
  <si>
    <t>Pizza Size</t>
  </si>
  <si>
    <t>Student</t>
  </si>
  <si>
    <t>Score</t>
  </si>
  <si>
    <t>Subject</t>
  </si>
  <si>
    <t>Comment</t>
  </si>
  <si>
    <t>Physics</t>
  </si>
  <si>
    <t>Jim</t>
  </si>
  <si>
    <t>Mathematics</t>
  </si>
  <si>
    <t>Anderson</t>
  </si>
  <si>
    <t>Chemistry</t>
  </si>
  <si>
    <t>Heather</t>
  </si>
  <si>
    <t>Richard</t>
  </si>
  <si>
    <t>Jordan</t>
  </si>
  <si>
    <t>Jenna</t>
  </si>
  <si>
    <t>Gordon</t>
  </si>
  <si>
    <t>Johnson</t>
  </si>
  <si>
    <t>Kristen</t>
  </si>
  <si>
    <t>Patrick</t>
  </si>
  <si>
    <t>David</t>
  </si>
  <si>
    <t>Adam</t>
  </si>
  <si>
    <t>Bell</t>
  </si>
  <si>
    <t>Nathalia</t>
  </si>
  <si>
    <t>Teacher</t>
  </si>
  <si>
    <t>Freya</t>
  </si>
  <si>
    <t>Baldur</t>
  </si>
  <si>
    <t>Arteus</t>
  </si>
  <si>
    <t>Result Date</t>
  </si>
  <si>
    <t>Condition</t>
  </si>
  <si>
    <t>More Than 90</t>
  </si>
  <si>
    <t>Outstanding</t>
  </si>
  <si>
    <t>More Than 60</t>
  </si>
  <si>
    <t>Good</t>
  </si>
  <si>
    <t>Below 60</t>
  </si>
  <si>
    <t>Bad</t>
  </si>
  <si>
    <t>More Than 80</t>
  </si>
  <si>
    <t>More Than 50</t>
  </si>
  <si>
    <t>Below 50</t>
  </si>
  <si>
    <t>More Than 70</t>
  </si>
  <si>
    <t>More Than 40</t>
  </si>
  <si>
    <t>Below 40</t>
  </si>
  <si>
    <t>Exercise 05</t>
  </si>
  <si>
    <t>Sales Rep</t>
  </si>
  <si>
    <t>Sales</t>
  </si>
  <si>
    <t>Commission</t>
  </si>
  <si>
    <t>Ryan</t>
  </si>
  <si>
    <t>Jacob</t>
  </si>
  <si>
    <t>Emily</t>
  </si>
  <si>
    <t>Kevin</t>
  </si>
  <si>
    <t>Less Than $600,000</t>
  </si>
  <si>
    <t>$600,000 - $750,000</t>
  </si>
  <si>
    <t>$750,001 - $900,000</t>
  </si>
  <si>
    <t>More Than $900,000</t>
  </si>
  <si>
    <t>Exercise 06</t>
  </si>
  <si>
    <t>Zone</t>
  </si>
  <si>
    <t>South</t>
  </si>
  <si>
    <t>North</t>
  </si>
  <si>
    <t>East</t>
  </si>
  <si>
    <t>West</t>
  </si>
  <si>
    <t>Month</t>
  </si>
  <si>
    <t>January</t>
  </si>
  <si>
    <t>February</t>
  </si>
  <si>
    <t>April</t>
  </si>
  <si>
    <t>March</t>
  </si>
  <si>
    <t>Number</t>
  </si>
  <si>
    <t>Grade</t>
  </si>
  <si>
    <t>Range</t>
  </si>
  <si>
    <t>A</t>
  </si>
  <si>
    <t>75 - 89</t>
  </si>
  <si>
    <t>A-</t>
  </si>
  <si>
    <t>60 - 74</t>
  </si>
  <si>
    <t>B</t>
  </si>
  <si>
    <t>45 - 59</t>
  </si>
  <si>
    <t>C</t>
  </si>
  <si>
    <t>33 - 44</t>
  </si>
  <si>
    <t>D</t>
  </si>
  <si>
    <t>Below 33</t>
  </si>
  <si>
    <t>F</t>
  </si>
  <si>
    <t>Problem Statement</t>
  </si>
  <si>
    <r>
      <t>Display Status Text:</t>
    </r>
    <r>
      <rPr>
        <sz val="14"/>
        <color rgb="FF000000"/>
        <rFont val="Calibri"/>
        <family val="2"/>
        <scheme val="minor"/>
      </rPr>
      <t xml:space="preserve"> When the product is more than $5, then a 10% tax will be applied. Use the IF function to find the display “Including Tax/ Excluding Tax” in the Status column.</t>
    </r>
  </si>
  <si>
    <t>Calculate Tax Amount: When the product is more than $5, then a 10% tax will be applied. Use the IF function to find the tax amount.</t>
  </si>
  <si>
    <t>PROBLEM STATEMENT</t>
  </si>
  <si>
    <r>
      <t>•</t>
    </r>
    <r>
      <rPr>
        <b/>
        <sz val="14"/>
        <color rgb="FF000000"/>
        <rFont val="Calibri"/>
        <family val="2"/>
        <scheme val="minor"/>
      </rPr>
      <t>Show Value from a Lookup Table:</t>
    </r>
    <r>
      <rPr>
        <sz val="14"/>
        <color rgb="FF000000"/>
        <rFont val="Calibri"/>
        <family val="2"/>
        <scheme val="minor"/>
      </rPr>
      <t xml:space="preserve"> A small pizza costs less than $7, a medium one costs less than $10, and a large one costs more than $10. Using this table, you will find the pizza size.</t>
    </r>
  </si>
  <si>
    <t>Pizza sizes categories</t>
  </si>
  <si>
    <t>Small Pizzaa</t>
  </si>
  <si>
    <t>Medium Pizza</t>
  </si>
  <si>
    <t>large pizza</t>
  </si>
  <si>
    <r>
      <t>Find Sales Commission:</t>
    </r>
    <r>
      <rPr>
        <sz val="14"/>
        <color rgb="FF000000"/>
        <rFont val="Calibri"/>
        <family val="2"/>
        <scheme val="minor"/>
      </rPr>
      <t xml:space="preserve"> Your task is to calculate the sales commission based on the sales value. The commission for the sales value between $600,000 to $750,000 is 3%, $750,001 to $900,000 is 5%, more than $900,000 is 7%.</t>
    </r>
  </si>
  <si>
    <t>Multiple Criteria with IF function: In this exercise you will find the letter grade based on subjects. Oftentimes, the grades are not fixed, the grades vary with the highest value. Therefore, it will be feasible for that scenario. The range of the grade per subject is provided below.</t>
  </si>
  <si>
    <t>You will need to find the letter grades for this problem. 90 or more is graded as A, 75 to 89 as A-, 60 to 74 as B, 45 to 59 as C, 33 to 44 as D, and less than 33 as F.</t>
  </si>
  <si>
    <t>Exercise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</si>
</sst>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_);[Red]\(&quot;$&quot;#,##0\)"/>
    <numFmt numFmtId="165" formatCode="&quot;$&quot;#,##0.00_);[Red]\(&quot;$&quot;#,##0.00\)"/>
    <numFmt numFmtId="166" formatCode="d\-mmm\-yy\ h:mm\ AM/PM"/>
    <numFmt numFmtId="167" formatCode="&quot;$&quot;#,##0.000"/>
    <numFmt numFmtId="168" formatCode="[$-409]d\-mmm;@"/>
  </numFmts>
  <fonts count="9" x14ac:knownFonts="1">
    <font>
      <sz val="11"/>
      <color theme="1"/>
      <name val="Calibri"/>
      <family val="2"/>
      <scheme val="minor"/>
    </font>
    <font>
      <sz val="12"/>
      <color theme="1"/>
      <name val="Calibri"/>
      <family val="2"/>
      <scheme val="minor"/>
    </font>
    <font>
      <b/>
      <sz val="14"/>
      <color theme="1"/>
      <name val="Calibri"/>
      <family val="2"/>
      <scheme val="minor"/>
    </font>
    <font>
      <b/>
      <sz val="16"/>
      <color theme="3"/>
      <name val="Calibri"/>
      <family val="2"/>
      <scheme val="minor"/>
    </font>
    <font>
      <b/>
      <sz val="9"/>
      <color indexed="81"/>
      <name val="Tahoma"/>
      <family val="2"/>
    </font>
    <font>
      <b/>
      <sz val="11"/>
      <color theme="1"/>
      <name val="Calibri"/>
      <family val="2"/>
      <scheme val="minor"/>
    </font>
    <font>
      <b/>
      <sz val="14"/>
      <color rgb="FF000000"/>
      <name val="Calibri"/>
      <family val="2"/>
      <scheme val="minor"/>
    </font>
    <font>
      <sz val="14"/>
      <color rgb="FF000000"/>
      <name val="Calibri"/>
      <family val="2"/>
      <scheme val="minor"/>
    </font>
    <font>
      <sz val="14"/>
      <color theme="1"/>
      <name val="Arial"/>
      <family val="2"/>
    </font>
  </fonts>
  <fills count="8">
    <fill>
      <patternFill patternType="none"/>
    </fill>
    <fill>
      <patternFill patternType="gray125"/>
    </fill>
    <fill>
      <patternFill patternType="solid">
        <fgColor rgb="FFCCECFF"/>
        <bgColor indexed="64"/>
      </patternFill>
    </fill>
    <fill>
      <patternFill patternType="solid">
        <fgColor rgb="FFECFFCC"/>
        <bgColor indexed="64"/>
      </patternFill>
    </fill>
    <fill>
      <patternFill patternType="solid">
        <fgColor rgb="FFD9D9FF"/>
        <bgColor indexed="64"/>
      </patternFill>
    </fill>
    <fill>
      <patternFill patternType="solid">
        <fgColor rgb="FFF7FFEB"/>
        <bgColor indexed="64"/>
      </patternFill>
    </fill>
    <fill>
      <patternFill patternType="solid">
        <fgColor rgb="FFFFDDF2"/>
        <bgColor indexed="64"/>
      </patternFill>
    </fill>
    <fill>
      <patternFill patternType="solid">
        <fgColor rgb="FFDDF2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ck">
        <color rgb="FF9999FF"/>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2" applyNumberFormat="0" applyFill="0" applyAlignment="0" applyProtection="0"/>
  </cellStyleXfs>
  <cellXfs count="31">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66" fontId="1" fillId="0" borderId="1" xfId="0" applyNumberFormat="1" applyFont="1" applyBorder="1" applyAlignment="1">
      <alignment horizontal="center" vertical="center"/>
    </xf>
    <xf numFmtId="0" fontId="1" fillId="0" borderId="1" xfId="0" applyFont="1" applyBorder="1" applyAlignment="1">
      <alignment horizontal="center" vertical="center"/>
    </xf>
    <xf numFmtId="165" fontId="1" fillId="0" borderId="1" xfId="0" applyNumberFormat="1" applyFont="1" applyBorder="1" applyAlignment="1">
      <alignment horizontal="center" vertical="center"/>
    </xf>
    <xf numFmtId="0" fontId="1" fillId="5" borderId="1" xfId="0" applyFont="1" applyFill="1" applyBorder="1" applyAlignment="1">
      <alignment horizontal="center" vertical="center"/>
    </xf>
    <xf numFmtId="167" fontId="1" fillId="5" borderId="1" xfId="0" applyNumberFormat="1" applyFont="1" applyFill="1" applyBorder="1" applyAlignment="1">
      <alignment horizontal="center" vertical="center"/>
    </xf>
    <xf numFmtId="168" fontId="1" fillId="0" borderId="1" xfId="0" applyNumberFormat="1" applyFont="1" applyBorder="1" applyAlignment="1">
      <alignment horizontal="center" vertical="center"/>
    </xf>
    <xf numFmtId="0" fontId="2" fillId="6" borderId="1" xfId="0" applyFont="1" applyFill="1" applyBorder="1" applyAlignment="1">
      <alignment horizontal="center" vertical="center"/>
    </xf>
    <xf numFmtId="9" fontId="1"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9" fontId="1" fillId="5" borderId="1" xfId="0" applyNumberFormat="1" applyFont="1" applyFill="1" applyBorder="1" applyAlignment="1">
      <alignment horizontal="center" vertical="center"/>
    </xf>
    <xf numFmtId="0" fontId="6" fillId="0" borderId="0" xfId="0" applyFont="1" applyAlignment="1">
      <alignment wrapText="1"/>
    </xf>
    <xf numFmtId="0" fontId="0" fillId="0" borderId="1" xfId="0" applyBorder="1"/>
    <xf numFmtId="0" fontId="5" fillId="0" borderId="0" xfId="0" applyFont="1"/>
    <xf numFmtId="0" fontId="6" fillId="0" borderId="0" xfId="0" applyFont="1" applyAlignment="1">
      <alignment horizontal="center" wrapText="1"/>
    </xf>
    <xf numFmtId="0" fontId="5" fillId="0" borderId="0" xfId="0" applyFont="1" applyAlignment="1">
      <alignment horizontal="center"/>
    </xf>
    <xf numFmtId="0" fontId="0" fillId="0" borderId="1" xfId="0" applyBorder="1" applyAlignment="1">
      <alignment horizontal="center" wrapText="1"/>
    </xf>
    <xf numFmtId="0" fontId="5" fillId="0" borderId="1" xfId="0" applyFont="1" applyBorder="1" applyAlignment="1">
      <alignment horizontal="center" wrapText="1"/>
    </xf>
    <xf numFmtId="0" fontId="8" fillId="0" borderId="0" xfId="0" applyFont="1" applyAlignment="1">
      <alignment horizontal="center" vertical="center" wrapText="1" readingOrder="1"/>
    </xf>
    <xf numFmtId="0" fontId="0" fillId="0" borderId="0" xfId="0" applyAlignment="1">
      <alignment horizont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7" fillId="0" borderId="0" xfId="0" applyFont="1" applyAlignment="1">
      <alignment horizontal="center" wrapText="1"/>
    </xf>
    <xf numFmtId="0" fontId="3" fillId="7" borderId="2" xfId="1" applyFill="1" applyAlignment="1">
      <alignment horizontal="center" vertical="center"/>
    </xf>
    <xf numFmtId="0" fontId="3" fillId="4" borderId="2" xfId="1" applyFill="1" applyAlignment="1">
      <alignment horizontal="center" vertical="center"/>
    </xf>
    <xf numFmtId="167" fontId="1" fillId="5" borderId="1" xfId="0" applyNumberFormat="1" applyFont="1" applyFill="1" applyBorder="1" applyAlignment="1">
      <alignment horizontal="left" vertical="center"/>
    </xf>
    <xf numFmtId="9" fontId="1" fillId="5" borderId="1" xfId="0" applyNumberFormat="1" applyFont="1" applyFill="1" applyBorder="1" applyAlignment="1">
      <alignment horizontal="left" vertical="center"/>
    </xf>
  </cellXfs>
  <cellStyles count="2">
    <cellStyle name="Heading 2" xfId="1" builtinId="17" customBuiltin="1"/>
    <cellStyle name="Normal" xfId="0" builtinId="0"/>
  </cellStyles>
  <dxfs count="0"/>
  <tableStyles count="1" defaultTableStyle="TableStyleMedium2" defaultPivotStyle="PivotStyleLight16">
    <tableStyle name="Invisible" pivot="0" table="0" count="0" xr9:uid="{9B304F04-89F0-4E05-90A0-32DDD8493593}"/>
  </tableStyles>
  <colors>
    <mruColors>
      <color rgb="FFD9D9FF"/>
      <color rgb="FFF7FFEB"/>
      <color rgb="FFECFFCC"/>
      <color rgb="FFCCECFF"/>
      <color rgb="FF9999FF"/>
      <color rgb="FFC1C1FF"/>
      <color rgb="FFFFCCEC"/>
      <color rgb="FFFFBA8F"/>
      <color rgb="FFFFDFCC"/>
      <color rgb="FF71B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267AD-4A51-4CBE-A4F9-2CA8168C341C}">
  <dimension ref="A1:U24"/>
  <sheetViews>
    <sheetView topLeftCell="A3" workbookViewId="0">
      <selection activeCell="I19" sqref="I19"/>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 min="6" max="6" width="13.6640625" bestFit="1" customWidth="1"/>
  </cols>
  <sheetData>
    <row r="1" spans="1:21" ht="18" x14ac:dyDescent="0.3">
      <c r="A1" s="2" t="s">
        <v>41</v>
      </c>
      <c r="B1" s="2" t="s">
        <v>7</v>
      </c>
      <c r="C1" s="2" t="s">
        <v>6</v>
      </c>
      <c r="D1" s="2" t="s">
        <v>31</v>
      </c>
      <c r="E1" s="2" t="s">
        <v>39</v>
      </c>
      <c r="F1" s="3" t="s">
        <v>40</v>
      </c>
    </row>
    <row r="2" spans="1:21" ht="15.6" x14ac:dyDescent="0.3">
      <c r="A2" s="5" t="s">
        <v>0</v>
      </c>
      <c r="B2" s="4">
        <v>44884.598611111112</v>
      </c>
      <c r="C2" s="5" t="s">
        <v>25</v>
      </c>
      <c r="D2" s="5" t="s">
        <v>32</v>
      </c>
      <c r="E2" s="6">
        <v>6.99</v>
      </c>
      <c r="F2" s="7" t="str">
        <f>IF(E2&gt;5,"Including Tax","Excluding Tax")</f>
        <v>Including Tax</v>
      </c>
    </row>
    <row r="3" spans="1:21" ht="15.6" x14ac:dyDescent="0.3">
      <c r="A3" s="5" t="s">
        <v>1</v>
      </c>
      <c r="B3" s="4">
        <v>44884.598611111112</v>
      </c>
      <c r="C3" s="5" t="s">
        <v>25</v>
      </c>
      <c r="D3" s="5" t="s">
        <v>33</v>
      </c>
      <c r="E3" s="6">
        <v>2.5</v>
      </c>
      <c r="F3" s="7" t="str">
        <f t="shared" ref="F3:F24" si="0">IF(E3&gt;5,"Including Tax","Excluding Tax")</f>
        <v>Excluding Tax</v>
      </c>
      <c r="I3" s="18" t="s">
        <v>120</v>
      </c>
      <c r="J3" s="18"/>
      <c r="K3" s="18"/>
      <c r="L3" s="18"/>
      <c r="M3" s="18"/>
      <c r="N3" s="18"/>
      <c r="O3" s="18"/>
      <c r="P3" s="18"/>
      <c r="Q3" s="18"/>
      <c r="R3" s="18"/>
      <c r="S3" s="18"/>
    </row>
    <row r="4" spans="1:21" ht="42" customHeight="1" x14ac:dyDescent="0.35">
      <c r="A4" s="5" t="s">
        <v>2</v>
      </c>
      <c r="B4" s="4">
        <v>44884.598611111112</v>
      </c>
      <c r="C4" s="5" t="s">
        <v>25</v>
      </c>
      <c r="D4" s="5" t="s">
        <v>32</v>
      </c>
      <c r="E4" s="6">
        <v>8.99</v>
      </c>
      <c r="F4" s="7" t="str">
        <f t="shared" si="0"/>
        <v>Including Tax</v>
      </c>
      <c r="I4" s="17" t="s">
        <v>121</v>
      </c>
      <c r="J4" s="17"/>
      <c r="K4" s="17"/>
      <c r="L4" s="17"/>
      <c r="M4" s="17"/>
      <c r="N4" s="17"/>
      <c r="O4" s="17"/>
      <c r="P4" s="17"/>
      <c r="Q4" s="17"/>
      <c r="R4" s="17"/>
      <c r="S4" s="17"/>
      <c r="T4" s="14"/>
      <c r="U4" s="14"/>
    </row>
    <row r="5" spans="1:21" ht="15.6" x14ac:dyDescent="0.3">
      <c r="A5" s="5" t="s">
        <v>3</v>
      </c>
      <c r="B5" s="4">
        <v>44884.619444444441</v>
      </c>
      <c r="C5" s="5" t="s">
        <v>26</v>
      </c>
      <c r="D5" s="5" t="s">
        <v>32</v>
      </c>
      <c r="E5" s="6">
        <v>12.99</v>
      </c>
      <c r="F5" s="7" t="str">
        <f t="shared" si="0"/>
        <v>Including Tax</v>
      </c>
    </row>
    <row r="6" spans="1:21" ht="15.6" x14ac:dyDescent="0.3">
      <c r="A6" s="5" t="s">
        <v>4</v>
      </c>
      <c r="B6" s="4">
        <v>44884.640277777777</v>
      </c>
      <c r="C6" s="5" t="s">
        <v>25</v>
      </c>
      <c r="D6" s="5" t="s">
        <v>34</v>
      </c>
      <c r="E6" s="6">
        <v>5.99</v>
      </c>
      <c r="F6" s="7" t="str">
        <f t="shared" si="0"/>
        <v>Including Tax</v>
      </c>
    </row>
    <row r="7" spans="1:21" ht="15.6" x14ac:dyDescent="0.3">
      <c r="A7" s="5" t="s">
        <v>5</v>
      </c>
      <c r="B7" s="4">
        <v>44884.640277777777</v>
      </c>
      <c r="C7" s="5" t="s">
        <v>26</v>
      </c>
      <c r="D7" s="5" t="s">
        <v>35</v>
      </c>
      <c r="E7" s="6">
        <v>5.99</v>
      </c>
      <c r="F7" s="7" t="str">
        <f t="shared" si="0"/>
        <v>Including Tax</v>
      </c>
    </row>
    <row r="8" spans="1:21" ht="15.6" x14ac:dyDescent="0.3">
      <c r="A8" s="5" t="s">
        <v>8</v>
      </c>
      <c r="B8" s="4">
        <v>44884.640277777777</v>
      </c>
      <c r="C8" s="5" t="s">
        <v>26</v>
      </c>
      <c r="D8" s="5" t="s">
        <v>35</v>
      </c>
      <c r="E8" s="6">
        <v>5.99</v>
      </c>
      <c r="F8" s="7" t="str">
        <f t="shared" si="0"/>
        <v>Including Tax</v>
      </c>
    </row>
    <row r="9" spans="1:21" ht="15.6" x14ac:dyDescent="0.3">
      <c r="A9" s="5" t="s">
        <v>9</v>
      </c>
      <c r="B9" s="4">
        <v>44884.640972222223</v>
      </c>
      <c r="C9" s="5" t="s">
        <v>26</v>
      </c>
      <c r="D9" s="5" t="s">
        <v>35</v>
      </c>
      <c r="E9" s="6">
        <v>5.99</v>
      </c>
      <c r="F9" s="7" t="str">
        <f t="shared" si="0"/>
        <v>Including Tax</v>
      </c>
    </row>
    <row r="10" spans="1:21" ht="15.6" x14ac:dyDescent="0.3">
      <c r="A10" s="5" t="s">
        <v>10</v>
      </c>
      <c r="B10" s="4">
        <v>44884.640972222223</v>
      </c>
      <c r="C10" s="5" t="s">
        <v>26</v>
      </c>
      <c r="D10" s="5" t="s">
        <v>35</v>
      </c>
      <c r="E10" s="6">
        <v>5.99</v>
      </c>
      <c r="F10" s="7" t="str">
        <f t="shared" si="0"/>
        <v>Including Tax</v>
      </c>
    </row>
    <row r="11" spans="1:21" ht="15.6" x14ac:dyDescent="0.3">
      <c r="A11" s="5" t="s">
        <v>11</v>
      </c>
      <c r="B11" s="4">
        <v>44884.649305555555</v>
      </c>
      <c r="C11" s="5" t="s">
        <v>27</v>
      </c>
      <c r="D11" s="5" t="s">
        <v>36</v>
      </c>
      <c r="E11" s="6">
        <v>7.99</v>
      </c>
      <c r="F11" s="7" t="str">
        <f t="shared" si="0"/>
        <v>Including Tax</v>
      </c>
    </row>
    <row r="12" spans="1:21" ht="15.6" x14ac:dyDescent="0.3">
      <c r="A12" s="5" t="s">
        <v>12</v>
      </c>
      <c r="B12" s="4">
        <v>44884.65</v>
      </c>
      <c r="C12" s="5" t="s">
        <v>27</v>
      </c>
      <c r="D12" s="5" t="s">
        <v>33</v>
      </c>
      <c r="E12" s="6">
        <v>2.99</v>
      </c>
      <c r="F12" s="7" t="str">
        <f t="shared" si="0"/>
        <v>Excluding Tax</v>
      </c>
    </row>
    <row r="13" spans="1:21" ht="15.6" x14ac:dyDescent="0.3">
      <c r="A13" s="5" t="s">
        <v>13</v>
      </c>
      <c r="B13" s="4">
        <v>44884.65625</v>
      </c>
      <c r="C13" s="5" t="s">
        <v>37</v>
      </c>
      <c r="D13" s="5" t="s">
        <v>32</v>
      </c>
      <c r="E13" s="6">
        <v>12.99</v>
      </c>
      <c r="F13" s="7" t="str">
        <f t="shared" si="0"/>
        <v>Including Tax</v>
      </c>
    </row>
    <row r="14" spans="1:21" ht="15.6" x14ac:dyDescent="0.3">
      <c r="A14" s="5" t="s">
        <v>14</v>
      </c>
      <c r="B14" s="4">
        <v>44884.65625</v>
      </c>
      <c r="C14" s="5" t="s">
        <v>37</v>
      </c>
      <c r="D14" s="5" t="s">
        <v>33</v>
      </c>
      <c r="E14" s="6">
        <v>1.5</v>
      </c>
      <c r="F14" s="7" t="str">
        <f t="shared" si="0"/>
        <v>Excluding Tax</v>
      </c>
    </row>
    <row r="15" spans="1:21" ht="15.6" x14ac:dyDescent="0.3">
      <c r="A15" s="5" t="s">
        <v>15</v>
      </c>
      <c r="B15" s="4">
        <v>44884.663194444445</v>
      </c>
      <c r="C15" s="5" t="s">
        <v>37</v>
      </c>
      <c r="D15" s="5" t="s">
        <v>35</v>
      </c>
      <c r="E15" s="6">
        <v>4.99</v>
      </c>
      <c r="F15" s="7" t="str">
        <f t="shared" si="0"/>
        <v>Excluding Tax</v>
      </c>
    </row>
    <row r="16" spans="1:21" ht="15.6" x14ac:dyDescent="0.3">
      <c r="A16" s="5" t="s">
        <v>16</v>
      </c>
      <c r="B16" s="4">
        <v>44884.664583333331</v>
      </c>
      <c r="C16" s="5" t="s">
        <v>28</v>
      </c>
      <c r="D16" s="5" t="s">
        <v>35</v>
      </c>
      <c r="E16" s="6">
        <v>5.99</v>
      </c>
      <c r="F16" s="7" t="str">
        <f t="shared" si="0"/>
        <v>Including Tax</v>
      </c>
    </row>
    <row r="17" spans="1:6" ht="15.6" x14ac:dyDescent="0.3">
      <c r="A17" s="5" t="s">
        <v>17</v>
      </c>
      <c r="B17" s="4">
        <v>44884.664583333331</v>
      </c>
      <c r="C17" s="5" t="s">
        <v>28</v>
      </c>
      <c r="D17" s="5" t="s">
        <v>32</v>
      </c>
      <c r="E17" s="6">
        <v>12.99</v>
      </c>
      <c r="F17" s="7" t="str">
        <f t="shared" si="0"/>
        <v>Including Tax</v>
      </c>
    </row>
    <row r="18" spans="1:6" ht="15.6" x14ac:dyDescent="0.3">
      <c r="A18" s="5" t="s">
        <v>18</v>
      </c>
      <c r="B18" s="4">
        <v>44884.664583333331</v>
      </c>
      <c r="C18" s="5" t="s">
        <v>28</v>
      </c>
      <c r="D18" s="5" t="s">
        <v>32</v>
      </c>
      <c r="E18" s="6">
        <v>9.99</v>
      </c>
      <c r="F18" s="7" t="str">
        <f t="shared" si="0"/>
        <v>Including Tax</v>
      </c>
    </row>
    <row r="19" spans="1:6" ht="15.6" x14ac:dyDescent="0.3">
      <c r="A19" s="5" t="s">
        <v>19</v>
      </c>
      <c r="B19" s="4">
        <v>44884.664583333331</v>
      </c>
      <c r="C19" s="5" t="s">
        <v>28</v>
      </c>
      <c r="D19" s="5" t="s">
        <v>32</v>
      </c>
      <c r="E19" s="6">
        <v>9.99</v>
      </c>
      <c r="F19" s="7" t="str">
        <f t="shared" si="0"/>
        <v>Including Tax</v>
      </c>
    </row>
    <row r="20" spans="1:6" ht="15.6" x14ac:dyDescent="0.3">
      <c r="A20" s="5" t="s">
        <v>20</v>
      </c>
      <c r="B20" s="4">
        <v>44884.664583333331</v>
      </c>
      <c r="C20" s="5" t="s">
        <v>28</v>
      </c>
      <c r="D20" s="5" t="s">
        <v>33</v>
      </c>
      <c r="E20" s="6">
        <v>2.99</v>
      </c>
      <c r="F20" s="7" t="str">
        <f t="shared" si="0"/>
        <v>Excluding Tax</v>
      </c>
    </row>
    <row r="21" spans="1:6" ht="15.6" x14ac:dyDescent="0.3">
      <c r="A21" s="5" t="s">
        <v>21</v>
      </c>
      <c r="B21" s="4">
        <v>44884.684027777781</v>
      </c>
      <c r="C21" s="5" t="s">
        <v>29</v>
      </c>
      <c r="D21" s="5" t="s">
        <v>38</v>
      </c>
      <c r="E21" s="6">
        <v>1.99</v>
      </c>
      <c r="F21" s="7" t="str">
        <f t="shared" si="0"/>
        <v>Excluding Tax</v>
      </c>
    </row>
    <row r="22" spans="1:6" ht="15.6" x14ac:dyDescent="0.3">
      <c r="A22" s="5" t="s">
        <v>22</v>
      </c>
      <c r="B22" s="4">
        <v>44884.697916666664</v>
      </c>
      <c r="C22" s="5" t="s">
        <v>30</v>
      </c>
      <c r="D22" s="5" t="s">
        <v>32</v>
      </c>
      <c r="E22" s="6">
        <v>7.99</v>
      </c>
      <c r="F22" s="7" t="str">
        <f t="shared" si="0"/>
        <v>Including Tax</v>
      </c>
    </row>
    <row r="23" spans="1:6" ht="15.6" x14ac:dyDescent="0.3">
      <c r="A23" s="5" t="s">
        <v>23</v>
      </c>
      <c r="B23" s="4">
        <v>44884.697916666664</v>
      </c>
      <c r="C23" s="5" t="s">
        <v>30</v>
      </c>
      <c r="D23" s="5" t="s">
        <v>34</v>
      </c>
      <c r="E23" s="6">
        <v>5.99</v>
      </c>
      <c r="F23" s="7" t="str">
        <f t="shared" si="0"/>
        <v>Including Tax</v>
      </c>
    </row>
    <row r="24" spans="1:6" ht="15.6" x14ac:dyDescent="0.3">
      <c r="A24" s="5" t="s">
        <v>24</v>
      </c>
      <c r="B24" s="4">
        <v>44884.699305555558</v>
      </c>
      <c r="C24" s="5" t="s">
        <v>30</v>
      </c>
      <c r="D24" s="5" t="s">
        <v>33</v>
      </c>
      <c r="E24" s="6">
        <v>2.99</v>
      </c>
      <c r="F24" s="7" t="str">
        <f t="shared" si="0"/>
        <v>Excluding Tax</v>
      </c>
    </row>
  </sheetData>
  <mergeCells count="2">
    <mergeCell ref="I4:S4"/>
    <mergeCell ref="I3:S3"/>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C7BE-727D-40C4-AD61-50C6B7CADA99}">
  <dimension ref="A1:R24"/>
  <sheetViews>
    <sheetView workbookViewId="0">
      <selection activeCell="K19" sqref="K19"/>
    </sheetView>
  </sheetViews>
  <sheetFormatPr defaultRowHeight="14.4" x14ac:dyDescent="0.3"/>
  <cols>
    <col min="1" max="1" width="10.5546875" style="15" customWidth="1"/>
    <col min="2" max="2" width="18.6640625" style="15" bestFit="1" customWidth="1"/>
    <col min="3" max="3" width="11.21875" style="15" bestFit="1" customWidth="1"/>
    <col min="4" max="4" width="13.88671875" style="15" bestFit="1" customWidth="1"/>
    <col min="5" max="5" width="10.109375" style="15" customWidth="1"/>
    <col min="6" max="6" width="13.88671875" style="15" bestFit="1" customWidth="1"/>
    <col min="7" max="16384" width="8.88671875" style="15"/>
  </cols>
  <sheetData>
    <row r="1" spans="1:18" ht="18" x14ac:dyDescent="0.3">
      <c r="A1" s="2" t="s">
        <v>41</v>
      </c>
      <c r="B1" s="2" t="s">
        <v>7</v>
      </c>
      <c r="C1" s="2" t="s">
        <v>6</v>
      </c>
      <c r="D1" s="2" t="s">
        <v>31</v>
      </c>
      <c r="E1" s="2" t="s">
        <v>39</v>
      </c>
      <c r="F1" s="3" t="s">
        <v>42</v>
      </c>
    </row>
    <row r="2" spans="1:18" ht="15.6" x14ac:dyDescent="0.3">
      <c r="A2" s="5" t="s">
        <v>0</v>
      </c>
      <c r="B2" s="4">
        <v>44884.598611111112</v>
      </c>
      <c r="C2" s="5" t="s">
        <v>25</v>
      </c>
      <c r="D2" s="5" t="s">
        <v>32</v>
      </c>
      <c r="E2" s="6">
        <v>6.99</v>
      </c>
      <c r="F2" s="8">
        <f>IF(E2&gt;5,E2*10%)</f>
        <v>0.69900000000000007</v>
      </c>
    </row>
    <row r="3" spans="1:18" ht="15.6" x14ac:dyDescent="0.3">
      <c r="A3" s="5" t="s">
        <v>1</v>
      </c>
      <c r="B3" s="4">
        <v>44884.598611111112</v>
      </c>
      <c r="C3" s="5" t="s">
        <v>25</v>
      </c>
      <c r="D3" s="5" t="s">
        <v>33</v>
      </c>
      <c r="E3" s="6">
        <v>2.5</v>
      </c>
      <c r="F3" s="8" t="b">
        <f>IF(E3&gt;5,E3*10%)</f>
        <v>0</v>
      </c>
      <c r="I3" s="20" t="s">
        <v>123</v>
      </c>
      <c r="J3" s="20"/>
      <c r="K3" s="20"/>
      <c r="L3" s="20"/>
      <c r="M3" s="20"/>
      <c r="N3" s="20"/>
      <c r="O3" s="20"/>
      <c r="P3" s="20"/>
      <c r="Q3" s="20"/>
      <c r="R3" s="20"/>
    </row>
    <row r="4" spans="1:18" ht="15.6" x14ac:dyDescent="0.3">
      <c r="A4" s="5" t="s">
        <v>2</v>
      </c>
      <c r="B4" s="4">
        <v>44884.598611111112</v>
      </c>
      <c r="C4" s="5" t="s">
        <v>25</v>
      </c>
      <c r="D4" s="5" t="s">
        <v>32</v>
      </c>
      <c r="E4" s="6">
        <v>8.99</v>
      </c>
      <c r="F4" s="8">
        <f t="shared" ref="F4:F24" si="0">IF(E4&gt;5,E4*10%)</f>
        <v>0.89900000000000002</v>
      </c>
      <c r="I4" s="19" t="s">
        <v>122</v>
      </c>
      <c r="J4" s="19"/>
      <c r="K4" s="19"/>
      <c r="L4" s="19"/>
      <c r="M4" s="19"/>
      <c r="N4" s="19"/>
      <c r="O4" s="19"/>
      <c r="P4" s="19"/>
      <c r="Q4" s="19"/>
      <c r="R4" s="19"/>
    </row>
    <row r="5" spans="1:18" ht="15.6" x14ac:dyDescent="0.3">
      <c r="A5" s="5" t="s">
        <v>3</v>
      </c>
      <c r="B5" s="4">
        <v>44884.619444444441</v>
      </c>
      <c r="C5" s="5" t="s">
        <v>26</v>
      </c>
      <c r="D5" s="5" t="s">
        <v>32</v>
      </c>
      <c r="E5" s="6">
        <v>12.99</v>
      </c>
      <c r="F5" s="8">
        <f t="shared" si="0"/>
        <v>1.2990000000000002</v>
      </c>
      <c r="I5" s="19"/>
      <c r="J5" s="19"/>
      <c r="K5" s="19"/>
      <c r="L5" s="19"/>
      <c r="M5" s="19"/>
      <c r="N5" s="19"/>
      <c r="O5" s="19"/>
      <c r="P5" s="19"/>
      <c r="Q5" s="19"/>
      <c r="R5" s="19"/>
    </row>
    <row r="6" spans="1:18" ht="15.6" x14ac:dyDescent="0.3">
      <c r="A6" s="5" t="s">
        <v>4</v>
      </c>
      <c r="B6" s="4">
        <v>44884.640277777777</v>
      </c>
      <c r="C6" s="5" t="s">
        <v>25</v>
      </c>
      <c r="D6" s="5" t="s">
        <v>34</v>
      </c>
      <c r="E6" s="6">
        <v>5.99</v>
      </c>
      <c r="F6" s="8">
        <f t="shared" si="0"/>
        <v>0.59900000000000009</v>
      </c>
    </row>
    <row r="7" spans="1:18" ht="15.6" x14ac:dyDescent="0.3">
      <c r="A7" s="5" t="s">
        <v>5</v>
      </c>
      <c r="B7" s="4">
        <v>44884.640277777777</v>
      </c>
      <c r="C7" s="5" t="s">
        <v>26</v>
      </c>
      <c r="D7" s="5" t="s">
        <v>35</v>
      </c>
      <c r="E7" s="6">
        <v>5.99</v>
      </c>
      <c r="F7" s="8">
        <f t="shared" si="0"/>
        <v>0.59900000000000009</v>
      </c>
    </row>
    <row r="8" spans="1:18" ht="15.6" x14ac:dyDescent="0.3">
      <c r="A8" s="5" t="s">
        <v>8</v>
      </c>
      <c r="B8" s="4">
        <v>44884.640277777777</v>
      </c>
      <c r="C8" s="5" t="s">
        <v>26</v>
      </c>
      <c r="D8" s="5" t="s">
        <v>35</v>
      </c>
      <c r="E8" s="6">
        <v>5.99</v>
      </c>
      <c r="F8" s="8">
        <f t="shared" si="0"/>
        <v>0.59900000000000009</v>
      </c>
    </row>
    <row r="9" spans="1:18" ht="15.6" x14ac:dyDescent="0.3">
      <c r="A9" s="5" t="s">
        <v>9</v>
      </c>
      <c r="B9" s="4">
        <v>44884.640972222223</v>
      </c>
      <c r="C9" s="5" t="s">
        <v>26</v>
      </c>
      <c r="D9" s="5" t="s">
        <v>35</v>
      </c>
      <c r="E9" s="6">
        <v>5.99</v>
      </c>
      <c r="F9" s="8">
        <f t="shared" si="0"/>
        <v>0.59900000000000009</v>
      </c>
    </row>
    <row r="10" spans="1:18" ht="15.6" x14ac:dyDescent="0.3">
      <c r="A10" s="5" t="s">
        <v>10</v>
      </c>
      <c r="B10" s="4">
        <v>44884.640972222223</v>
      </c>
      <c r="C10" s="5" t="s">
        <v>26</v>
      </c>
      <c r="D10" s="5" t="s">
        <v>35</v>
      </c>
      <c r="E10" s="6">
        <v>5.99</v>
      </c>
      <c r="F10" s="8">
        <f t="shared" si="0"/>
        <v>0.59900000000000009</v>
      </c>
    </row>
    <row r="11" spans="1:18" ht="15.6" x14ac:dyDescent="0.3">
      <c r="A11" s="5" t="s">
        <v>11</v>
      </c>
      <c r="B11" s="4">
        <v>44884.649305555555</v>
      </c>
      <c r="C11" s="5" t="s">
        <v>27</v>
      </c>
      <c r="D11" s="5" t="s">
        <v>36</v>
      </c>
      <c r="E11" s="6">
        <v>7.99</v>
      </c>
      <c r="F11" s="8">
        <f t="shared" si="0"/>
        <v>0.79900000000000004</v>
      </c>
    </row>
    <row r="12" spans="1:18" ht="15.6" x14ac:dyDescent="0.3">
      <c r="A12" s="5" t="s">
        <v>12</v>
      </c>
      <c r="B12" s="4">
        <v>44884.65</v>
      </c>
      <c r="C12" s="5" t="s">
        <v>27</v>
      </c>
      <c r="D12" s="5" t="s">
        <v>33</v>
      </c>
      <c r="E12" s="6">
        <v>2.99</v>
      </c>
      <c r="F12" s="8" t="b">
        <f t="shared" si="0"/>
        <v>0</v>
      </c>
    </row>
    <row r="13" spans="1:18" ht="15.6" x14ac:dyDescent="0.3">
      <c r="A13" s="5" t="s">
        <v>13</v>
      </c>
      <c r="B13" s="4">
        <v>44884.65625</v>
      </c>
      <c r="C13" s="5" t="s">
        <v>37</v>
      </c>
      <c r="D13" s="5" t="s">
        <v>32</v>
      </c>
      <c r="E13" s="6">
        <v>12.99</v>
      </c>
      <c r="F13" s="8">
        <f t="shared" si="0"/>
        <v>1.2990000000000002</v>
      </c>
    </row>
    <row r="14" spans="1:18" ht="15.6" x14ac:dyDescent="0.3">
      <c r="A14" s="5" t="s">
        <v>14</v>
      </c>
      <c r="B14" s="4">
        <v>44884.65625</v>
      </c>
      <c r="C14" s="5" t="s">
        <v>37</v>
      </c>
      <c r="D14" s="5" t="s">
        <v>33</v>
      </c>
      <c r="E14" s="6">
        <v>1.5</v>
      </c>
      <c r="F14" s="8" t="b">
        <f t="shared" si="0"/>
        <v>0</v>
      </c>
    </row>
    <row r="15" spans="1:18" ht="15.6" x14ac:dyDescent="0.3">
      <c r="A15" s="5" t="s">
        <v>15</v>
      </c>
      <c r="B15" s="4">
        <v>44884.663194444445</v>
      </c>
      <c r="C15" s="5" t="s">
        <v>37</v>
      </c>
      <c r="D15" s="5" t="s">
        <v>35</v>
      </c>
      <c r="E15" s="6">
        <v>4.99</v>
      </c>
      <c r="F15" s="8" t="b">
        <f t="shared" si="0"/>
        <v>0</v>
      </c>
    </row>
    <row r="16" spans="1:18" ht="15.6" x14ac:dyDescent="0.3">
      <c r="A16" s="5" t="s">
        <v>16</v>
      </c>
      <c r="B16" s="4">
        <v>44884.664583333331</v>
      </c>
      <c r="C16" s="5" t="s">
        <v>28</v>
      </c>
      <c r="D16" s="5" t="s">
        <v>35</v>
      </c>
      <c r="E16" s="6">
        <v>5.99</v>
      </c>
      <c r="F16" s="8">
        <f t="shared" si="0"/>
        <v>0.59900000000000009</v>
      </c>
    </row>
    <row r="17" spans="1:6" ht="15.6" x14ac:dyDescent="0.3">
      <c r="A17" s="5" t="s">
        <v>17</v>
      </c>
      <c r="B17" s="4">
        <v>44884.664583333331</v>
      </c>
      <c r="C17" s="5" t="s">
        <v>28</v>
      </c>
      <c r="D17" s="5" t="s">
        <v>32</v>
      </c>
      <c r="E17" s="6">
        <v>12.99</v>
      </c>
      <c r="F17" s="8">
        <f t="shared" si="0"/>
        <v>1.2990000000000002</v>
      </c>
    </row>
    <row r="18" spans="1:6" ht="15.6" x14ac:dyDescent="0.3">
      <c r="A18" s="5" t="s">
        <v>18</v>
      </c>
      <c r="B18" s="4">
        <v>44884.664583333331</v>
      </c>
      <c r="C18" s="5" t="s">
        <v>28</v>
      </c>
      <c r="D18" s="5" t="s">
        <v>32</v>
      </c>
      <c r="E18" s="6">
        <v>9.99</v>
      </c>
      <c r="F18" s="8">
        <f t="shared" si="0"/>
        <v>0.99900000000000011</v>
      </c>
    </row>
    <row r="19" spans="1:6" ht="15.6" x14ac:dyDescent="0.3">
      <c r="A19" s="5" t="s">
        <v>19</v>
      </c>
      <c r="B19" s="4">
        <v>44884.664583333331</v>
      </c>
      <c r="C19" s="5" t="s">
        <v>28</v>
      </c>
      <c r="D19" s="5" t="s">
        <v>32</v>
      </c>
      <c r="E19" s="6">
        <v>9.99</v>
      </c>
      <c r="F19" s="8">
        <f t="shared" si="0"/>
        <v>0.99900000000000011</v>
      </c>
    </row>
    <row r="20" spans="1:6" ht="15.6" x14ac:dyDescent="0.3">
      <c r="A20" s="5" t="s">
        <v>20</v>
      </c>
      <c r="B20" s="4">
        <v>44884.664583333331</v>
      </c>
      <c r="C20" s="5" t="s">
        <v>28</v>
      </c>
      <c r="D20" s="5" t="s">
        <v>33</v>
      </c>
      <c r="E20" s="6">
        <v>2.99</v>
      </c>
      <c r="F20" s="8" t="b">
        <f t="shared" si="0"/>
        <v>0</v>
      </c>
    </row>
    <row r="21" spans="1:6" ht="15.6" x14ac:dyDescent="0.3">
      <c r="A21" s="5" t="s">
        <v>21</v>
      </c>
      <c r="B21" s="4">
        <v>44884.684027777781</v>
      </c>
      <c r="C21" s="5" t="s">
        <v>29</v>
      </c>
      <c r="D21" s="5" t="s">
        <v>38</v>
      </c>
      <c r="E21" s="6">
        <v>1.99</v>
      </c>
      <c r="F21" s="8" t="b">
        <f t="shared" si="0"/>
        <v>0</v>
      </c>
    </row>
    <row r="22" spans="1:6" ht="15.6" x14ac:dyDescent="0.3">
      <c r="A22" s="5" t="s">
        <v>22</v>
      </c>
      <c r="B22" s="4">
        <v>44884.697916666664</v>
      </c>
      <c r="C22" s="5" t="s">
        <v>30</v>
      </c>
      <c r="D22" s="5" t="s">
        <v>32</v>
      </c>
      <c r="E22" s="6">
        <v>7.99</v>
      </c>
      <c r="F22" s="8">
        <f t="shared" si="0"/>
        <v>0.79900000000000004</v>
      </c>
    </row>
    <row r="23" spans="1:6" ht="15.6" x14ac:dyDescent="0.3">
      <c r="A23" s="5" t="s">
        <v>23</v>
      </c>
      <c r="B23" s="4">
        <v>44884.697916666664</v>
      </c>
      <c r="C23" s="5" t="s">
        <v>30</v>
      </c>
      <c r="D23" s="5" t="s">
        <v>34</v>
      </c>
      <c r="E23" s="6">
        <v>5.99</v>
      </c>
      <c r="F23" s="8">
        <f t="shared" si="0"/>
        <v>0.59900000000000009</v>
      </c>
    </row>
    <row r="24" spans="1:6" ht="15.6" x14ac:dyDescent="0.3">
      <c r="A24" s="5" t="s">
        <v>24</v>
      </c>
      <c r="B24" s="4">
        <v>44884.699305555558</v>
      </c>
      <c r="C24" s="5" t="s">
        <v>30</v>
      </c>
      <c r="D24" s="5" t="s">
        <v>33</v>
      </c>
      <c r="E24" s="6">
        <v>2.99</v>
      </c>
      <c r="F24" s="8" t="b">
        <f t="shared" si="0"/>
        <v>0</v>
      </c>
    </row>
  </sheetData>
  <mergeCells count="2">
    <mergeCell ref="I4:R5"/>
    <mergeCell ref="I3:R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A863-8BAB-4D9A-8BA3-D75A106072C6}">
  <dimension ref="A1:T24"/>
  <sheetViews>
    <sheetView workbookViewId="0">
      <selection activeCell="I6" sqref="I6"/>
    </sheetView>
  </sheetViews>
  <sheetFormatPr defaultRowHeight="14.4" x14ac:dyDescent="0.3"/>
  <cols>
    <col min="1" max="1" width="10.109375" bestFit="1" customWidth="1"/>
    <col min="2" max="2" width="18.6640625" bestFit="1" customWidth="1"/>
    <col min="3" max="3" width="11.21875" bestFit="1" customWidth="1"/>
    <col min="4" max="4" width="13.88671875" bestFit="1" customWidth="1"/>
    <col min="5" max="5" width="7.77734375" bestFit="1" customWidth="1"/>
    <col min="6" max="6" width="14" bestFit="1" customWidth="1"/>
    <col min="12" max="12" width="18.33203125" bestFit="1" customWidth="1"/>
  </cols>
  <sheetData>
    <row r="1" spans="1:20" ht="18" x14ac:dyDescent="0.3">
      <c r="A1" s="2" t="s">
        <v>41</v>
      </c>
      <c r="B1" s="2" t="s">
        <v>7</v>
      </c>
      <c r="C1" s="2" t="s">
        <v>6</v>
      </c>
      <c r="D1" s="2" t="s">
        <v>31</v>
      </c>
      <c r="E1" s="2" t="s">
        <v>39</v>
      </c>
      <c r="F1" s="3" t="s">
        <v>43</v>
      </c>
    </row>
    <row r="2" spans="1:20" ht="15.6" x14ac:dyDescent="0.3">
      <c r="A2" s="5" t="s">
        <v>0</v>
      </c>
      <c r="B2" s="4">
        <v>44884.598611111112</v>
      </c>
      <c r="C2" s="5" t="s">
        <v>25</v>
      </c>
      <c r="D2" s="5" t="s">
        <v>32</v>
      </c>
      <c r="E2" s="6">
        <v>6.99</v>
      </c>
      <c r="F2" s="29" t="str" cm="1">
        <f t="array" ref="F2">_xlfn.IFS(E2&lt;7,"Small Pizza",E2&lt;10,"Medium Pizza",E2&gt;10,"Large Pizza")</f>
        <v>Small Pizza</v>
      </c>
    </row>
    <row r="3" spans="1:20" ht="15.6" x14ac:dyDescent="0.3">
      <c r="A3" s="5" t="s">
        <v>1</v>
      </c>
      <c r="B3" s="4">
        <v>44884.598611111112</v>
      </c>
      <c r="C3" s="5" t="s">
        <v>25</v>
      </c>
      <c r="D3" s="5" t="s">
        <v>33</v>
      </c>
      <c r="E3" s="6">
        <v>2.5</v>
      </c>
      <c r="F3" s="29" t="str" cm="1">
        <f t="array" ref="F3">_xlfn.IFS(E3&lt;7,"Small Pizza",E3&lt;10,"Medium Pizza",E3&gt;10,"Large Pizza")</f>
        <v>Small Pizza</v>
      </c>
    </row>
    <row r="4" spans="1:20" ht="15.6" x14ac:dyDescent="0.3">
      <c r="A4" s="5" t="s">
        <v>2</v>
      </c>
      <c r="B4" s="4">
        <v>44884.598611111112</v>
      </c>
      <c r="C4" s="5" t="s">
        <v>25</v>
      </c>
      <c r="D4" s="5" t="s">
        <v>32</v>
      </c>
      <c r="E4" s="6">
        <v>8.99</v>
      </c>
      <c r="F4" s="29" t="str" cm="1">
        <f t="array" ref="F4">_xlfn.IFS(E4&lt;7,"Small Pizza",E4&lt;10,"Medium Pizza",E4&gt;10,"Large Pizza")</f>
        <v>Medium Pizza</v>
      </c>
    </row>
    <row r="5" spans="1:20" ht="15.6" x14ac:dyDescent="0.3">
      <c r="A5" s="5" t="s">
        <v>3</v>
      </c>
      <c r="B5" s="4">
        <v>44884.619444444441</v>
      </c>
      <c r="C5" s="5" t="s">
        <v>26</v>
      </c>
      <c r="D5" s="5" t="s">
        <v>32</v>
      </c>
      <c r="E5" s="6">
        <v>12.99</v>
      </c>
      <c r="F5" s="29" t="str" cm="1">
        <f t="array" ref="F5">_xlfn.IFS(E5&lt;7,"Small Pizza",E5&lt;10,"Medium Pizza",E5&gt;10,"Large Pizza")</f>
        <v>Large Pizza</v>
      </c>
    </row>
    <row r="6" spans="1:20" ht="15.6" x14ac:dyDescent="0.3">
      <c r="A6" s="5" t="s">
        <v>4</v>
      </c>
      <c r="B6" s="4">
        <v>44884.640277777777</v>
      </c>
      <c r="C6" s="5" t="s">
        <v>25</v>
      </c>
      <c r="D6" s="5" t="s">
        <v>34</v>
      </c>
      <c r="E6" s="6">
        <v>5.99</v>
      </c>
      <c r="F6" s="29" t="str" cm="1">
        <f t="array" ref="F6">_xlfn.IFS(E6&lt;7,"Small Pizza",E6&lt;10,"Medium Pizza",E6&gt;10,"Large Pizza")</f>
        <v>Small Pizza</v>
      </c>
    </row>
    <row r="7" spans="1:20" ht="15.6" x14ac:dyDescent="0.3">
      <c r="A7" s="5" t="s">
        <v>5</v>
      </c>
      <c r="B7" s="4">
        <v>44884.640277777777</v>
      </c>
      <c r="C7" s="5" t="s">
        <v>26</v>
      </c>
      <c r="D7" s="5" t="s">
        <v>35</v>
      </c>
      <c r="E7" s="6">
        <v>5.99</v>
      </c>
      <c r="F7" s="29" t="str" cm="1">
        <f t="array" ref="F7">_xlfn.IFS(E7&lt;7,"Small Pizza",E7&lt;10,"Medium Pizza",E7&gt;10,"Large Pizza")</f>
        <v>Small Pizza</v>
      </c>
    </row>
    <row r="8" spans="1:20" ht="15.6" x14ac:dyDescent="0.3">
      <c r="A8" s="5" t="s">
        <v>8</v>
      </c>
      <c r="B8" s="4">
        <v>44884.640277777777</v>
      </c>
      <c r="C8" s="5" t="s">
        <v>26</v>
      </c>
      <c r="D8" s="5" t="s">
        <v>35</v>
      </c>
      <c r="E8" s="6">
        <v>5.99</v>
      </c>
      <c r="F8" s="29" t="str" cm="1">
        <f t="array" ref="F8">_xlfn.IFS(E8&lt;7,"Small Pizza",E8&lt;10,"Medium Pizza",E8&gt;10,"Large Pizza")</f>
        <v>Small Pizza</v>
      </c>
    </row>
    <row r="9" spans="1:20" ht="18" customHeight="1" x14ac:dyDescent="0.3">
      <c r="A9" s="5" t="s">
        <v>9</v>
      </c>
      <c r="B9" s="4">
        <v>44884.640972222223</v>
      </c>
      <c r="C9" s="5" t="s">
        <v>26</v>
      </c>
      <c r="D9" s="5" t="s">
        <v>35</v>
      </c>
      <c r="E9" s="6">
        <v>5.99</v>
      </c>
      <c r="F9" s="29" t="str" cm="1">
        <f t="array" ref="F9">_xlfn.IFS(E9&lt;7,"Small Pizza",E9&lt;10,"Medium Pizza",E9&gt;10,"Large Pizza")</f>
        <v>Small Pizza</v>
      </c>
      <c r="I9" s="21" t="s">
        <v>124</v>
      </c>
      <c r="J9" s="21"/>
      <c r="K9" s="21"/>
      <c r="L9" s="21"/>
      <c r="M9" s="21"/>
      <c r="N9" s="21"/>
      <c r="O9" s="21"/>
      <c r="P9" s="21"/>
      <c r="Q9" s="21"/>
      <c r="R9" s="21"/>
      <c r="S9" s="21"/>
      <c r="T9" s="21"/>
    </row>
    <row r="10" spans="1:20" ht="15.6" x14ac:dyDescent="0.3">
      <c r="A10" s="5" t="s">
        <v>10</v>
      </c>
      <c r="B10" s="4">
        <v>44884.640972222223</v>
      </c>
      <c r="C10" s="5" t="s">
        <v>26</v>
      </c>
      <c r="D10" s="5" t="s">
        <v>35</v>
      </c>
      <c r="E10" s="6">
        <v>5.99</v>
      </c>
      <c r="F10" s="29" t="str" cm="1">
        <f t="array" ref="F10">_xlfn.IFS(E10&lt;7,"Small Pizza",E10&lt;10,"Medium Pizza",E10&gt;10,"Large Pizza")</f>
        <v>Small Pizza</v>
      </c>
      <c r="I10" s="21"/>
      <c r="J10" s="21"/>
      <c r="K10" s="21"/>
      <c r="L10" s="21"/>
      <c r="M10" s="21"/>
      <c r="N10" s="21"/>
      <c r="O10" s="21"/>
      <c r="P10" s="21"/>
      <c r="Q10" s="21"/>
      <c r="R10" s="21"/>
      <c r="S10" s="21"/>
      <c r="T10" s="21"/>
    </row>
    <row r="11" spans="1:20" ht="15.6" x14ac:dyDescent="0.3">
      <c r="A11" s="5" t="s">
        <v>11</v>
      </c>
      <c r="B11" s="4">
        <v>44884.649305555555</v>
      </c>
      <c r="C11" s="5" t="s">
        <v>27</v>
      </c>
      <c r="D11" s="5" t="s">
        <v>36</v>
      </c>
      <c r="E11" s="6">
        <v>7.99</v>
      </c>
      <c r="F11" s="29" t="str" cm="1">
        <f t="array" ref="F11">_xlfn.IFS(E11&lt;7,"Small Pizza",E11&lt;10,"Medium Pizza",E11&gt;10,"Large Pizza")</f>
        <v>Medium Pizza</v>
      </c>
    </row>
    <row r="12" spans="1:20" ht="15.6" x14ac:dyDescent="0.3">
      <c r="A12" s="5" t="s">
        <v>12</v>
      </c>
      <c r="B12" s="4">
        <v>44884.65</v>
      </c>
      <c r="C12" s="5" t="s">
        <v>27</v>
      </c>
      <c r="D12" s="5" t="s">
        <v>33</v>
      </c>
      <c r="E12" s="6">
        <v>2.99</v>
      </c>
      <c r="F12" s="29" t="str" cm="1">
        <f t="array" ref="F12">_xlfn.IFS(E12&lt;7,"Small Pizza",E12&lt;10,"Medium Pizza",E12&gt;10,"Large Pizza")</f>
        <v>Small Pizza</v>
      </c>
      <c r="L12" s="16" t="s">
        <v>125</v>
      </c>
    </row>
    <row r="13" spans="1:20" ht="15.6" x14ac:dyDescent="0.3">
      <c r="A13" s="5" t="s">
        <v>13</v>
      </c>
      <c r="B13" s="4">
        <v>44884.65625</v>
      </c>
      <c r="C13" s="5" t="s">
        <v>37</v>
      </c>
      <c r="D13" s="5" t="s">
        <v>32</v>
      </c>
      <c r="E13" s="6">
        <v>12.99</v>
      </c>
      <c r="F13" s="29" t="str" cm="1">
        <f t="array" ref="F13">_xlfn.IFS(E13&lt;7,"Small Pizza",E13&lt;10,"Medium Pizza",E13&gt;10,"Large Pizza")</f>
        <v>Large Pizza</v>
      </c>
      <c r="L13" t="s">
        <v>126</v>
      </c>
    </row>
    <row r="14" spans="1:20" ht="15.6" x14ac:dyDescent="0.3">
      <c r="A14" s="5" t="s">
        <v>14</v>
      </c>
      <c r="B14" s="4">
        <v>44884.65625</v>
      </c>
      <c r="C14" s="5" t="s">
        <v>37</v>
      </c>
      <c r="D14" s="5" t="s">
        <v>33</v>
      </c>
      <c r="E14" s="6">
        <v>1.5</v>
      </c>
      <c r="F14" s="29" t="str" cm="1">
        <f t="array" ref="F14">_xlfn.IFS(E14&lt;7,"Small Pizza",E14&lt;10,"Medium Pizza",E14&gt;10,"Large Pizza")</f>
        <v>Small Pizza</v>
      </c>
      <c r="L14" t="s">
        <v>127</v>
      </c>
    </row>
    <row r="15" spans="1:20" ht="15.6" x14ac:dyDescent="0.3">
      <c r="A15" s="5" t="s">
        <v>15</v>
      </c>
      <c r="B15" s="4">
        <v>44884.663194444445</v>
      </c>
      <c r="C15" s="5" t="s">
        <v>37</v>
      </c>
      <c r="D15" s="5" t="s">
        <v>35</v>
      </c>
      <c r="E15" s="6">
        <v>4.99</v>
      </c>
      <c r="F15" s="29" t="str" cm="1">
        <f t="array" ref="F15">_xlfn.IFS(E15&lt;7,"Small Pizza",E15&lt;10,"Medium Pizza",E15&gt;10,"Large Pizza")</f>
        <v>Small Pizza</v>
      </c>
      <c r="L15" t="s">
        <v>128</v>
      </c>
    </row>
    <row r="16" spans="1:20" ht="15.6" x14ac:dyDescent="0.3">
      <c r="A16" s="5" t="s">
        <v>16</v>
      </c>
      <c r="B16" s="4">
        <v>44884.664583333331</v>
      </c>
      <c r="C16" s="5" t="s">
        <v>28</v>
      </c>
      <c r="D16" s="5" t="s">
        <v>35</v>
      </c>
      <c r="E16" s="6">
        <v>5.99</v>
      </c>
      <c r="F16" s="29" t="str" cm="1">
        <f t="array" ref="F16">_xlfn.IFS(E16&lt;7,"Small Pizza",E16&lt;10,"Medium Pizza",E16&gt;10,"Large Pizza")</f>
        <v>Small Pizza</v>
      </c>
    </row>
    <row r="17" spans="1:6" ht="15.6" x14ac:dyDescent="0.3">
      <c r="A17" s="5" t="s">
        <v>17</v>
      </c>
      <c r="B17" s="4">
        <v>44884.664583333331</v>
      </c>
      <c r="C17" s="5" t="s">
        <v>28</v>
      </c>
      <c r="D17" s="5" t="s">
        <v>32</v>
      </c>
      <c r="E17" s="6">
        <v>12.99</v>
      </c>
      <c r="F17" s="29" t="str" cm="1">
        <f t="array" ref="F17">_xlfn.IFS(E17&lt;7,"Small Pizza",E17&lt;10,"Medium Pizza",E17&gt;10,"Large Pizza")</f>
        <v>Large Pizza</v>
      </c>
    </row>
    <row r="18" spans="1:6" ht="15.6" x14ac:dyDescent="0.3">
      <c r="A18" s="5" t="s">
        <v>18</v>
      </c>
      <c r="B18" s="4">
        <v>44884.664583333331</v>
      </c>
      <c r="C18" s="5" t="s">
        <v>28</v>
      </c>
      <c r="D18" s="5" t="s">
        <v>32</v>
      </c>
      <c r="E18" s="6">
        <v>9.99</v>
      </c>
      <c r="F18" s="29" t="str" cm="1">
        <f t="array" ref="F18">_xlfn.IFS(E18&lt;7,"Small Pizza",E18&lt;10,"Medium Pizza",E18&gt;10,"Large Pizza")</f>
        <v>Medium Pizza</v>
      </c>
    </row>
    <row r="19" spans="1:6" ht="15.6" x14ac:dyDescent="0.3">
      <c r="A19" s="5" t="s">
        <v>19</v>
      </c>
      <c r="B19" s="4">
        <v>44884.664583333331</v>
      </c>
      <c r="C19" s="5" t="s">
        <v>28</v>
      </c>
      <c r="D19" s="5" t="s">
        <v>32</v>
      </c>
      <c r="E19" s="6">
        <v>9.99</v>
      </c>
      <c r="F19" s="29" t="str" cm="1">
        <f t="array" ref="F19">_xlfn.IFS(E19&lt;7,"Small Pizza",E19&lt;10,"Medium Pizza",E19&gt;10,"Large Pizza")</f>
        <v>Medium Pizza</v>
      </c>
    </row>
    <row r="20" spans="1:6" ht="15.6" x14ac:dyDescent="0.3">
      <c r="A20" s="5" t="s">
        <v>20</v>
      </c>
      <c r="B20" s="4">
        <v>44884.664583333331</v>
      </c>
      <c r="C20" s="5" t="s">
        <v>28</v>
      </c>
      <c r="D20" s="5" t="s">
        <v>33</v>
      </c>
      <c r="E20" s="6">
        <v>2.99</v>
      </c>
      <c r="F20" s="29" t="str" cm="1">
        <f t="array" ref="F20">_xlfn.IFS(E20&lt;7,"Small Pizza",E20&lt;10,"Medium Pizza",E20&gt;10,"Large Pizza")</f>
        <v>Small Pizza</v>
      </c>
    </row>
    <row r="21" spans="1:6" ht="15.6" x14ac:dyDescent="0.3">
      <c r="A21" s="5" t="s">
        <v>21</v>
      </c>
      <c r="B21" s="4">
        <v>44884.684027777781</v>
      </c>
      <c r="C21" s="5" t="s">
        <v>29</v>
      </c>
      <c r="D21" s="5" t="s">
        <v>38</v>
      </c>
      <c r="E21" s="6">
        <v>1.99</v>
      </c>
      <c r="F21" s="29" t="str" cm="1">
        <f t="array" ref="F21">_xlfn.IFS(E21&lt;7,"Small Pizza",E21&lt;10,"Medium Pizza",E21&gt;10,"Large Pizza")</f>
        <v>Small Pizza</v>
      </c>
    </row>
    <row r="22" spans="1:6" ht="15.6" x14ac:dyDescent="0.3">
      <c r="A22" s="5" t="s">
        <v>22</v>
      </c>
      <c r="B22" s="4">
        <v>44884.697916666664</v>
      </c>
      <c r="C22" s="5" t="s">
        <v>30</v>
      </c>
      <c r="D22" s="5" t="s">
        <v>32</v>
      </c>
      <c r="E22" s="6">
        <v>7.99</v>
      </c>
      <c r="F22" s="29" t="str" cm="1">
        <f t="array" ref="F22">_xlfn.IFS(E22&lt;7,"Small Pizza",E22&lt;10,"Medium Pizza",E22&gt;10,"Large Pizza")</f>
        <v>Medium Pizza</v>
      </c>
    </row>
    <row r="23" spans="1:6" ht="15.6" x14ac:dyDescent="0.3">
      <c r="A23" s="5" t="s">
        <v>23</v>
      </c>
      <c r="B23" s="4">
        <v>44884.697916666664</v>
      </c>
      <c r="C23" s="5" t="s">
        <v>30</v>
      </c>
      <c r="D23" s="5" t="s">
        <v>34</v>
      </c>
      <c r="E23" s="6">
        <v>5.99</v>
      </c>
      <c r="F23" s="29" t="str" cm="1">
        <f t="array" ref="F23">_xlfn.IFS(E23&lt;7,"Small Pizza",E23&lt;10,"Medium Pizza",E23&gt;10,"Large Pizza")</f>
        <v>Small Pizza</v>
      </c>
    </row>
    <row r="24" spans="1:6" ht="15.6" x14ac:dyDescent="0.3">
      <c r="A24" s="5" t="s">
        <v>24</v>
      </c>
      <c r="B24" s="4">
        <v>44884.699305555558</v>
      </c>
      <c r="C24" s="5" t="s">
        <v>30</v>
      </c>
      <c r="D24" s="5" t="s">
        <v>33</v>
      </c>
      <c r="E24" s="6">
        <v>2.99</v>
      </c>
      <c r="F24" s="29" t="str" cm="1">
        <f t="array" ref="F24">_xlfn.IFS(E24&lt;7,"Small Pizza",E24&lt;10,"Medium Pizza",E24&gt;10,"Large Pizza")</f>
        <v>Small Pizza</v>
      </c>
    </row>
  </sheetData>
  <mergeCells count="1">
    <mergeCell ref="I9:T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68573-D74F-4C50-954C-4653B39620AF}">
  <dimension ref="A1:T21"/>
  <sheetViews>
    <sheetView workbookViewId="0">
      <selection activeCell="I3" sqref="I3"/>
    </sheetView>
  </sheetViews>
  <sheetFormatPr defaultRowHeight="14.4" x14ac:dyDescent="0.3"/>
  <cols>
    <col min="1" max="1" width="10" bestFit="1" customWidth="1"/>
    <col min="2" max="2" width="13.44140625" bestFit="1" customWidth="1"/>
    <col min="3" max="3" width="9.44140625" bestFit="1" customWidth="1"/>
    <col min="4" max="4" width="13.21875" bestFit="1" customWidth="1"/>
    <col min="6" max="6" width="12.44140625" bestFit="1" customWidth="1"/>
    <col min="11" max="11" width="13.21875" bestFit="1" customWidth="1"/>
    <col min="12" max="12" width="14.109375" bestFit="1" customWidth="1"/>
    <col min="13" max="13" width="12.44140625" bestFit="1" customWidth="1"/>
  </cols>
  <sheetData>
    <row r="1" spans="1:20" ht="18" x14ac:dyDescent="0.3">
      <c r="A1" s="2" t="s">
        <v>44</v>
      </c>
      <c r="B1" s="2" t="s">
        <v>69</v>
      </c>
      <c r="C1" s="2" t="s">
        <v>65</v>
      </c>
      <c r="D1" s="2" t="s">
        <v>46</v>
      </c>
      <c r="E1" s="2" t="s">
        <v>45</v>
      </c>
      <c r="F1" s="3" t="s">
        <v>47</v>
      </c>
    </row>
    <row r="2" spans="1:20" ht="15.6" x14ac:dyDescent="0.3">
      <c r="A2" s="5" t="s">
        <v>25</v>
      </c>
      <c r="B2" s="9">
        <v>44872</v>
      </c>
      <c r="C2" s="5" t="s">
        <v>68</v>
      </c>
      <c r="D2" s="5" t="s">
        <v>48</v>
      </c>
      <c r="E2" s="5">
        <v>91</v>
      </c>
      <c r="F2" s="29" t="str" cm="1">
        <f t="array" ref="F2">_xlfn.IFS(AND(D2="Physics",E2&gt;90),"Outstanding",AND(D2="Physics",E2&gt;60),"Good",AND(D2="Physics",E2&lt;60),"Bad",AND(D2="Chemistry",E2&gt;80),"Outstanding",AND(D2="Chemistry",E2&gt;50),"Good",AND(D2="Chemistry",E2&lt;50),"Bad",AND(D2="Mathematics",E2&gt;70),"Outstanding",AND(D2="Mathematics",E2&gt;40),"Good",AND(D2="Mathematics",E2&lt;40),"Bad")</f>
        <v>Outstanding</v>
      </c>
    </row>
    <row r="3" spans="1:20" ht="15.6" x14ac:dyDescent="0.3">
      <c r="A3" s="5" t="s">
        <v>49</v>
      </c>
      <c r="B3" s="9">
        <v>44874</v>
      </c>
      <c r="C3" s="5" t="s">
        <v>66</v>
      </c>
      <c r="D3" s="5" t="s">
        <v>50</v>
      </c>
      <c r="E3" s="5">
        <v>89</v>
      </c>
      <c r="F3" s="29" t="str" cm="1">
        <f t="array" ref="F3">_xlfn.IFS(AND(D3="Physics",E3&gt;90),"Outstanding",AND(D3="Physics",E3&gt;60),"Good",AND(D3="Physics",E3&lt;60),"Bad",AND(D3="Chemistry",E3&gt;80),"Outstanding",AND(D3="Chemistry",E3&gt;50),"Good",AND(D3="Chemistry",E3&lt;50),"Bad",AND(D3="Mathematics",E3&gt;70),"Outstanding",AND(D3="Mathematics",E3&gt;40),"Good",AND(D3="Mathematics",E3&lt;40),"Bad")</f>
        <v>Outstanding</v>
      </c>
    </row>
    <row r="4" spans="1:20" ht="15.6" x14ac:dyDescent="0.3">
      <c r="A4" s="5" t="s">
        <v>51</v>
      </c>
      <c r="B4" s="9">
        <v>44875</v>
      </c>
      <c r="C4" s="5" t="s">
        <v>67</v>
      </c>
      <c r="D4" s="5" t="s">
        <v>52</v>
      </c>
      <c r="E4" s="5">
        <v>58</v>
      </c>
      <c r="F4" s="29" t="str" cm="1">
        <f t="array" ref="F4">_xlfn.IFS(AND(D4="Physics",E4&gt;90),"Outstanding",AND(D4="Physics",E4&gt;60),"Good",AND(D4="Physics",E4&lt;60),"Bad",AND(D4="Chemistry",E4&gt;80),"Outstanding",AND(D4="Chemistry",E4&gt;50),"Good",AND(D4="Chemistry",E4&lt;50),"Bad",AND(D4="Mathematics",E4&gt;70),"Outstanding",AND(D4="Mathematics",E4&gt;40),"Good",AND(D4="Mathematics",E4&lt;40),"Bad")</f>
        <v>Good</v>
      </c>
    </row>
    <row r="5" spans="1:20" ht="15.6" x14ac:dyDescent="0.3">
      <c r="A5" s="5" t="s">
        <v>53</v>
      </c>
      <c r="B5" s="9">
        <v>44872</v>
      </c>
      <c r="C5" s="5" t="s">
        <v>68</v>
      </c>
      <c r="D5" s="5" t="s">
        <v>48</v>
      </c>
      <c r="E5" s="5">
        <v>17</v>
      </c>
      <c r="F5" s="29" t="str" cm="1">
        <f t="array" ref="F5">_xlfn.IFS(AND(D5="Physics",E5&gt;90),"Outstanding",AND(D5="Physics",E5&gt;60),"Good",AND(D5="Physics",E5&lt;60),"Bad",AND(D5="Chemistry",E5&gt;80),"Outstanding",AND(D5="Chemistry",E5&gt;50),"Good",AND(D5="Chemistry",E5&lt;50),"Bad",AND(D5="Mathematics",E5&gt;70),"Outstanding",AND(D5="Mathematics",E5&gt;40),"Good",AND(D5="Mathematics",E5&lt;40),"Bad")</f>
        <v>Bad</v>
      </c>
      <c r="H5" s="22" t="s">
        <v>130</v>
      </c>
      <c r="I5" s="22"/>
      <c r="J5" s="22"/>
      <c r="K5" s="22"/>
      <c r="L5" s="22"/>
      <c r="M5" s="22"/>
      <c r="N5" s="22"/>
      <c r="O5" s="22"/>
      <c r="P5" s="22"/>
      <c r="Q5" s="22"/>
      <c r="R5" s="22"/>
      <c r="S5" s="22"/>
      <c r="T5" s="22"/>
    </row>
    <row r="6" spans="1:20" ht="15.6" x14ac:dyDescent="0.3">
      <c r="A6" s="5" t="s">
        <v>54</v>
      </c>
      <c r="B6" s="9">
        <v>44872</v>
      </c>
      <c r="C6" s="5" t="s">
        <v>68</v>
      </c>
      <c r="D6" s="5" t="s">
        <v>48</v>
      </c>
      <c r="E6" s="5">
        <v>34</v>
      </c>
      <c r="F6" s="29" t="str" cm="1">
        <f t="array" ref="F6">_xlfn.IFS(AND(D6="Physics",E6&gt;90),"Outstanding",AND(D6="Physics",E6&gt;60),"Good",AND(D6="Physics",E6&lt;60),"Bad",AND(D6="Chemistry",E6&gt;80),"Outstanding",AND(D6="Chemistry",E6&gt;50),"Good",AND(D6="Chemistry",E6&lt;50),"Bad",AND(D6="Mathematics",E6&gt;70),"Outstanding",AND(D6="Mathematics",E6&gt;40),"Good",AND(D6="Mathematics",E6&lt;40),"Bad")</f>
        <v>Bad</v>
      </c>
      <c r="H6" s="22"/>
      <c r="I6" s="22"/>
      <c r="J6" s="22"/>
      <c r="K6" s="22"/>
      <c r="L6" s="22"/>
      <c r="M6" s="22"/>
      <c r="N6" s="22"/>
      <c r="O6" s="22"/>
      <c r="P6" s="22"/>
      <c r="Q6" s="22"/>
      <c r="R6" s="22"/>
      <c r="S6" s="22"/>
      <c r="T6" s="22"/>
    </row>
    <row r="7" spans="1:20" ht="15.6" x14ac:dyDescent="0.3">
      <c r="A7" s="5" t="s">
        <v>55</v>
      </c>
      <c r="B7" s="9">
        <v>44875</v>
      </c>
      <c r="C7" s="5" t="s">
        <v>67</v>
      </c>
      <c r="D7" s="5" t="s">
        <v>52</v>
      </c>
      <c r="E7" s="5">
        <v>74</v>
      </c>
      <c r="F7" s="29" t="str" cm="1">
        <f t="array" ref="F7">_xlfn.IFS(AND(D7="Physics",E7&gt;90),"Outstanding",AND(D7="Physics",E7&gt;60),"Good",AND(D7="Physics",E7&lt;60),"Bad",AND(D7="Chemistry",E7&gt;80),"Outstanding",AND(D7="Chemistry",E7&gt;50),"Good",AND(D7="Chemistry",E7&lt;50),"Bad",AND(D7="Mathematics",E7&gt;70),"Outstanding",AND(D7="Mathematics",E7&gt;40),"Good",AND(D7="Mathematics",E7&lt;40),"Bad")</f>
        <v>Good</v>
      </c>
      <c r="H7" s="22"/>
      <c r="I7" s="22"/>
      <c r="J7" s="22"/>
      <c r="K7" s="22"/>
      <c r="L7" s="22"/>
      <c r="M7" s="22"/>
      <c r="N7" s="22"/>
      <c r="O7" s="22"/>
      <c r="P7" s="22"/>
      <c r="Q7" s="22"/>
      <c r="R7" s="22"/>
      <c r="S7" s="22"/>
      <c r="T7" s="22"/>
    </row>
    <row r="8" spans="1:20" ht="15.6" x14ac:dyDescent="0.3">
      <c r="A8" s="5" t="s">
        <v>28</v>
      </c>
      <c r="B8" s="9">
        <v>44874</v>
      </c>
      <c r="C8" s="5" t="s">
        <v>66</v>
      </c>
      <c r="D8" s="5" t="s">
        <v>50</v>
      </c>
      <c r="E8" s="5">
        <v>18</v>
      </c>
      <c r="F8" s="29" t="str" cm="1">
        <f t="array" ref="F8">_xlfn.IFS(AND(D8="Physics",E8&gt;90),"Outstanding",AND(D8="Physics",E8&gt;60),"Good",AND(D8="Physics",E8&lt;60),"Bad",AND(D8="Chemistry",E8&gt;80),"Outstanding",AND(D8="Chemistry",E8&gt;50),"Good",AND(D8="Chemistry",E8&lt;50),"Bad",AND(D8="Mathematics",E8&gt;70),"Outstanding",AND(D8="Mathematics",E8&gt;40),"Good",AND(D8="Mathematics",E8&lt;40),"Bad")</f>
        <v>Bad</v>
      </c>
      <c r="H8" s="22"/>
      <c r="I8" s="22"/>
      <c r="J8" s="22"/>
      <c r="K8" s="22"/>
      <c r="L8" s="22"/>
      <c r="M8" s="22"/>
      <c r="N8" s="22"/>
      <c r="O8" s="22"/>
      <c r="P8" s="22"/>
      <c r="Q8" s="22"/>
      <c r="R8" s="22"/>
      <c r="S8" s="22"/>
      <c r="T8" s="22"/>
    </row>
    <row r="9" spans="1:20" ht="15.6" x14ac:dyDescent="0.3">
      <c r="A9" s="5" t="s">
        <v>56</v>
      </c>
      <c r="B9" s="9">
        <v>44874</v>
      </c>
      <c r="C9" s="5" t="s">
        <v>66</v>
      </c>
      <c r="D9" s="5" t="s">
        <v>50</v>
      </c>
      <c r="E9" s="5">
        <v>37</v>
      </c>
      <c r="F9" s="29" t="str" cm="1">
        <f t="array" ref="F9">_xlfn.IFS(AND(D9="Physics",E9&gt;90),"Outstanding",AND(D9="Physics",E9&gt;60),"Good",AND(D9="Physics",E9&lt;60),"Bad",AND(D9="Chemistry",E9&gt;80),"Outstanding",AND(D9="Chemistry",E9&gt;50),"Good",AND(D9="Chemistry",E9&lt;50),"Bad",AND(D9="Mathematics",E9&gt;70),"Outstanding",AND(D9="Mathematics",E9&gt;40),"Good",AND(D9="Mathematics",E9&lt;40),"Bad")</f>
        <v>Bad</v>
      </c>
      <c r="H9" s="22"/>
      <c r="I9" s="22"/>
      <c r="J9" s="22"/>
      <c r="K9" s="22"/>
      <c r="L9" s="22"/>
      <c r="M9" s="22"/>
      <c r="N9" s="22"/>
      <c r="O9" s="22"/>
      <c r="P9" s="22"/>
      <c r="Q9" s="22"/>
      <c r="R9" s="22"/>
      <c r="S9" s="22"/>
      <c r="T9" s="22"/>
    </row>
    <row r="10" spans="1:20" ht="15.6" x14ac:dyDescent="0.3">
      <c r="A10" s="5" t="s">
        <v>27</v>
      </c>
      <c r="B10" s="9">
        <v>44875</v>
      </c>
      <c r="C10" s="5" t="s">
        <v>67</v>
      </c>
      <c r="D10" s="5" t="s">
        <v>52</v>
      </c>
      <c r="E10" s="5">
        <v>79</v>
      </c>
      <c r="F10" s="29" t="str" cm="1">
        <f t="array" ref="F10">_xlfn.IFS(AND(D10="Physics",E10&gt;90),"Outstanding",AND(D10="Physics",E10&gt;60),"Good",AND(D10="Physics",E10&lt;60),"Bad",AND(D10="Chemistry",E10&gt;80),"Outstanding",AND(D10="Chemistry",E10&gt;50),"Good",AND(D10="Chemistry",E10&lt;50),"Bad",AND(D10="Mathematics",E10&gt;70),"Outstanding",AND(D10="Mathematics",E10&gt;40),"Good",AND(D10="Mathematics",E10&lt;40),"Bad")</f>
        <v>Good</v>
      </c>
    </row>
    <row r="11" spans="1:20" ht="18" x14ac:dyDescent="0.3">
      <c r="A11" s="5" t="s">
        <v>29</v>
      </c>
      <c r="B11" s="9">
        <v>44874</v>
      </c>
      <c r="C11" s="5" t="s">
        <v>66</v>
      </c>
      <c r="D11" s="5" t="s">
        <v>50</v>
      </c>
      <c r="E11" s="5">
        <v>5</v>
      </c>
      <c r="F11" s="29" t="str" cm="1">
        <f t="array" ref="F11">_xlfn.IFS(AND(D11="Physics",E11&gt;90),"Outstanding",AND(D11="Physics",E11&gt;60),"Good",AND(D11="Physics",E11&lt;60),"Bad",AND(D11="Chemistry",E11&gt;80),"Outstanding",AND(D11="Chemistry",E11&gt;50),"Good",AND(D11="Chemistry",E11&lt;50),"Bad",AND(D11="Mathematics",E11&gt;70),"Outstanding",AND(D11="Mathematics",E11&gt;40),"Good",AND(D11="Mathematics",E11&lt;40),"Bad")</f>
        <v>Bad</v>
      </c>
      <c r="K11" s="10" t="s">
        <v>46</v>
      </c>
      <c r="L11" s="10" t="s">
        <v>70</v>
      </c>
      <c r="M11" s="10" t="s">
        <v>47</v>
      </c>
    </row>
    <row r="12" spans="1:20" ht="15.6" x14ac:dyDescent="0.3">
      <c r="A12" s="5" t="s">
        <v>30</v>
      </c>
      <c r="B12" s="9">
        <v>44874</v>
      </c>
      <c r="C12" s="5" t="s">
        <v>66</v>
      </c>
      <c r="D12" s="5" t="s">
        <v>50</v>
      </c>
      <c r="E12" s="5">
        <v>84</v>
      </c>
      <c r="F12" s="29" t="str" cm="1">
        <f t="array" ref="F12">_xlfn.IFS(AND(D12="Physics",E12&gt;90),"Outstanding",AND(D12="Physics",E12&gt;60),"Good",AND(D12="Physics",E12&lt;60),"Bad",AND(D12="Chemistry",E12&gt;80),"Outstanding",AND(D12="Chemistry",E12&gt;50),"Good",AND(D12="Chemistry",E12&lt;50),"Bad",AND(D12="Mathematics",E12&gt;70),"Outstanding",AND(D12="Mathematics",E12&gt;40),"Good",AND(D12="Mathematics",E12&lt;40),"Bad")</f>
        <v>Outstanding</v>
      </c>
      <c r="K12" s="23" t="s">
        <v>48</v>
      </c>
      <c r="L12" s="5" t="s">
        <v>71</v>
      </c>
      <c r="M12" s="11" t="s">
        <v>72</v>
      </c>
    </row>
    <row r="13" spans="1:20" ht="15.6" x14ac:dyDescent="0.3">
      <c r="A13" s="5" t="s">
        <v>57</v>
      </c>
      <c r="B13" s="9">
        <v>44872</v>
      </c>
      <c r="C13" s="5" t="s">
        <v>68</v>
      </c>
      <c r="D13" s="5" t="s">
        <v>48</v>
      </c>
      <c r="E13" s="5">
        <v>58</v>
      </c>
      <c r="F13" s="29" t="str" cm="1">
        <f t="array" ref="F13">_xlfn.IFS(AND(D13="Physics",E13&gt;90),"Outstanding",AND(D13="Physics",E13&gt;60),"Good",AND(D13="Physics",E13&lt;60),"Bad",AND(D13="Chemistry",E13&gt;80),"Outstanding",AND(D13="Chemistry",E13&gt;50),"Good",AND(D13="Chemistry",E13&lt;50),"Bad",AND(D13="Mathematics",E13&gt;70),"Outstanding",AND(D13="Mathematics",E13&gt;40),"Good",AND(D13="Mathematics",E13&lt;40),"Bad")</f>
        <v>Bad</v>
      </c>
      <c r="K13" s="24"/>
      <c r="L13" s="5" t="s">
        <v>73</v>
      </c>
      <c r="M13" s="11" t="s">
        <v>74</v>
      </c>
    </row>
    <row r="14" spans="1:20" ht="15.6" x14ac:dyDescent="0.3">
      <c r="A14" s="5" t="s">
        <v>26</v>
      </c>
      <c r="B14" s="9">
        <v>44874</v>
      </c>
      <c r="C14" s="5" t="s">
        <v>66</v>
      </c>
      <c r="D14" s="5" t="s">
        <v>50</v>
      </c>
      <c r="E14" s="5">
        <v>86</v>
      </c>
      <c r="F14" s="29" t="str" cm="1">
        <f t="array" ref="F14">_xlfn.IFS(AND(D14="Physics",E14&gt;90),"Outstanding",AND(D14="Physics",E14&gt;60),"Good",AND(D14="Physics",E14&lt;60),"Bad",AND(D14="Chemistry",E14&gt;80),"Outstanding",AND(D14="Chemistry",E14&gt;50),"Good",AND(D14="Chemistry",E14&lt;50),"Bad",AND(D14="Mathematics",E14&gt;70),"Outstanding",AND(D14="Mathematics",E14&gt;40),"Good",AND(D14="Mathematics",E14&lt;40),"Bad")</f>
        <v>Outstanding</v>
      </c>
      <c r="K14" s="25"/>
      <c r="L14" s="5" t="s">
        <v>75</v>
      </c>
      <c r="M14" s="11" t="s">
        <v>76</v>
      </c>
    </row>
    <row r="15" spans="1:20" ht="15.6" x14ac:dyDescent="0.3">
      <c r="A15" s="5" t="s">
        <v>58</v>
      </c>
      <c r="B15" s="9">
        <v>44874</v>
      </c>
      <c r="C15" s="5" t="s">
        <v>66</v>
      </c>
      <c r="D15" s="5" t="s">
        <v>50</v>
      </c>
      <c r="E15" s="5">
        <v>44</v>
      </c>
      <c r="F15" s="29" t="str" cm="1">
        <f t="array" ref="F15">_xlfn.IFS(AND(D15="Physics",E15&gt;90),"Outstanding",AND(D15="Physics",E15&gt;60),"Good",AND(D15="Physics",E15&lt;60),"Bad",AND(D15="Chemistry",E15&gt;80),"Outstanding",AND(D15="Chemistry",E15&gt;50),"Good",AND(D15="Chemistry",E15&lt;50),"Bad",AND(D15="Mathematics",E15&gt;70),"Outstanding",AND(D15="Mathematics",E15&gt;40),"Good",AND(D15="Mathematics",E15&lt;40),"Bad")</f>
        <v>Good</v>
      </c>
      <c r="K15" s="23" t="s">
        <v>52</v>
      </c>
      <c r="L15" s="5" t="s">
        <v>77</v>
      </c>
      <c r="M15" s="11" t="s">
        <v>72</v>
      </c>
    </row>
    <row r="16" spans="1:20" ht="15.6" x14ac:dyDescent="0.3">
      <c r="A16" s="5" t="s">
        <v>59</v>
      </c>
      <c r="B16" s="9">
        <v>44872</v>
      </c>
      <c r="C16" s="5" t="s">
        <v>68</v>
      </c>
      <c r="D16" s="5" t="s">
        <v>48</v>
      </c>
      <c r="E16" s="5">
        <v>36</v>
      </c>
      <c r="F16" s="29" t="str" cm="1">
        <f t="array" ref="F16">_xlfn.IFS(AND(D16="Physics",E16&gt;90),"Outstanding",AND(D16="Physics",E16&gt;60),"Good",AND(D16="Physics",E16&lt;60),"Bad",AND(D16="Chemistry",E16&gt;80),"Outstanding",AND(D16="Chemistry",E16&gt;50),"Good",AND(D16="Chemistry",E16&lt;50),"Bad",AND(D16="Mathematics",E16&gt;70),"Outstanding",AND(D16="Mathematics",E16&gt;40),"Good",AND(D16="Mathematics",E16&lt;40),"Bad")</f>
        <v>Bad</v>
      </c>
      <c r="K16" s="24"/>
      <c r="L16" s="5" t="s">
        <v>78</v>
      </c>
      <c r="M16" s="11" t="s">
        <v>74</v>
      </c>
    </row>
    <row r="17" spans="1:13" ht="15.6" x14ac:dyDescent="0.3">
      <c r="A17" s="5" t="s">
        <v>60</v>
      </c>
      <c r="B17" s="9">
        <v>44875</v>
      </c>
      <c r="C17" s="5" t="s">
        <v>67</v>
      </c>
      <c r="D17" s="5" t="s">
        <v>52</v>
      </c>
      <c r="E17" s="5">
        <v>53</v>
      </c>
      <c r="F17" s="29" t="str" cm="1">
        <f t="array" ref="F17">_xlfn.IFS(AND(D17="Physics",E17&gt;90),"Outstanding",AND(D17="Physics",E17&gt;60),"Good",AND(D17="Physics",E17&lt;60),"Bad",AND(D17="Chemistry",E17&gt;80),"Outstanding",AND(D17="Chemistry",E17&gt;50),"Good",AND(D17="Chemistry",E17&lt;50),"Bad",AND(D17="Mathematics",E17&gt;70),"Outstanding",AND(D17="Mathematics",E17&gt;40),"Good",AND(D17="Mathematics",E17&lt;40),"Bad")</f>
        <v>Good</v>
      </c>
      <c r="K17" s="25"/>
      <c r="L17" s="5" t="s">
        <v>79</v>
      </c>
      <c r="M17" s="11" t="s">
        <v>76</v>
      </c>
    </row>
    <row r="18" spans="1:13" ht="15.6" x14ac:dyDescent="0.3">
      <c r="A18" s="5" t="s">
        <v>61</v>
      </c>
      <c r="B18" s="9">
        <v>44874</v>
      </c>
      <c r="C18" s="5" t="s">
        <v>66</v>
      </c>
      <c r="D18" s="5" t="s">
        <v>50</v>
      </c>
      <c r="E18" s="5">
        <v>29</v>
      </c>
      <c r="F18" s="29" t="str" cm="1">
        <f t="array" ref="F18">_xlfn.IFS(AND(D18="Physics",E18&gt;90),"Outstanding",AND(D18="Physics",E18&gt;60),"Good",AND(D18="Physics",E18&lt;60),"Bad",AND(D18="Chemistry",E18&gt;80),"Outstanding",AND(D18="Chemistry",E18&gt;50),"Good",AND(D18="Chemistry",E18&lt;50),"Bad",AND(D18="Mathematics",E18&gt;70),"Outstanding",AND(D18="Mathematics",E18&gt;40),"Good",AND(D18="Mathematics",E18&lt;40),"Bad")</f>
        <v>Bad</v>
      </c>
      <c r="K18" s="23" t="s">
        <v>50</v>
      </c>
      <c r="L18" s="5" t="s">
        <v>80</v>
      </c>
      <c r="M18" s="11" t="s">
        <v>72</v>
      </c>
    </row>
    <row r="19" spans="1:13" ht="15.6" x14ac:dyDescent="0.3">
      <c r="A19" s="5" t="s">
        <v>62</v>
      </c>
      <c r="B19" s="9">
        <v>44872</v>
      </c>
      <c r="C19" s="5" t="s">
        <v>68</v>
      </c>
      <c r="D19" s="5" t="s">
        <v>48</v>
      </c>
      <c r="E19" s="5">
        <v>22</v>
      </c>
      <c r="F19" s="29" t="str" cm="1">
        <f t="array" ref="F19">_xlfn.IFS(AND(D19="Physics",E19&gt;90),"Outstanding",AND(D19="Physics",E19&gt;60),"Good",AND(D19="Physics",E19&lt;60),"Bad",AND(D19="Chemistry",E19&gt;80),"Outstanding",AND(D19="Chemistry",E19&gt;50),"Good",AND(D19="Chemistry",E19&lt;50),"Bad",AND(D19="Mathematics",E19&gt;70),"Outstanding",AND(D19="Mathematics",E19&gt;40),"Good",AND(D19="Mathematics",E19&lt;40),"Bad")</f>
        <v>Bad</v>
      </c>
      <c r="K19" s="24"/>
      <c r="L19" s="5" t="s">
        <v>81</v>
      </c>
      <c r="M19" s="11" t="s">
        <v>74</v>
      </c>
    </row>
    <row r="20" spans="1:13" ht="15.6" x14ac:dyDescent="0.3">
      <c r="A20" s="5" t="s">
        <v>63</v>
      </c>
      <c r="B20" s="9">
        <v>44875</v>
      </c>
      <c r="C20" s="5" t="s">
        <v>67</v>
      </c>
      <c r="D20" s="5" t="s">
        <v>52</v>
      </c>
      <c r="E20" s="5">
        <v>44</v>
      </c>
      <c r="F20" s="29" t="str" cm="1">
        <f t="array" ref="F20">_xlfn.IFS(AND(D20="Physics",E20&gt;90),"Outstanding",AND(D20="Physics",E20&gt;60),"Good",AND(D20="Physics",E20&lt;60),"Bad",AND(D20="Chemistry",E20&gt;80),"Outstanding",AND(D20="Chemistry",E20&gt;50),"Good",AND(D20="Chemistry",E20&lt;50),"Bad",AND(D20="Mathematics",E20&gt;70),"Outstanding",AND(D20="Mathematics",E20&gt;40),"Good",AND(D20="Mathematics",E20&lt;40),"Bad")</f>
        <v>Bad</v>
      </c>
      <c r="K20" s="25"/>
      <c r="L20" s="5" t="s">
        <v>82</v>
      </c>
      <c r="M20" s="11" t="s">
        <v>76</v>
      </c>
    </row>
    <row r="21" spans="1:13" ht="15.6" x14ac:dyDescent="0.3">
      <c r="A21" s="5" t="s">
        <v>64</v>
      </c>
      <c r="B21" s="9">
        <v>44872</v>
      </c>
      <c r="C21" s="5" t="s">
        <v>68</v>
      </c>
      <c r="D21" s="5" t="s">
        <v>48</v>
      </c>
      <c r="E21" s="5">
        <v>89</v>
      </c>
      <c r="F21" s="29" t="str" cm="1">
        <f t="array" ref="F21">_xlfn.IFS(AND(D21="Physics",E21&gt;90),"Outstanding",AND(D21="Physics",E21&gt;60),"Good",AND(D21="Physics",E21&lt;60),"Bad",AND(D21="Chemistry",E21&gt;80),"Outstanding",AND(D21="Chemistry",E21&gt;50),"Good",AND(D21="Chemistry",E21&lt;50),"Bad",AND(D21="Mathematics",E21&gt;70),"Outstanding",AND(D21="Mathematics",E21&gt;40),"Good",AND(D21="Mathematics",E21&lt;40),"Bad")</f>
        <v>Good</v>
      </c>
    </row>
  </sheetData>
  <mergeCells count="4">
    <mergeCell ref="H5:T9"/>
    <mergeCell ref="K12:K14"/>
    <mergeCell ref="K15:K17"/>
    <mergeCell ref="K18:K2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5CB6-16FD-4782-9619-A6FA5ACFB35E}">
  <dimension ref="A1:R21"/>
  <sheetViews>
    <sheetView tabSelected="1" workbookViewId="0">
      <selection activeCell="H11" sqref="H11"/>
    </sheetView>
  </sheetViews>
  <sheetFormatPr defaultRowHeight="14.4" x14ac:dyDescent="0.3"/>
  <cols>
    <col min="2" max="2" width="9.21875" bestFit="1" customWidth="1"/>
    <col min="3" max="3" width="11.109375" bestFit="1" customWidth="1"/>
    <col min="4" max="4" width="11.6640625" bestFit="1" customWidth="1"/>
    <col min="5" max="5" width="9.33203125" customWidth="1"/>
    <col min="6" max="6" width="14" bestFit="1" customWidth="1"/>
    <col min="12" max="12" width="20.33203125" bestFit="1" customWidth="1"/>
    <col min="13" max="13" width="14" bestFit="1" customWidth="1"/>
  </cols>
  <sheetData>
    <row r="1" spans="1:18" ht="18" x14ac:dyDescent="0.3">
      <c r="A1" s="2" t="s">
        <v>106</v>
      </c>
      <c r="B1" s="2" t="s">
        <v>101</v>
      </c>
      <c r="C1" s="2" t="s">
        <v>84</v>
      </c>
      <c r="D1" s="2" t="s">
        <v>85</v>
      </c>
      <c r="E1" s="2" t="s">
        <v>96</v>
      </c>
      <c r="F1" s="3" t="s">
        <v>86</v>
      </c>
    </row>
    <row r="2" spans="1:18" ht="15.6" x14ac:dyDescent="0.3">
      <c r="A2" s="5">
        <v>1</v>
      </c>
      <c r="B2" s="5" t="s">
        <v>102</v>
      </c>
      <c r="C2" s="5" t="s">
        <v>87</v>
      </c>
      <c r="D2" s="12">
        <v>1046700</v>
      </c>
      <c r="E2" s="5" t="s">
        <v>97</v>
      </c>
      <c r="F2" s="30" t="str" cm="1">
        <f t="array" ref="F2">_xlfn.IFS(D2&lt;600000,"0%",OR(D2=600000,D2&lt;750000,D2=750000),"3%",OR(D2&gt;750000,D2&lt;900000,D2=900000),"5%",D2&gt;900000,"7%")</f>
        <v>5%</v>
      </c>
    </row>
    <row r="3" spans="1:18" ht="15.6" x14ac:dyDescent="0.3">
      <c r="A3" s="5">
        <v>2</v>
      </c>
      <c r="B3" s="5" t="s">
        <v>102</v>
      </c>
      <c r="C3" s="5" t="s">
        <v>88</v>
      </c>
      <c r="D3" s="12">
        <v>680006</v>
      </c>
      <c r="E3" s="5" t="s">
        <v>98</v>
      </c>
      <c r="F3" s="30" t="str" cm="1">
        <f t="array" ref="F3">_xlfn.IFS(D3&lt;600000,"0%",OR(D3=600000,D3&lt;750000,D3=750000),"3%",OR(D3&gt;750000,D3&lt;900000,D3=900000),"5%",D3&gt;900000,"7%")</f>
        <v>3%</v>
      </c>
    </row>
    <row r="4" spans="1:18" ht="15.6" x14ac:dyDescent="0.3">
      <c r="A4" s="5">
        <v>3</v>
      </c>
      <c r="B4" s="5" t="s">
        <v>102</v>
      </c>
      <c r="C4" s="5" t="s">
        <v>51</v>
      </c>
      <c r="D4" s="12">
        <v>727370</v>
      </c>
      <c r="E4" s="5" t="s">
        <v>97</v>
      </c>
      <c r="F4" s="30" t="str" cm="1">
        <f t="array" ref="F4">_xlfn.IFS(D4&lt;600000,"0%",OR(D4=600000,D4&lt;750000,D4=750000),"3%",OR(D4&gt;750000,D4&lt;900000,D4=900000),"5%",D4&gt;900000,"7%")</f>
        <v>3%</v>
      </c>
    </row>
    <row r="5" spans="1:18" ht="15.6" x14ac:dyDescent="0.3">
      <c r="A5" s="5">
        <v>4</v>
      </c>
      <c r="B5" s="5" t="s">
        <v>102</v>
      </c>
      <c r="C5" s="5" t="s">
        <v>89</v>
      </c>
      <c r="D5" s="12">
        <v>500543</v>
      </c>
      <c r="E5" s="5" t="s">
        <v>98</v>
      </c>
      <c r="F5" s="30" t="str" cm="1">
        <f t="array" ref="F5">_xlfn.IFS(D5&lt;600000,"0%",OR(D5=600000,D5&lt;750000,D5=750000),"3%",OR(D5&gt;750000,D5&lt;900000,D5=900000),"5%",D5&gt;900000,"7%")</f>
        <v>0%</v>
      </c>
    </row>
    <row r="6" spans="1:18" ht="15.6" x14ac:dyDescent="0.3">
      <c r="A6" s="5">
        <v>5</v>
      </c>
      <c r="B6" s="5" t="s">
        <v>102</v>
      </c>
      <c r="C6" s="5" t="s">
        <v>54</v>
      </c>
      <c r="D6" s="12">
        <v>1004356</v>
      </c>
      <c r="E6" s="5" t="s">
        <v>99</v>
      </c>
      <c r="F6" s="30" t="str" cm="1">
        <f t="array" ref="F6">_xlfn.IFS(D6&lt;600000,"0%",OR(D6=600000,D6&lt;750000,D6=750000),"3%",OR(D6&gt;750000,D6&lt;900000,D6=900000),"5%",D6&gt;900000,"7%")</f>
        <v>5%</v>
      </c>
    </row>
    <row r="7" spans="1:18" ht="18" customHeight="1" x14ac:dyDescent="0.3">
      <c r="A7" s="5">
        <v>6</v>
      </c>
      <c r="B7" s="5" t="s">
        <v>103</v>
      </c>
      <c r="C7" s="5" t="s">
        <v>90</v>
      </c>
      <c r="D7" s="12">
        <v>1168017</v>
      </c>
      <c r="E7" s="5" t="s">
        <v>100</v>
      </c>
      <c r="F7" s="30" t="str" cm="1">
        <f t="array" ref="F7">_xlfn.IFS(D7&lt;600000,"0%",OR(D7=600000,D7&lt;750000,D7=750000),"3%",OR(D7&gt;750000,D7&lt;900000,D7=900000),"5%",D7&gt;900000,"7%")</f>
        <v>5%</v>
      </c>
      <c r="I7" s="17" t="s">
        <v>129</v>
      </c>
      <c r="J7" s="17"/>
      <c r="K7" s="17"/>
      <c r="L7" s="17"/>
      <c r="M7" s="17"/>
      <c r="N7" s="17"/>
      <c r="O7" s="17"/>
      <c r="P7" s="17"/>
      <c r="Q7" s="17"/>
      <c r="R7" s="17"/>
    </row>
    <row r="8" spans="1:18" ht="15.6" x14ac:dyDescent="0.3">
      <c r="A8" s="5">
        <v>7</v>
      </c>
      <c r="B8" s="5" t="s">
        <v>103</v>
      </c>
      <c r="C8" s="5" t="s">
        <v>28</v>
      </c>
      <c r="D8" s="12">
        <v>545785</v>
      </c>
      <c r="E8" s="5" t="s">
        <v>99</v>
      </c>
      <c r="F8" s="30" t="str" cm="1">
        <f t="array" ref="F8">_xlfn.IFS(D8&lt;600000,"0%",OR(D8=600000,D8&lt;750000,D8=750000),"3%",OR(D8&gt;750000,D8&lt;900000,D8=900000),"5%",D8&gt;900000,"7%")</f>
        <v>0%</v>
      </c>
      <c r="I8" s="17"/>
      <c r="J8" s="17"/>
      <c r="K8" s="17"/>
      <c r="L8" s="17"/>
      <c r="M8" s="17"/>
      <c r="N8" s="17"/>
      <c r="O8" s="17"/>
      <c r="P8" s="17"/>
      <c r="Q8" s="17"/>
      <c r="R8" s="17"/>
    </row>
    <row r="9" spans="1:18" ht="15.6" x14ac:dyDescent="0.3">
      <c r="A9" s="5">
        <v>8</v>
      </c>
      <c r="B9" s="5" t="s">
        <v>103</v>
      </c>
      <c r="C9" s="5" t="s">
        <v>56</v>
      </c>
      <c r="D9" s="12">
        <v>755408</v>
      </c>
      <c r="E9" s="5" t="s">
        <v>100</v>
      </c>
      <c r="F9" s="30" t="str" cm="1">
        <f t="array" ref="F9">_xlfn.IFS(D9&lt;600000,"0%",OR(D9=600000,D9&lt;750000,D9=750000),"3%",OR(D9&gt;750000,D9&lt;900000,D9=900000),"5%",D9&gt;900000,"7%")</f>
        <v>5%</v>
      </c>
      <c r="I9" s="17"/>
      <c r="J9" s="17"/>
      <c r="K9" s="17"/>
      <c r="L9" s="17"/>
      <c r="M9" s="17"/>
      <c r="N9" s="17"/>
      <c r="O9" s="17"/>
      <c r="P9" s="17"/>
      <c r="Q9" s="17"/>
      <c r="R9" s="17"/>
    </row>
    <row r="10" spans="1:18" ht="15.6" x14ac:dyDescent="0.3">
      <c r="A10" s="5">
        <v>9</v>
      </c>
      <c r="B10" s="5" t="s">
        <v>102</v>
      </c>
      <c r="C10" s="5" t="s">
        <v>27</v>
      </c>
      <c r="D10" s="12">
        <v>1100283</v>
      </c>
      <c r="E10" s="5" t="s">
        <v>100</v>
      </c>
      <c r="F10" s="30" t="str" cm="1">
        <f t="array" ref="F10">_xlfn.IFS(D10&lt;600000,"0%",OR(D10=600000,D10&lt;750000,D10=750000),"3%",OR(D10&gt;750000,D10&lt;900000,D10=900000),"5%",D10&gt;900000,"7%")</f>
        <v>5%</v>
      </c>
      <c r="I10" s="17"/>
      <c r="J10" s="17"/>
      <c r="K10" s="17"/>
      <c r="L10" s="17"/>
      <c r="M10" s="17"/>
      <c r="N10" s="17"/>
      <c r="O10" s="17"/>
      <c r="P10" s="17"/>
      <c r="Q10" s="17"/>
      <c r="R10" s="17"/>
    </row>
    <row r="11" spans="1:18" ht="15.6" x14ac:dyDescent="0.3">
      <c r="A11" s="5">
        <v>10</v>
      </c>
      <c r="B11" s="5" t="s">
        <v>102</v>
      </c>
      <c r="C11" s="5" t="s">
        <v>29</v>
      </c>
      <c r="D11" s="12">
        <v>1132846</v>
      </c>
      <c r="E11" s="5" t="s">
        <v>99</v>
      </c>
      <c r="F11" s="30" t="str" cm="1">
        <f t="array" ref="F11">_xlfn.IFS(D11&lt;600000,"0%",OR(D11=600000,D11&lt;750000,D11=750000),"3%",OR(D11&gt;750000,D11&lt;900000,D11=900000),"5%",D11&gt;900000,"7%")</f>
        <v>5%</v>
      </c>
    </row>
    <row r="12" spans="1:18" ht="15.6" x14ac:dyDescent="0.3">
      <c r="A12" s="5">
        <v>11</v>
      </c>
      <c r="B12" s="5" t="s">
        <v>102</v>
      </c>
      <c r="C12" s="5" t="s">
        <v>30</v>
      </c>
      <c r="D12" s="12">
        <v>1101206</v>
      </c>
      <c r="E12" s="5" t="s">
        <v>100</v>
      </c>
      <c r="F12" s="30" t="str" cm="1">
        <f t="array" ref="F12">_xlfn.IFS(D12&lt;600000,"0%",OR(D12=600000,D12&lt;750000,D12=750000),"3%",OR(D12&gt;750000,D12&lt;900000,D12=900000),"5%",D12&gt;900000,"7%")</f>
        <v>5%</v>
      </c>
    </row>
    <row r="13" spans="1:18" ht="18" x14ac:dyDescent="0.3">
      <c r="A13" s="5">
        <v>12</v>
      </c>
      <c r="B13" s="5" t="s">
        <v>103</v>
      </c>
      <c r="C13" s="5" t="s">
        <v>57</v>
      </c>
      <c r="D13" s="12">
        <v>882264</v>
      </c>
      <c r="E13" s="5" t="s">
        <v>97</v>
      </c>
      <c r="F13" s="30" t="str" cm="1">
        <f t="array" ref="F13">_xlfn.IFS(D13&lt;600000,"0%",OR(D13=600000,D13&lt;750000,D13=750000),"3%",OR(D13&gt;750000,D13&lt;900000,D13=900000),"5%",D13&gt;900000,"7%")</f>
        <v>5%</v>
      </c>
      <c r="L13" s="10" t="s">
        <v>85</v>
      </c>
      <c r="M13" s="10" t="s">
        <v>86</v>
      </c>
    </row>
    <row r="14" spans="1:18" ht="15.6" x14ac:dyDescent="0.3">
      <c r="A14" s="5">
        <v>13</v>
      </c>
      <c r="B14" s="5" t="s">
        <v>104</v>
      </c>
      <c r="C14" s="5" t="s">
        <v>26</v>
      </c>
      <c r="D14" s="12">
        <v>1059305</v>
      </c>
      <c r="E14" s="5" t="s">
        <v>97</v>
      </c>
      <c r="F14" s="30" t="str" cm="1">
        <f t="array" ref="F14">_xlfn.IFS(D14&lt;600000,"0%",OR(D14=600000,D14&lt;750000,D14=750000),"3%",OR(D14&gt;750000,D14&lt;900000,D14=900000),"5%",D14&gt;900000,"7%")</f>
        <v>5%</v>
      </c>
      <c r="L14" s="5" t="s">
        <v>91</v>
      </c>
      <c r="M14" s="11">
        <v>0</v>
      </c>
    </row>
    <row r="15" spans="1:18" ht="15.6" x14ac:dyDescent="0.3">
      <c r="A15" s="5">
        <v>14</v>
      </c>
      <c r="B15" s="5" t="s">
        <v>105</v>
      </c>
      <c r="C15" s="5" t="s">
        <v>58</v>
      </c>
      <c r="D15" s="12">
        <v>841687</v>
      </c>
      <c r="E15" s="5" t="s">
        <v>98</v>
      </c>
      <c r="F15" s="30" t="str" cm="1">
        <f t="array" ref="F15">_xlfn.IFS(D15&lt;600000,"0%",OR(D15=600000,D15&lt;750000,D15=750000),"3%",OR(D15&gt;750000,D15&lt;900000,D15=900000),"5%",D15&gt;900000,"7%")</f>
        <v>5%</v>
      </c>
      <c r="L15" s="5" t="s">
        <v>92</v>
      </c>
      <c r="M15" s="11">
        <v>0.03</v>
      </c>
    </row>
    <row r="16" spans="1:18" ht="15.6" x14ac:dyDescent="0.3">
      <c r="A16" s="5">
        <v>15</v>
      </c>
      <c r="B16" s="5" t="s">
        <v>105</v>
      </c>
      <c r="C16" s="5" t="s">
        <v>59</v>
      </c>
      <c r="D16" s="12">
        <v>634195</v>
      </c>
      <c r="E16" s="5" t="s">
        <v>97</v>
      </c>
      <c r="F16" s="30" t="str" cm="1">
        <f t="array" ref="F16">_xlfn.IFS(D16&lt;600000,"0%",OR(D16=600000,D16&lt;750000,D16=750000),"3%",OR(D16&gt;750000,D16&lt;900000,D16=900000),"5%",D16&gt;900000,"7%")</f>
        <v>3%</v>
      </c>
      <c r="L16" s="5" t="s">
        <v>93</v>
      </c>
      <c r="M16" s="11">
        <v>0.05</v>
      </c>
    </row>
    <row r="17" spans="1:13" ht="15.6" x14ac:dyDescent="0.3">
      <c r="A17" s="5">
        <v>16</v>
      </c>
      <c r="B17" s="5" t="s">
        <v>105</v>
      </c>
      <c r="C17" s="5" t="s">
        <v>60</v>
      </c>
      <c r="D17" s="12">
        <v>626240</v>
      </c>
      <c r="E17" s="5" t="s">
        <v>99</v>
      </c>
      <c r="F17" s="30" t="str" cm="1">
        <f t="array" ref="F17">_xlfn.IFS(D17&lt;600000,"0%",OR(D17=600000,D17&lt;750000,D17=750000),"3%",OR(D17&gt;750000,D17&lt;900000,D17=900000),"5%",D17&gt;900000,"7%")</f>
        <v>3%</v>
      </c>
      <c r="L17" s="5" t="s">
        <v>94</v>
      </c>
      <c r="M17" s="11">
        <v>7.0000000000000007E-2</v>
      </c>
    </row>
    <row r="18" spans="1:13" ht="15.6" x14ac:dyDescent="0.3">
      <c r="A18" s="5">
        <v>17</v>
      </c>
      <c r="B18" s="5" t="s">
        <v>103</v>
      </c>
      <c r="C18" s="5" t="s">
        <v>61</v>
      </c>
      <c r="D18" s="12">
        <v>531543</v>
      </c>
      <c r="E18" s="5" t="s">
        <v>97</v>
      </c>
      <c r="F18" s="30" t="str" cm="1">
        <f t="array" ref="F18">_xlfn.IFS(D18&lt;600000,"0%",OR(D18=600000,D18&lt;750000,D18=750000),"3%",OR(D18&gt;750000,D18&lt;900000,D18=900000),"5%",D18&gt;900000,"7%")</f>
        <v>0%</v>
      </c>
    </row>
    <row r="19" spans="1:13" ht="15.6" x14ac:dyDescent="0.3">
      <c r="A19" s="5">
        <v>18</v>
      </c>
      <c r="B19" s="5" t="s">
        <v>103</v>
      </c>
      <c r="C19" s="5" t="s">
        <v>62</v>
      </c>
      <c r="D19" s="12">
        <v>888762</v>
      </c>
      <c r="E19" s="5" t="s">
        <v>100</v>
      </c>
      <c r="F19" s="30" t="str" cm="1">
        <f t="array" ref="F19">_xlfn.IFS(D19&lt;600000,"0%",OR(D19=600000,D19&lt;750000,D19=750000),"3%",OR(D19&gt;750000,D19&lt;900000,D19=900000),"5%",D19&gt;900000,"7%")</f>
        <v>5%</v>
      </c>
    </row>
    <row r="20" spans="1:13" ht="15.6" x14ac:dyDescent="0.3">
      <c r="A20" s="5">
        <v>19</v>
      </c>
      <c r="B20" s="5" t="s">
        <v>103</v>
      </c>
      <c r="C20" s="5" t="s">
        <v>63</v>
      </c>
      <c r="D20" s="12">
        <v>1137234</v>
      </c>
      <c r="E20" s="5" t="s">
        <v>97</v>
      </c>
      <c r="F20" s="30" t="str" cm="1">
        <f t="array" ref="F20">_xlfn.IFS(D20&lt;600000,"0%",OR(D20=600000,D20&lt;750000,D20=750000),"3%",OR(D20&gt;750000,D20&lt;900000,D20=900000),"5%",D20&gt;900000,"7%")</f>
        <v>5%</v>
      </c>
    </row>
    <row r="21" spans="1:13" ht="15.6" x14ac:dyDescent="0.3">
      <c r="A21" s="5">
        <v>20</v>
      </c>
      <c r="B21" s="5" t="s">
        <v>102</v>
      </c>
      <c r="C21" s="5" t="s">
        <v>64</v>
      </c>
      <c r="D21" s="12">
        <v>1039741</v>
      </c>
      <c r="E21" s="5" t="s">
        <v>98</v>
      </c>
      <c r="F21" s="30" t="str" cm="1">
        <f t="array" ref="F21">_xlfn.IFS(D21&lt;600000,"0%",OR(D21=600000,D21&lt;750000,D21=750000),"3%",OR(D21&gt;750000,D21&lt;900000,D21=900000),"5%",D21&gt;900000,"7%")</f>
        <v>5%</v>
      </c>
    </row>
  </sheetData>
  <mergeCells count="1">
    <mergeCell ref="I7:R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E6BD-7633-425C-A3A3-31BDB4553093}">
  <dimension ref="A1:T21"/>
  <sheetViews>
    <sheetView workbookViewId="0">
      <selection activeCell="H4" sqref="H4"/>
    </sheetView>
  </sheetViews>
  <sheetFormatPr defaultRowHeight="14.4" x14ac:dyDescent="0.3"/>
  <cols>
    <col min="1" max="1" width="10" bestFit="1" customWidth="1"/>
    <col min="2" max="2" width="13.44140625" bestFit="1" customWidth="1"/>
    <col min="3" max="3" width="9.44140625" bestFit="1" customWidth="1"/>
    <col min="4" max="4" width="11.77734375" customWidth="1"/>
    <col min="5" max="5" width="12.21875" customWidth="1"/>
    <col min="6" max="6" width="12.44140625" customWidth="1"/>
    <col min="13" max="13" width="14.109375" bestFit="1" customWidth="1"/>
    <col min="14" max="14" width="7.44140625" bestFit="1" customWidth="1"/>
  </cols>
  <sheetData>
    <row r="1" spans="1:20" ht="18" x14ac:dyDescent="0.3">
      <c r="A1" s="2" t="s">
        <v>44</v>
      </c>
      <c r="B1" s="2" t="s">
        <v>69</v>
      </c>
      <c r="C1" s="2" t="s">
        <v>65</v>
      </c>
      <c r="D1" s="2" t="s">
        <v>45</v>
      </c>
      <c r="E1" s="2" t="s">
        <v>46</v>
      </c>
      <c r="F1" s="3" t="s">
        <v>107</v>
      </c>
    </row>
    <row r="2" spans="1:20" ht="15.6" x14ac:dyDescent="0.3">
      <c r="A2" s="5" t="s">
        <v>25</v>
      </c>
      <c r="B2" s="9">
        <v>44872</v>
      </c>
      <c r="C2" s="5" t="s">
        <v>68</v>
      </c>
      <c r="D2" s="5">
        <v>91</v>
      </c>
      <c r="E2" s="5" t="s">
        <v>48</v>
      </c>
      <c r="F2" s="13" t="str" cm="1">
        <f t="array" ref="F2">_xlfn.IFS(D2&gt;90,"A",OR(D2=75,D2&gt;75,D2=89),"A-",OR(D2=60,D2&gt;60,D2=74),"B",OR(D2=45,D2&gt;45,D2=59),"C",OR(D2=33,D2&gt;33,D2=44),"D",D2&lt;33,"F")</f>
        <v>A</v>
      </c>
    </row>
    <row r="3" spans="1:20" ht="15.6" x14ac:dyDescent="0.3">
      <c r="A3" s="5" t="s">
        <v>49</v>
      </c>
      <c r="B3" s="9">
        <v>44872</v>
      </c>
      <c r="C3" s="5" t="s">
        <v>68</v>
      </c>
      <c r="D3" s="5">
        <v>89</v>
      </c>
      <c r="E3" s="5" t="s">
        <v>48</v>
      </c>
      <c r="F3" s="13" t="str" cm="1">
        <f t="array" ref="F3">_xlfn.IFS(D3&gt;90,"A",OR(D3=75,D3&gt;75,D3=89),"A-",OR(D3=60,D3&gt;60,D3=74),"B",OR(D3=45,D3&gt;45,D3=59),"C",OR(D3=33,D3&gt;33,D3=44),"D",D3&lt;33,"F")</f>
        <v>A-</v>
      </c>
    </row>
    <row r="4" spans="1:20" ht="15.6" x14ac:dyDescent="0.3">
      <c r="A4" s="5" t="s">
        <v>51</v>
      </c>
      <c r="B4" s="9">
        <v>44872</v>
      </c>
      <c r="C4" s="5" t="s">
        <v>68</v>
      </c>
      <c r="D4" s="5">
        <v>58</v>
      </c>
      <c r="E4" s="5" t="s">
        <v>48</v>
      </c>
      <c r="F4" s="13" t="str" cm="1">
        <f t="array" ref="F4">_xlfn.IFS(D4&gt;90,"A",OR(D4=75,D4&gt;75,D4=89),"A-",OR(D4=60,D4&gt;60,D4=74),"B",OR(D4=45,D4&gt;45,D4=59),"C",OR(D4=33,D4&gt;33,D4=44),"D",D4&lt;33,"F")</f>
        <v>C</v>
      </c>
    </row>
    <row r="5" spans="1:20" ht="15.6" x14ac:dyDescent="0.3">
      <c r="A5" s="5" t="s">
        <v>53</v>
      </c>
      <c r="B5" s="9">
        <v>44872</v>
      </c>
      <c r="C5" s="5" t="s">
        <v>68</v>
      </c>
      <c r="D5" s="5">
        <v>17</v>
      </c>
      <c r="E5" s="5" t="s">
        <v>48</v>
      </c>
      <c r="F5" s="13" t="str" cm="1">
        <f t="array" ref="F5">_xlfn.IFS(D5&gt;90,"A",OR(D5=75,D5&gt;75,D5=89),"A-",OR(D5=60,D5&gt;60,D5=74),"B",OR(D5=45,D5&gt;45,D5=59),"C",OR(D5=33,D5&gt;33,D5=44),"D",D5&lt;33,"F")</f>
        <v>F</v>
      </c>
    </row>
    <row r="6" spans="1:20" ht="15.6" x14ac:dyDescent="0.3">
      <c r="A6" s="5" t="s">
        <v>54</v>
      </c>
      <c r="B6" s="9">
        <v>44872</v>
      </c>
      <c r="C6" s="5" t="s">
        <v>68</v>
      </c>
      <c r="D6" s="5">
        <v>34</v>
      </c>
      <c r="E6" s="5" t="s">
        <v>48</v>
      </c>
      <c r="F6" s="13" t="str" cm="1">
        <f t="array" ref="F6">_xlfn.IFS(D6&gt;90,"A",OR(D6=75,D6&gt;75,D6=89),"A-",OR(D6=60,D6&gt;60,D6=74),"B",OR(D6=45,D6&gt;45,D6=59),"C",OR(D6=33,D6&gt;33,D6=44),"D",D6&lt;33,"F")</f>
        <v>D</v>
      </c>
    </row>
    <row r="7" spans="1:20" ht="15.6" x14ac:dyDescent="0.3">
      <c r="A7" s="5" t="s">
        <v>55</v>
      </c>
      <c r="B7" s="9">
        <v>44872</v>
      </c>
      <c r="C7" s="5" t="s">
        <v>68</v>
      </c>
      <c r="D7" s="5">
        <v>74</v>
      </c>
      <c r="E7" s="5" t="s">
        <v>48</v>
      </c>
      <c r="F7" s="13" t="str" cm="1">
        <f t="array" ref="F7">_xlfn.IFS(D7&gt;90,"A",OR(D7=75,D7&gt;75,D7=89),"A-",OR(D7=60,D7&gt;60,D7=74),"B",OR(D7=45,D7&gt;45,D7=59),"C",OR(D7=33,D7&gt;33,D7=44),"D",D7&lt;33,"F")</f>
        <v>B</v>
      </c>
    </row>
    <row r="8" spans="1:20" ht="18" customHeight="1" x14ac:dyDescent="0.3">
      <c r="A8" s="5" t="s">
        <v>28</v>
      </c>
      <c r="B8" s="9">
        <v>44872</v>
      </c>
      <c r="C8" s="5" t="s">
        <v>68</v>
      </c>
      <c r="D8" s="5">
        <v>18</v>
      </c>
      <c r="E8" s="5" t="s">
        <v>48</v>
      </c>
      <c r="F8" s="13" t="str" cm="1">
        <f t="array" ref="F8">_xlfn.IFS(D8&gt;90,"A",OR(D8=75,D8&gt;75,D8=89),"A-",OR(D8=60,D8&gt;60,D8=74),"B",OR(D8=45,D8&gt;45,D8=59),"C",OR(D8=33,D8&gt;33,D8=44),"D",D8&lt;33,"F")</f>
        <v>F</v>
      </c>
      <c r="I8" s="26" t="s">
        <v>131</v>
      </c>
      <c r="J8" s="26"/>
      <c r="K8" s="26"/>
      <c r="L8" s="26"/>
      <c r="M8" s="26"/>
      <c r="N8" s="26"/>
      <c r="O8" s="26"/>
      <c r="P8" s="26"/>
      <c r="Q8" s="26"/>
      <c r="R8" s="26"/>
      <c r="S8" s="26"/>
      <c r="T8" s="26"/>
    </row>
    <row r="9" spans="1:20" ht="15.6" x14ac:dyDescent="0.3">
      <c r="A9" s="5" t="s">
        <v>56</v>
      </c>
      <c r="B9" s="9">
        <v>44872</v>
      </c>
      <c r="C9" s="5" t="s">
        <v>68</v>
      </c>
      <c r="D9" s="5">
        <v>37</v>
      </c>
      <c r="E9" s="5" t="s">
        <v>48</v>
      </c>
      <c r="F9" s="13" t="str" cm="1">
        <f t="array" ref="F9">_xlfn.IFS(D9&gt;90,"A",OR(D9=75,D9&gt;75,D9=89),"A-",OR(D9=60,D9&gt;60,D9=74),"B",OR(D9=45,D9&gt;45,D9=59),"C",OR(D9=33,D9&gt;33,D9=44),"D",D9&lt;33,"F")</f>
        <v>D</v>
      </c>
      <c r="I9" s="26"/>
      <c r="J9" s="26"/>
      <c r="K9" s="26"/>
      <c r="L9" s="26"/>
      <c r="M9" s="26"/>
      <c r="N9" s="26"/>
      <c r="O9" s="26"/>
      <c r="P9" s="26"/>
      <c r="Q9" s="26"/>
      <c r="R9" s="26"/>
      <c r="S9" s="26"/>
      <c r="T9" s="26"/>
    </row>
    <row r="10" spans="1:20" ht="15.6" x14ac:dyDescent="0.3">
      <c r="A10" s="5" t="s">
        <v>27</v>
      </c>
      <c r="B10" s="9">
        <v>44872</v>
      </c>
      <c r="C10" s="5" t="s">
        <v>68</v>
      </c>
      <c r="D10" s="5">
        <v>79</v>
      </c>
      <c r="E10" s="5" t="s">
        <v>48</v>
      </c>
      <c r="F10" s="13" t="str" cm="1">
        <f t="array" ref="F10">_xlfn.IFS(D10&gt;90,"A",OR(D10=75,D10&gt;75,D10=89),"A-",OR(D10=60,D10&gt;60,D10=74),"B",OR(D10=45,D10&gt;45,D10=59),"C",OR(D10=33,D10&gt;33,D10=44),"D",D10&lt;33,"F")</f>
        <v>A-</v>
      </c>
      <c r="I10" s="26"/>
      <c r="J10" s="26"/>
      <c r="K10" s="26"/>
      <c r="L10" s="26"/>
      <c r="M10" s="26"/>
      <c r="N10" s="26"/>
      <c r="O10" s="26"/>
      <c r="P10" s="26"/>
      <c r="Q10" s="26"/>
      <c r="R10" s="26"/>
      <c r="S10" s="26"/>
      <c r="T10" s="26"/>
    </row>
    <row r="11" spans="1:20" ht="15.6" x14ac:dyDescent="0.3">
      <c r="A11" s="5" t="s">
        <v>29</v>
      </c>
      <c r="B11" s="9">
        <v>44872</v>
      </c>
      <c r="C11" s="5" t="s">
        <v>68</v>
      </c>
      <c r="D11" s="5">
        <v>5</v>
      </c>
      <c r="E11" s="5" t="s">
        <v>48</v>
      </c>
      <c r="F11" s="13" t="str" cm="1">
        <f t="array" ref="F11">_xlfn.IFS(D11&gt;90,"A",OR(D11=75,D11&gt;75,D11=89),"A-",OR(D11=60,D11&gt;60,D11=74),"B",OR(D11=45,D11&gt;45,D11=59),"C",OR(D11=33,D11&gt;33,D11=44),"D",D11&lt;33,"F")</f>
        <v>F</v>
      </c>
      <c r="I11" s="26"/>
      <c r="J11" s="26"/>
      <c r="K11" s="26"/>
      <c r="L11" s="26"/>
      <c r="M11" s="26"/>
      <c r="N11" s="26"/>
      <c r="O11" s="26"/>
      <c r="P11" s="26"/>
      <c r="Q11" s="26"/>
      <c r="R11" s="26"/>
      <c r="S11" s="26"/>
      <c r="T11" s="26"/>
    </row>
    <row r="12" spans="1:20" ht="15.6" x14ac:dyDescent="0.3">
      <c r="A12" s="5" t="s">
        <v>30</v>
      </c>
      <c r="B12" s="9">
        <v>44872</v>
      </c>
      <c r="C12" s="5" t="s">
        <v>68</v>
      </c>
      <c r="D12" s="5">
        <v>84</v>
      </c>
      <c r="E12" s="5" t="s">
        <v>48</v>
      </c>
      <c r="F12" s="13" t="str" cm="1">
        <f t="array" ref="F12">_xlfn.IFS(D12&gt;90,"A",OR(D12=75,D12&gt;75,D12=89),"A-",OR(D12=60,D12&gt;60,D12=74),"B",OR(D12=45,D12&gt;45,D12=59),"C",OR(D12=33,D12&gt;33,D12=44),"D",D12&lt;33,"F")</f>
        <v>A-</v>
      </c>
    </row>
    <row r="13" spans="1:20" ht="15.6" x14ac:dyDescent="0.3">
      <c r="A13" s="5" t="s">
        <v>57</v>
      </c>
      <c r="B13" s="9">
        <v>44872</v>
      </c>
      <c r="C13" s="5" t="s">
        <v>68</v>
      </c>
      <c r="D13" s="5">
        <v>58</v>
      </c>
      <c r="E13" s="5" t="s">
        <v>48</v>
      </c>
      <c r="F13" s="13" t="str" cm="1">
        <f t="array" ref="F13">_xlfn.IFS(D13&gt;90,"A",OR(D13=75,D13&gt;75,D13=89),"A-",OR(D13=60,D13&gt;60,D13=74),"B",OR(D13=45,D13&gt;45,D13=59),"C",OR(D13=33,D13&gt;33,D13=44),"D",D13&lt;33,"F")</f>
        <v>C</v>
      </c>
    </row>
    <row r="14" spans="1:20" ht="18" x14ac:dyDescent="0.3">
      <c r="A14" s="5" t="s">
        <v>26</v>
      </c>
      <c r="B14" s="9">
        <v>44872</v>
      </c>
      <c r="C14" s="5" t="s">
        <v>68</v>
      </c>
      <c r="D14" s="5">
        <v>86</v>
      </c>
      <c r="E14" s="5" t="s">
        <v>48</v>
      </c>
      <c r="F14" s="13" t="str" cm="1">
        <f t="array" ref="F14">_xlfn.IFS(D14&gt;90,"A",OR(D14=75,D14&gt;75,D14=89),"A-",OR(D14=60,D14&gt;60,D14=74),"B",OR(D14=45,D14&gt;45,D14=59),"C",OR(D14=33,D14&gt;33,D14=44),"D",D14&lt;33,"F")</f>
        <v>A-</v>
      </c>
      <c r="M14" s="10" t="s">
        <v>108</v>
      </c>
      <c r="N14" s="10" t="s">
        <v>107</v>
      </c>
    </row>
    <row r="15" spans="1:20" ht="15.6" x14ac:dyDescent="0.3">
      <c r="A15" s="5" t="s">
        <v>58</v>
      </c>
      <c r="B15" s="9">
        <v>44872</v>
      </c>
      <c r="C15" s="5" t="s">
        <v>68</v>
      </c>
      <c r="D15" s="5">
        <v>44</v>
      </c>
      <c r="E15" s="5" t="s">
        <v>48</v>
      </c>
      <c r="F15" s="13" t="str" cm="1">
        <f t="array" ref="F15">_xlfn.IFS(D15&gt;90,"A",OR(D15=75,D15&gt;75,D15=89),"A-",OR(D15=60,D15&gt;60,D15=74),"B",OR(D15=45,D15&gt;45,D15=59),"C",OR(D15=33,D15&gt;33,D15=44),"D",D15&lt;33,"F")</f>
        <v>D</v>
      </c>
      <c r="M15" s="5" t="s">
        <v>71</v>
      </c>
      <c r="N15" s="5" t="s">
        <v>109</v>
      </c>
    </row>
    <row r="16" spans="1:20" ht="15.6" x14ac:dyDescent="0.3">
      <c r="A16" s="5" t="s">
        <v>59</v>
      </c>
      <c r="B16" s="9">
        <v>44872</v>
      </c>
      <c r="C16" s="5" t="s">
        <v>68</v>
      </c>
      <c r="D16" s="5">
        <v>36</v>
      </c>
      <c r="E16" s="5" t="s">
        <v>48</v>
      </c>
      <c r="F16" s="13" t="str" cm="1">
        <f t="array" ref="F16">_xlfn.IFS(D16&gt;90,"A",OR(D16=75,D16&gt;75,D16=89),"A-",OR(D16=60,D16&gt;60,D16=74),"B",OR(D16=45,D16&gt;45,D16=59),"C",OR(D16=33,D16&gt;33,D16=44),"D",D16&lt;33,"F")</f>
        <v>D</v>
      </c>
      <c r="M16" s="5" t="s">
        <v>110</v>
      </c>
      <c r="N16" s="5" t="s">
        <v>111</v>
      </c>
    </row>
    <row r="17" spans="1:14" ht="15.6" x14ac:dyDescent="0.3">
      <c r="A17" s="5" t="s">
        <v>60</v>
      </c>
      <c r="B17" s="9">
        <v>44872</v>
      </c>
      <c r="C17" s="5" t="s">
        <v>68</v>
      </c>
      <c r="D17" s="5">
        <v>53</v>
      </c>
      <c r="E17" s="5" t="s">
        <v>48</v>
      </c>
      <c r="F17" s="13" t="str" cm="1">
        <f t="array" ref="F17">_xlfn.IFS(D17&gt;90,"A",OR(D17=75,D17&gt;75,D17=89),"A-",OR(D17=60,D17&gt;60,D17=74),"B",OR(D17=45,D17&gt;45,D17=59),"C",OR(D17=33,D17&gt;33,D17=44),"D",D17&lt;33,"F")</f>
        <v>C</v>
      </c>
      <c r="M17" s="5" t="s">
        <v>112</v>
      </c>
      <c r="N17" s="5" t="s">
        <v>113</v>
      </c>
    </row>
    <row r="18" spans="1:14" ht="15.6" x14ac:dyDescent="0.3">
      <c r="A18" s="5" t="s">
        <v>61</v>
      </c>
      <c r="B18" s="9">
        <v>44872</v>
      </c>
      <c r="C18" s="5" t="s">
        <v>68</v>
      </c>
      <c r="D18" s="5">
        <v>29</v>
      </c>
      <c r="E18" s="5" t="s">
        <v>48</v>
      </c>
      <c r="F18" s="13" t="str" cm="1">
        <f t="array" ref="F18">_xlfn.IFS(D18&gt;90,"A",OR(D18=75,D18&gt;75,D18=89),"A-",OR(D18=60,D18&gt;60,D18=74),"B",OR(D18=45,D18&gt;45,D18=59),"C",OR(D18=33,D18&gt;33,D18=44),"D",D18&lt;33,"F")</f>
        <v>F</v>
      </c>
      <c r="M18" s="5" t="s">
        <v>114</v>
      </c>
      <c r="N18" s="5" t="s">
        <v>115</v>
      </c>
    </row>
    <row r="19" spans="1:14" ht="15.6" x14ac:dyDescent="0.3">
      <c r="A19" s="5" t="s">
        <v>62</v>
      </c>
      <c r="B19" s="9">
        <v>44872</v>
      </c>
      <c r="C19" s="5" t="s">
        <v>68</v>
      </c>
      <c r="D19" s="5">
        <v>22</v>
      </c>
      <c r="E19" s="5" t="s">
        <v>48</v>
      </c>
      <c r="F19" s="13" t="str" cm="1">
        <f t="array" ref="F19">_xlfn.IFS(D19&gt;90,"A",OR(D19=75,D19&gt;75,D19=89),"A-",OR(D19=60,D19&gt;60,D19=74),"B",OR(D19=45,D19&gt;45,D19=59),"C",OR(D19=33,D19&gt;33,D19=44),"D",D19&lt;33,"F")</f>
        <v>F</v>
      </c>
      <c r="M19" s="5" t="s">
        <v>116</v>
      </c>
      <c r="N19" s="5" t="s">
        <v>117</v>
      </c>
    </row>
    <row r="20" spans="1:14" ht="15.6" x14ac:dyDescent="0.3">
      <c r="A20" s="5" t="s">
        <v>63</v>
      </c>
      <c r="B20" s="9">
        <v>44872</v>
      </c>
      <c r="C20" s="5" t="s">
        <v>68</v>
      </c>
      <c r="D20" s="5">
        <v>44</v>
      </c>
      <c r="E20" s="5" t="s">
        <v>48</v>
      </c>
      <c r="F20" s="13" t="str" cm="1">
        <f t="array" ref="F20">_xlfn.IFS(D20&gt;90,"A",OR(D20=75,D20&gt;75,D20=89),"A-",OR(D20=60,D20&gt;60,D20=74),"B",OR(D20=45,D20&gt;45,D20=59),"C",OR(D20=33,D20&gt;33,D20=44),"D",D20&lt;33,"F")</f>
        <v>D</v>
      </c>
      <c r="M20" s="5" t="s">
        <v>118</v>
      </c>
      <c r="N20" s="5" t="s">
        <v>119</v>
      </c>
    </row>
    <row r="21" spans="1:14" ht="15.6" x14ac:dyDescent="0.3">
      <c r="A21" s="5" t="s">
        <v>64</v>
      </c>
      <c r="B21" s="9">
        <v>44872</v>
      </c>
      <c r="C21" s="5" t="s">
        <v>68</v>
      </c>
      <c r="D21" s="5">
        <v>89</v>
      </c>
      <c r="E21" s="5" t="s">
        <v>48</v>
      </c>
      <c r="F21" s="13" t="str" cm="1">
        <f t="array" ref="F21">_xlfn.IFS(D21&gt;90,"A",OR(D21=75,D21&gt;75,D21=89),"A-",OR(D21=60,D21&gt;60,D21=74),"B",OR(D21=45,D21&gt;45,D21=59),"C",OR(D21=33,D21&gt;33,D21=44),"D",D21&lt;33,"F")</f>
        <v>A-</v>
      </c>
    </row>
  </sheetData>
  <mergeCells count="1">
    <mergeCell ref="I8:T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83AD-9E3F-46B4-BB21-EE217A7EBE79}">
  <dimension ref="B2:D31"/>
  <sheetViews>
    <sheetView showGridLines="0" topLeftCell="A16" workbookViewId="0">
      <selection activeCell="B3" sqref="B3"/>
    </sheetView>
  </sheetViews>
  <sheetFormatPr defaultColWidth="9.109375" defaultRowHeight="20.100000000000001" customHeight="1" x14ac:dyDescent="0.3"/>
  <cols>
    <col min="1" max="1" width="3.6640625" style="1" customWidth="1"/>
    <col min="2" max="2" width="20.44140625" style="1" bestFit="1" customWidth="1"/>
    <col min="3" max="3" width="16.5546875" style="1" customWidth="1"/>
    <col min="4" max="4" width="18.44140625" style="1" customWidth="1"/>
    <col min="5" max="5" width="23.44140625" style="1" customWidth="1"/>
    <col min="6" max="16384" width="9.109375" style="1"/>
  </cols>
  <sheetData>
    <row r="2" spans="2:4" ht="20.100000000000001" customHeight="1" thickBot="1" x14ac:dyDescent="0.35">
      <c r="B2" s="28" t="s">
        <v>132</v>
      </c>
      <c r="C2" s="28"/>
      <c r="D2" s="28"/>
    </row>
    <row r="3" spans="2:4" ht="20.100000000000001" customHeight="1" thickTop="1" x14ac:dyDescent="0.3"/>
    <row r="4" spans="2:4" ht="20.100000000000001" customHeight="1" x14ac:dyDescent="0.3">
      <c r="B4" s="10" t="s">
        <v>46</v>
      </c>
      <c r="C4" s="10" t="s">
        <v>70</v>
      </c>
      <c r="D4" s="10" t="s">
        <v>47</v>
      </c>
    </row>
    <row r="5" spans="2:4" ht="20.100000000000001" customHeight="1" x14ac:dyDescent="0.3">
      <c r="B5" s="23" t="s">
        <v>48</v>
      </c>
      <c r="C5" s="5" t="s">
        <v>71</v>
      </c>
      <c r="D5" s="11" t="s">
        <v>72</v>
      </c>
    </row>
    <row r="6" spans="2:4" ht="20.100000000000001" customHeight="1" x14ac:dyDescent="0.3">
      <c r="B6" s="24"/>
      <c r="C6" s="5" t="s">
        <v>73</v>
      </c>
      <c r="D6" s="11" t="s">
        <v>74</v>
      </c>
    </row>
    <row r="7" spans="2:4" ht="20.100000000000001" customHeight="1" x14ac:dyDescent="0.3">
      <c r="B7" s="25"/>
      <c r="C7" s="5" t="s">
        <v>75</v>
      </c>
      <c r="D7" s="11" t="s">
        <v>76</v>
      </c>
    </row>
    <row r="8" spans="2:4" ht="20.100000000000001" customHeight="1" x14ac:dyDescent="0.3">
      <c r="B8" s="23" t="s">
        <v>52</v>
      </c>
      <c r="C8" s="5" t="s">
        <v>77</v>
      </c>
      <c r="D8" s="11" t="s">
        <v>72</v>
      </c>
    </row>
    <row r="9" spans="2:4" ht="20.100000000000001" customHeight="1" x14ac:dyDescent="0.3">
      <c r="B9" s="24"/>
      <c r="C9" s="5" t="s">
        <v>78</v>
      </c>
      <c r="D9" s="11" t="s">
        <v>74</v>
      </c>
    </row>
    <row r="10" spans="2:4" ht="20.100000000000001" customHeight="1" x14ac:dyDescent="0.3">
      <c r="B10" s="25"/>
      <c r="C10" s="5" t="s">
        <v>79</v>
      </c>
      <c r="D10" s="11" t="s">
        <v>76</v>
      </c>
    </row>
    <row r="11" spans="2:4" ht="20.100000000000001" customHeight="1" x14ac:dyDescent="0.3">
      <c r="B11" s="23" t="s">
        <v>50</v>
      </c>
      <c r="C11" s="5" t="s">
        <v>80</v>
      </c>
      <c r="D11" s="11" t="s">
        <v>72</v>
      </c>
    </row>
    <row r="12" spans="2:4" ht="20.100000000000001" customHeight="1" x14ac:dyDescent="0.3">
      <c r="B12" s="24"/>
      <c r="C12" s="5" t="s">
        <v>81</v>
      </c>
      <c r="D12" s="11" t="s">
        <v>74</v>
      </c>
    </row>
    <row r="13" spans="2:4" ht="20.100000000000001" customHeight="1" x14ac:dyDescent="0.3">
      <c r="B13" s="25"/>
      <c r="C13" s="5" t="s">
        <v>82</v>
      </c>
      <c r="D13" s="11" t="s">
        <v>76</v>
      </c>
    </row>
    <row r="15" spans="2:4" ht="20.100000000000001" customHeight="1" thickBot="1" x14ac:dyDescent="0.35">
      <c r="B15" s="27" t="s">
        <v>83</v>
      </c>
      <c r="C15" s="27"/>
    </row>
    <row r="16" spans="2:4" ht="20.100000000000001" customHeight="1" thickTop="1" x14ac:dyDescent="0.3"/>
    <row r="17" spans="2:3" ht="20.100000000000001" customHeight="1" x14ac:dyDescent="0.3">
      <c r="B17" s="10" t="s">
        <v>85</v>
      </c>
      <c r="C17" s="10" t="s">
        <v>86</v>
      </c>
    </row>
    <row r="18" spans="2:3" ht="20.100000000000001" customHeight="1" x14ac:dyDescent="0.3">
      <c r="B18" s="5" t="s">
        <v>91</v>
      </c>
      <c r="C18" s="11">
        <v>0</v>
      </c>
    </row>
    <row r="19" spans="2:3" ht="20.100000000000001" customHeight="1" x14ac:dyDescent="0.3">
      <c r="B19" s="5" t="s">
        <v>92</v>
      </c>
      <c r="C19" s="11">
        <v>0.03</v>
      </c>
    </row>
    <row r="20" spans="2:3" ht="20.100000000000001" customHeight="1" x14ac:dyDescent="0.3">
      <c r="B20" s="5" t="s">
        <v>93</v>
      </c>
      <c r="C20" s="11">
        <v>0.05</v>
      </c>
    </row>
    <row r="21" spans="2:3" ht="20.100000000000001" customHeight="1" x14ac:dyDescent="0.3">
      <c r="B21" s="5" t="s">
        <v>94</v>
      </c>
      <c r="C21" s="11">
        <v>7.0000000000000007E-2</v>
      </c>
    </row>
    <row r="23" spans="2:3" ht="20.100000000000001" customHeight="1" thickBot="1" x14ac:dyDescent="0.35">
      <c r="B23" s="27" t="s">
        <v>95</v>
      </c>
      <c r="C23" s="27"/>
    </row>
    <row r="24" spans="2:3" ht="20.100000000000001" customHeight="1" thickTop="1" x14ac:dyDescent="0.3"/>
    <row r="25" spans="2:3" ht="20.100000000000001" customHeight="1" x14ac:dyDescent="0.3">
      <c r="B25" s="10" t="s">
        <v>108</v>
      </c>
      <c r="C25" s="10" t="s">
        <v>107</v>
      </c>
    </row>
    <row r="26" spans="2:3" ht="20.100000000000001" customHeight="1" x14ac:dyDescent="0.3">
      <c r="B26" s="5" t="s">
        <v>71</v>
      </c>
      <c r="C26" s="5" t="s">
        <v>109</v>
      </c>
    </row>
    <row r="27" spans="2:3" ht="20.100000000000001" customHeight="1" x14ac:dyDescent="0.3">
      <c r="B27" s="5" t="s">
        <v>110</v>
      </c>
      <c r="C27" s="5" t="s">
        <v>111</v>
      </c>
    </row>
    <row r="28" spans="2:3" ht="20.100000000000001" customHeight="1" x14ac:dyDescent="0.3">
      <c r="B28" s="5" t="s">
        <v>112</v>
      </c>
      <c r="C28" s="5" t="s">
        <v>113</v>
      </c>
    </row>
    <row r="29" spans="2:3" ht="20.100000000000001" customHeight="1" x14ac:dyDescent="0.3">
      <c r="B29" s="5" t="s">
        <v>114</v>
      </c>
      <c r="C29" s="5" t="s">
        <v>115</v>
      </c>
    </row>
    <row r="30" spans="2:3" ht="20.100000000000001" customHeight="1" x14ac:dyDescent="0.3">
      <c r="B30" s="5" t="s">
        <v>116</v>
      </c>
      <c r="C30" s="5" t="s">
        <v>117</v>
      </c>
    </row>
    <row r="31" spans="2:3" ht="20.100000000000001" customHeight="1" x14ac:dyDescent="0.3">
      <c r="B31" s="5" t="s">
        <v>118</v>
      </c>
      <c r="C31" s="5" t="s">
        <v>119</v>
      </c>
    </row>
  </sheetData>
  <mergeCells count="6">
    <mergeCell ref="B23:C23"/>
    <mergeCell ref="B5:B7"/>
    <mergeCell ref="B8:B10"/>
    <mergeCell ref="B11:B13"/>
    <mergeCell ref="B2:D2"/>
    <mergeCell ref="B15:C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Prob-1</vt:lpstr>
      <vt:lpstr>pROB-2</vt:lpstr>
      <vt:lpstr>Prob-3</vt:lpstr>
      <vt:lpstr>Prob-4</vt:lpstr>
      <vt:lpstr>prob- 5</vt:lpstr>
      <vt:lpstr>prob-6</vt:lpstr>
      <vt:lpstr>Reference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Tuhin Chakraborty</cp:lastModifiedBy>
  <dcterms:created xsi:type="dcterms:W3CDTF">2015-06-05T18:17:20Z</dcterms:created>
  <dcterms:modified xsi:type="dcterms:W3CDTF">2023-03-17T05:53:54Z</dcterms:modified>
</cp:coreProperties>
</file>