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C5AE717-39F7-4722-B5F7-522467A9421A}" xr6:coauthVersionLast="47" xr6:coauthVersionMax="47" xr10:uidLastSave="{00000000-0000-0000-0000-000000000000}"/>
  <bookViews>
    <workbookView xWindow="-108" yWindow="-108" windowWidth="23256" windowHeight="12576" xr2:uid="{19574320-AE91-439C-93FD-6279B36F75C7}"/>
  </bookViews>
  <sheets>
    <sheet name="data preperation" sheetId="1" r:id="rId1"/>
    <sheet name="Logistic regression" sheetId="2" r:id="rId2"/>
  </sheets>
  <externalReferences>
    <externalReference r:id="rId3"/>
  </externalReferences>
  <definedNames>
    <definedName name="solver_adj" localSheetId="1" hidden="1">'Logistic regression'!$AP$9:$AP$22</definedName>
    <definedName name="solver_eng" localSheetId="1" hidden="1">1</definedName>
    <definedName name="solver_neg" localSheetId="1" hidden="1">2</definedName>
    <definedName name="solver_num" localSheetId="1" hidden="1">0</definedName>
    <definedName name="solver_opt" localSheetId="1" hidden="1">'Logistic regression'!$AS$8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X306" i="2" l="1"/>
  <c r="BV9" i="2"/>
  <c r="BX9" i="2" s="1"/>
  <c r="BW9" i="2"/>
  <c r="BV10" i="2"/>
  <c r="BX10" i="2" s="1"/>
  <c r="BW10" i="2"/>
  <c r="BV11" i="2"/>
  <c r="BW11" i="2"/>
  <c r="BV12" i="2"/>
  <c r="BX11" i="2" s="1"/>
  <c r="BW12" i="2"/>
  <c r="BX12" i="2"/>
  <c r="BV13" i="2"/>
  <c r="BW13" i="2"/>
  <c r="BV14" i="2"/>
  <c r="BX14" i="2" s="1"/>
  <c r="BW14" i="2"/>
  <c r="BV15" i="2"/>
  <c r="BW15" i="2"/>
  <c r="BV16" i="2"/>
  <c r="BX15" i="2" s="1"/>
  <c r="BW16" i="2"/>
  <c r="BX16" i="2"/>
  <c r="BV17" i="2"/>
  <c r="BX17" i="2" s="1"/>
  <c r="BW17" i="2"/>
  <c r="BV18" i="2"/>
  <c r="BX18" i="2" s="1"/>
  <c r="BW18" i="2"/>
  <c r="BV19" i="2"/>
  <c r="BW19" i="2"/>
  <c r="BV20" i="2"/>
  <c r="BX19" i="2" s="1"/>
  <c r="BW20" i="2"/>
  <c r="BX20" i="2"/>
  <c r="BV21" i="2"/>
  <c r="BW21" i="2"/>
  <c r="BV22" i="2"/>
  <c r="BX22" i="2" s="1"/>
  <c r="BW22" i="2"/>
  <c r="BV23" i="2"/>
  <c r="BW23" i="2"/>
  <c r="BV24" i="2"/>
  <c r="BX23" i="2" s="1"/>
  <c r="BW24" i="2"/>
  <c r="BX24" i="2"/>
  <c r="BV25" i="2"/>
  <c r="BX25" i="2" s="1"/>
  <c r="BW25" i="2"/>
  <c r="BV26" i="2"/>
  <c r="BX26" i="2" s="1"/>
  <c r="BW26" i="2"/>
  <c r="BV27" i="2"/>
  <c r="BW27" i="2"/>
  <c r="BV28" i="2"/>
  <c r="BX27" i="2" s="1"/>
  <c r="BW28" i="2"/>
  <c r="BX28" i="2"/>
  <c r="BV29" i="2"/>
  <c r="BW29" i="2"/>
  <c r="BV30" i="2"/>
  <c r="BX30" i="2" s="1"/>
  <c r="BW30" i="2"/>
  <c r="BV31" i="2"/>
  <c r="BW31" i="2"/>
  <c r="BV32" i="2"/>
  <c r="BX31" i="2" s="1"/>
  <c r="BW32" i="2"/>
  <c r="BX32" i="2"/>
  <c r="BV33" i="2"/>
  <c r="BX33" i="2" s="1"/>
  <c r="BW33" i="2"/>
  <c r="BV34" i="2"/>
  <c r="BX34" i="2" s="1"/>
  <c r="BW34" i="2"/>
  <c r="BV35" i="2"/>
  <c r="BW35" i="2"/>
  <c r="BV36" i="2"/>
  <c r="BX35" i="2" s="1"/>
  <c r="BW36" i="2"/>
  <c r="BX36" i="2"/>
  <c r="BV37" i="2"/>
  <c r="BW37" i="2"/>
  <c r="BV38" i="2"/>
  <c r="BX38" i="2" s="1"/>
  <c r="BW38" i="2"/>
  <c r="BV39" i="2"/>
  <c r="BW39" i="2"/>
  <c r="BV40" i="2"/>
  <c r="BX39" i="2" s="1"/>
  <c r="BW40" i="2"/>
  <c r="BX40" i="2"/>
  <c r="BV41" i="2"/>
  <c r="BX41" i="2" s="1"/>
  <c r="BW41" i="2"/>
  <c r="BV42" i="2"/>
  <c r="BX42" i="2" s="1"/>
  <c r="BW42" i="2"/>
  <c r="BV43" i="2"/>
  <c r="BW43" i="2"/>
  <c r="BV44" i="2"/>
  <c r="BX43" i="2" s="1"/>
  <c r="BW44" i="2"/>
  <c r="BX44" i="2"/>
  <c r="BV45" i="2"/>
  <c r="BW45" i="2"/>
  <c r="BV46" i="2"/>
  <c r="BX46" i="2" s="1"/>
  <c r="BW46" i="2"/>
  <c r="BV47" i="2"/>
  <c r="BW47" i="2"/>
  <c r="BV48" i="2"/>
  <c r="BX47" i="2" s="1"/>
  <c r="BW48" i="2"/>
  <c r="BX48" i="2"/>
  <c r="BV49" i="2"/>
  <c r="BX49" i="2" s="1"/>
  <c r="BW49" i="2"/>
  <c r="BV50" i="2"/>
  <c r="BX50" i="2" s="1"/>
  <c r="BW50" i="2"/>
  <c r="BV51" i="2"/>
  <c r="BW51" i="2"/>
  <c r="BV52" i="2"/>
  <c r="BX51" i="2" s="1"/>
  <c r="BW52" i="2"/>
  <c r="BX52" i="2"/>
  <c r="BV53" i="2"/>
  <c r="BW53" i="2"/>
  <c r="BV54" i="2"/>
  <c r="BX54" i="2" s="1"/>
  <c r="BW54" i="2"/>
  <c r="BV55" i="2"/>
  <c r="BW55" i="2"/>
  <c r="BV56" i="2"/>
  <c r="BX55" i="2" s="1"/>
  <c r="BW56" i="2"/>
  <c r="BX56" i="2"/>
  <c r="BV57" i="2"/>
  <c r="BX57" i="2" s="1"/>
  <c r="BW57" i="2"/>
  <c r="BV58" i="2"/>
  <c r="BX58" i="2" s="1"/>
  <c r="BW58" i="2"/>
  <c r="BV59" i="2"/>
  <c r="BW59" i="2"/>
  <c r="BV60" i="2"/>
  <c r="BX59" i="2" s="1"/>
  <c r="BW60" i="2"/>
  <c r="BX60" i="2"/>
  <c r="BV61" i="2"/>
  <c r="BW61" i="2"/>
  <c r="BV62" i="2"/>
  <c r="BX62" i="2" s="1"/>
  <c r="BW62" i="2"/>
  <c r="BV63" i="2"/>
  <c r="BW63" i="2"/>
  <c r="BV64" i="2"/>
  <c r="BX63" i="2" s="1"/>
  <c r="BW64" i="2"/>
  <c r="BX64" i="2"/>
  <c r="BV65" i="2"/>
  <c r="BX65" i="2" s="1"/>
  <c r="BW65" i="2"/>
  <c r="BV66" i="2"/>
  <c r="BX66" i="2" s="1"/>
  <c r="BW66" i="2"/>
  <c r="BV67" i="2"/>
  <c r="BW67" i="2"/>
  <c r="BV68" i="2"/>
  <c r="BX67" i="2" s="1"/>
  <c r="BW68" i="2"/>
  <c r="BX68" i="2"/>
  <c r="BV69" i="2"/>
  <c r="BW69" i="2"/>
  <c r="BV70" i="2"/>
  <c r="BX70" i="2" s="1"/>
  <c r="BW70" i="2"/>
  <c r="BV71" i="2"/>
  <c r="BW71" i="2"/>
  <c r="BV72" i="2"/>
  <c r="BX71" i="2" s="1"/>
  <c r="BW72" i="2"/>
  <c r="BX72" i="2"/>
  <c r="BV73" i="2"/>
  <c r="BX73" i="2" s="1"/>
  <c r="BW73" i="2"/>
  <c r="BV74" i="2"/>
  <c r="BX74" i="2" s="1"/>
  <c r="BW74" i="2"/>
  <c r="BV75" i="2"/>
  <c r="BW75" i="2"/>
  <c r="BV76" i="2"/>
  <c r="BX75" i="2" s="1"/>
  <c r="BW76" i="2"/>
  <c r="BX76" i="2"/>
  <c r="BV77" i="2"/>
  <c r="BW77" i="2"/>
  <c r="BV78" i="2"/>
  <c r="BX78" i="2" s="1"/>
  <c r="BW78" i="2"/>
  <c r="BV79" i="2"/>
  <c r="BW79" i="2"/>
  <c r="BV80" i="2"/>
  <c r="BX79" i="2" s="1"/>
  <c r="BW80" i="2"/>
  <c r="BX80" i="2"/>
  <c r="BV81" i="2"/>
  <c r="BX81" i="2" s="1"/>
  <c r="BW81" i="2"/>
  <c r="BV82" i="2"/>
  <c r="BX82" i="2" s="1"/>
  <c r="BW82" i="2"/>
  <c r="BV83" i="2"/>
  <c r="BW83" i="2"/>
  <c r="BV84" i="2"/>
  <c r="BX83" i="2" s="1"/>
  <c r="BW84" i="2"/>
  <c r="BX84" i="2"/>
  <c r="BV85" i="2"/>
  <c r="BW85" i="2"/>
  <c r="BV86" i="2"/>
  <c r="BX86" i="2" s="1"/>
  <c r="BW86" i="2"/>
  <c r="BV87" i="2"/>
  <c r="BW87" i="2"/>
  <c r="BV88" i="2"/>
  <c r="BX87" i="2" s="1"/>
  <c r="BW88" i="2"/>
  <c r="BX88" i="2"/>
  <c r="BV89" i="2"/>
  <c r="BX89" i="2" s="1"/>
  <c r="BW89" i="2"/>
  <c r="BV90" i="2"/>
  <c r="BX90" i="2" s="1"/>
  <c r="BW90" i="2"/>
  <c r="BV91" i="2"/>
  <c r="BW91" i="2"/>
  <c r="BV92" i="2"/>
  <c r="BX91" i="2" s="1"/>
  <c r="BW92" i="2"/>
  <c r="BX92" i="2"/>
  <c r="BV93" i="2"/>
  <c r="BW93" i="2"/>
  <c r="BV94" i="2"/>
  <c r="BX94" i="2" s="1"/>
  <c r="BW94" i="2"/>
  <c r="BV95" i="2"/>
  <c r="BW95" i="2"/>
  <c r="BV96" i="2"/>
  <c r="BX95" i="2" s="1"/>
  <c r="BW96" i="2"/>
  <c r="BX96" i="2"/>
  <c r="BV97" i="2"/>
  <c r="BX97" i="2" s="1"/>
  <c r="BW97" i="2"/>
  <c r="BV98" i="2"/>
  <c r="BX98" i="2" s="1"/>
  <c r="BW98" i="2"/>
  <c r="BV99" i="2"/>
  <c r="BW99" i="2"/>
  <c r="BV100" i="2"/>
  <c r="BX99" i="2" s="1"/>
  <c r="BW100" i="2"/>
  <c r="BX100" i="2"/>
  <c r="BV101" i="2"/>
  <c r="BW101" i="2"/>
  <c r="BV102" i="2"/>
  <c r="BX102" i="2" s="1"/>
  <c r="BW102" i="2"/>
  <c r="BV103" i="2"/>
  <c r="BX103" i="2" s="1"/>
  <c r="BW103" i="2"/>
  <c r="BV104" i="2"/>
  <c r="BW104" i="2"/>
  <c r="BX104" i="2"/>
  <c r="BV105" i="2"/>
  <c r="BX105" i="2" s="1"/>
  <c r="BW105" i="2"/>
  <c r="BV106" i="2"/>
  <c r="BX106" i="2" s="1"/>
  <c r="BW106" i="2"/>
  <c r="BV107" i="2"/>
  <c r="BW107" i="2"/>
  <c r="BV108" i="2"/>
  <c r="BX107" i="2" s="1"/>
  <c r="BW108" i="2"/>
  <c r="BX108" i="2"/>
  <c r="BV109" i="2"/>
  <c r="BW109" i="2"/>
  <c r="BV110" i="2"/>
  <c r="BX110" i="2" s="1"/>
  <c r="BW110" i="2"/>
  <c r="BV111" i="2"/>
  <c r="BX111" i="2" s="1"/>
  <c r="BW111" i="2"/>
  <c r="BV112" i="2"/>
  <c r="BW112" i="2"/>
  <c r="BX112" i="2"/>
  <c r="BV113" i="2"/>
  <c r="BX113" i="2" s="1"/>
  <c r="BW113" i="2"/>
  <c r="BV114" i="2"/>
  <c r="BX114" i="2" s="1"/>
  <c r="BW114" i="2"/>
  <c r="BV115" i="2"/>
  <c r="BW115" i="2"/>
  <c r="BV116" i="2"/>
  <c r="BX115" i="2" s="1"/>
  <c r="BW116" i="2"/>
  <c r="BX116" i="2"/>
  <c r="BV117" i="2"/>
  <c r="BX117" i="2" s="1"/>
  <c r="BW117" i="2"/>
  <c r="BV118" i="2"/>
  <c r="BX118" i="2" s="1"/>
  <c r="BW118" i="2"/>
  <c r="BV119" i="2"/>
  <c r="BX119" i="2" s="1"/>
  <c r="BW119" i="2"/>
  <c r="BV120" i="2"/>
  <c r="BW120" i="2"/>
  <c r="BX120" i="2"/>
  <c r="BV121" i="2"/>
  <c r="BX121" i="2" s="1"/>
  <c r="BW121" i="2"/>
  <c r="BV122" i="2"/>
  <c r="BX122" i="2" s="1"/>
  <c r="BW122" i="2"/>
  <c r="BV123" i="2"/>
  <c r="BW123" i="2"/>
  <c r="BV124" i="2"/>
  <c r="BX123" i="2" s="1"/>
  <c r="BW124" i="2"/>
  <c r="BX124" i="2"/>
  <c r="BV125" i="2"/>
  <c r="BW125" i="2"/>
  <c r="BV126" i="2"/>
  <c r="BX126" i="2" s="1"/>
  <c r="BW126" i="2"/>
  <c r="BV127" i="2"/>
  <c r="BX127" i="2" s="1"/>
  <c r="BW127" i="2"/>
  <c r="BV128" i="2"/>
  <c r="BW128" i="2"/>
  <c r="BX128" i="2"/>
  <c r="BV129" i="2"/>
  <c r="BX129" i="2" s="1"/>
  <c r="BW129" i="2"/>
  <c r="BV130" i="2"/>
  <c r="BX130" i="2" s="1"/>
  <c r="BW130" i="2"/>
  <c r="BV131" i="2"/>
  <c r="BW131" i="2"/>
  <c r="BV132" i="2"/>
  <c r="BX131" i="2" s="1"/>
  <c r="BW132" i="2"/>
  <c r="BX132" i="2"/>
  <c r="BV133" i="2"/>
  <c r="BX133" i="2" s="1"/>
  <c r="BW133" i="2"/>
  <c r="BV134" i="2"/>
  <c r="BX134" i="2" s="1"/>
  <c r="BW134" i="2"/>
  <c r="BV135" i="2"/>
  <c r="BX135" i="2" s="1"/>
  <c r="BW135" i="2"/>
  <c r="BV136" i="2"/>
  <c r="BW136" i="2"/>
  <c r="BX136" i="2"/>
  <c r="BV137" i="2"/>
  <c r="BX137" i="2" s="1"/>
  <c r="BW137" i="2"/>
  <c r="BV138" i="2"/>
  <c r="BX138" i="2" s="1"/>
  <c r="BW138" i="2"/>
  <c r="BV139" i="2"/>
  <c r="BW139" i="2"/>
  <c r="BV140" i="2"/>
  <c r="BX139" i="2" s="1"/>
  <c r="BW140" i="2"/>
  <c r="BX140" i="2"/>
  <c r="BV141" i="2"/>
  <c r="BW141" i="2"/>
  <c r="BV142" i="2"/>
  <c r="BX142" i="2" s="1"/>
  <c r="BW142" i="2"/>
  <c r="BV143" i="2"/>
  <c r="BX143" i="2" s="1"/>
  <c r="BW143" i="2"/>
  <c r="BV144" i="2"/>
  <c r="BW144" i="2"/>
  <c r="BX144" i="2"/>
  <c r="BV145" i="2"/>
  <c r="BX145" i="2" s="1"/>
  <c r="BW145" i="2"/>
  <c r="BV146" i="2"/>
  <c r="BX146" i="2" s="1"/>
  <c r="BW146" i="2"/>
  <c r="BV147" i="2"/>
  <c r="BW147" i="2"/>
  <c r="BV148" i="2"/>
  <c r="BX147" i="2" s="1"/>
  <c r="BW148" i="2"/>
  <c r="BX148" i="2"/>
  <c r="BV149" i="2"/>
  <c r="BW149" i="2"/>
  <c r="BV150" i="2"/>
  <c r="BX150" i="2" s="1"/>
  <c r="BW150" i="2"/>
  <c r="BV151" i="2"/>
  <c r="BX151" i="2" s="1"/>
  <c r="BW151" i="2"/>
  <c r="BV152" i="2"/>
  <c r="BW152" i="2"/>
  <c r="BX152" i="2"/>
  <c r="BV153" i="2"/>
  <c r="BX153" i="2" s="1"/>
  <c r="BW153" i="2"/>
  <c r="BV154" i="2"/>
  <c r="BX154" i="2" s="1"/>
  <c r="BW154" i="2"/>
  <c r="BV155" i="2"/>
  <c r="BW155" i="2"/>
  <c r="BV156" i="2"/>
  <c r="BX155" i="2" s="1"/>
  <c r="BW156" i="2"/>
  <c r="BX156" i="2"/>
  <c r="BV157" i="2"/>
  <c r="BW157" i="2"/>
  <c r="BV158" i="2"/>
  <c r="BX158" i="2" s="1"/>
  <c r="BW158" i="2"/>
  <c r="BV159" i="2"/>
  <c r="BX159" i="2" s="1"/>
  <c r="BW159" i="2"/>
  <c r="BV160" i="2"/>
  <c r="BW160" i="2"/>
  <c r="BX160" i="2"/>
  <c r="BV161" i="2"/>
  <c r="BX161" i="2" s="1"/>
  <c r="BW161" i="2"/>
  <c r="BV162" i="2"/>
  <c r="BX162" i="2" s="1"/>
  <c r="BW162" i="2"/>
  <c r="BV163" i="2"/>
  <c r="BW163" i="2"/>
  <c r="BV164" i="2"/>
  <c r="BX163" i="2" s="1"/>
  <c r="BW164" i="2"/>
  <c r="BX164" i="2"/>
  <c r="BV165" i="2"/>
  <c r="BW165" i="2"/>
  <c r="BV166" i="2"/>
  <c r="BX166" i="2" s="1"/>
  <c r="BW166" i="2"/>
  <c r="BV167" i="2"/>
  <c r="BX167" i="2" s="1"/>
  <c r="BW167" i="2"/>
  <c r="BV168" i="2"/>
  <c r="BW168" i="2"/>
  <c r="BX168" i="2"/>
  <c r="BV169" i="2"/>
  <c r="BX169" i="2" s="1"/>
  <c r="BW169" i="2"/>
  <c r="BV170" i="2"/>
  <c r="BX170" i="2" s="1"/>
  <c r="BW170" i="2"/>
  <c r="BV171" i="2"/>
  <c r="BW171" i="2"/>
  <c r="BV172" i="2"/>
  <c r="BX171" i="2" s="1"/>
  <c r="BW172" i="2"/>
  <c r="BX172" i="2"/>
  <c r="BV173" i="2"/>
  <c r="BW173" i="2"/>
  <c r="BV174" i="2"/>
  <c r="BX174" i="2" s="1"/>
  <c r="BW174" i="2"/>
  <c r="BV175" i="2"/>
  <c r="BX175" i="2" s="1"/>
  <c r="BW175" i="2"/>
  <c r="BV176" i="2"/>
  <c r="BW176" i="2"/>
  <c r="BX176" i="2"/>
  <c r="BV177" i="2"/>
  <c r="BX177" i="2" s="1"/>
  <c r="BW177" i="2"/>
  <c r="BV178" i="2"/>
  <c r="BX178" i="2" s="1"/>
  <c r="BW178" i="2"/>
  <c r="BV179" i="2"/>
  <c r="BW179" i="2"/>
  <c r="BV180" i="2"/>
  <c r="BX179" i="2" s="1"/>
  <c r="BW180" i="2"/>
  <c r="BX180" i="2"/>
  <c r="BV181" i="2"/>
  <c r="BW181" i="2"/>
  <c r="BV182" i="2"/>
  <c r="BX182" i="2" s="1"/>
  <c r="BW182" i="2"/>
  <c r="BV183" i="2"/>
  <c r="BX183" i="2" s="1"/>
  <c r="BW183" i="2"/>
  <c r="BV184" i="2"/>
  <c r="BW184" i="2"/>
  <c r="BX184" i="2"/>
  <c r="BV185" i="2"/>
  <c r="BX185" i="2" s="1"/>
  <c r="BW185" i="2"/>
  <c r="BV186" i="2"/>
  <c r="BX186" i="2" s="1"/>
  <c r="BW186" i="2"/>
  <c r="BV187" i="2"/>
  <c r="BW187" i="2"/>
  <c r="BV188" i="2"/>
  <c r="BX187" i="2" s="1"/>
  <c r="BW188" i="2"/>
  <c r="BX188" i="2"/>
  <c r="BV189" i="2"/>
  <c r="BW189" i="2"/>
  <c r="BV190" i="2"/>
  <c r="BX190" i="2" s="1"/>
  <c r="BW190" i="2"/>
  <c r="BV191" i="2"/>
  <c r="BX191" i="2" s="1"/>
  <c r="BW191" i="2"/>
  <c r="BV192" i="2"/>
  <c r="BW192" i="2"/>
  <c r="BX192" i="2"/>
  <c r="BV193" i="2"/>
  <c r="BX193" i="2" s="1"/>
  <c r="BW193" i="2"/>
  <c r="BV194" i="2"/>
  <c r="BX194" i="2" s="1"/>
  <c r="BW194" i="2"/>
  <c r="BV195" i="2"/>
  <c r="BW195" i="2"/>
  <c r="BV196" i="2"/>
  <c r="BX195" i="2" s="1"/>
  <c r="BW196" i="2"/>
  <c r="BX196" i="2"/>
  <c r="BV197" i="2"/>
  <c r="BW197" i="2"/>
  <c r="BV198" i="2"/>
  <c r="BX198" i="2" s="1"/>
  <c r="BW198" i="2"/>
  <c r="BV199" i="2"/>
  <c r="BX199" i="2" s="1"/>
  <c r="BW199" i="2"/>
  <c r="BV200" i="2"/>
  <c r="BW200" i="2"/>
  <c r="BX200" i="2"/>
  <c r="BV201" i="2"/>
  <c r="BX201" i="2" s="1"/>
  <c r="BW201" i="2"/>
  <c r="BV202" i="2"/>
  <c r="BX202" i="2" s="1"/>
  <c r="BW202" i="2"/>
  <c r="BV203" i="2"/>
  <c r="BW203" i="2"/>
  <c r="BV204" i="2"/>
  <c r="BX203" i="2" s="1"/>
  <c r="BW204" i="2"/>
  <c r="BX204" i="2"/>
  <c r="BV205" i="2"/>
  <c r="BX205" i="2" s="1"/>
  <c r="BW205" i="2"/>
  <c r="BV206" i="2"/>
  <c r="BX206" i="2" s="1"/>
  <c r="BW206" i="2"/>
  <c r="BV207" i="2"/>
  <c r="BX207" i="2" s="1"/>
  <c r="BW207" i="2"/>
  <c r="BV208" i="2"/>
  <c r="BW208" i="2"/>
  <c r="BX208" i="2"/>
  <c r="BV209" i="2"/>
  <c r="BX209" i="2" s="1"/>
  <c r="BW209" i="2"/>
  <c r="BV210" i="2"/>
  <c r="BX210" i="2" s="1"/>
  <c r="BW210" i="2"/>
  <c r="BV211" i="2"/>
  <c r="BW211" i="2"/>
  <c r="BV212" i="2"/>
  <c r="BX211" i="2" s="1"/>
  <c r="BW212" i="2"/>
  <c r="BX212" i="2"/>
  <c r="BV213" i="2"/>
  <c r="BX213" i="2" s="1"/>
  <c r="BW213" i="2"/>
  <c r="BV214" i="2"/>
  <c r="BX214" i="2" s="1"/>
  <c r="BW214" i="2"/>
  <c r="BV215" i="2"/>
  <c r="BX215" i="2" s="1"/>
  <c r="BW215" i="2"/>
  <c r="BV216" i="2"/>
  <c r="BW216" i="2"/>
  <c r="BX216" i="2"/>
  <c r="BV217" i="2"/>
  <c r="BX217" i="2" s="1"/>
  <c r="BW217" i="2"/>
  <c r="BV218" i="2"/>
  <c r="BX218" i="2" s="1"/>
  <c r="BW218" i="2"/>
  <c r="BV219" i="2"/>
  <c r="BW219" i="2"/>
  <c r="BV220" i="2"/>
  <c r="BX219" i="2" s="1"/>
  <c r="BW220" i="2"/>
  <c r="BX220" i="2"/>
  <c r="BV221" i="2"/>
  <c r="BX221" i="2" s="1"/>
  <c r="BW221" i="2"/>
  <c r="BV222" i="2"/>
  <c r="BX222" i="2" s="1"/>
  <c r="BW222" i="2"/>
  <c r="BV223" i="2"/>
  <c r="BX223" i="2" s="1"/>
  <c r="BW223" i="2"/>
  <c r="BV224" i="2"/>
  <c r="BW224" i="2"/>
  <c r="BX224" i="2"/>
  <c r="BV225" i="2"/>
  <c r="BX225" i="2" s="1"/>
  <c r="BW225" i="2"/>
  <c r="BV226" i="2"/>
  <c r="BX226" i="2" s="1"/>
  <c r="BW226" i="2"/>
  <c r="BV227" i="2"/>
  <c r="BW227" i="2"/>
  <c r="BV228" i="2"/>
  <c r="BX227" i="2" s="1"/>
  <c r="BW228" i="2"/>
  <c r="BX228" i="2"/>
  <c r="BV229" i="2"/>
  <c r="BX229" i="2" s="1"/>
  <c r="BW229" i="2"/>
  <c r="BV230" i="2"/>
  <c r="BX230" i="2" s="1"/>
  <c r="BW230" i="2"/>
  <c r="BV231" i="2"/>
  <c r="BX231" i="2" s="1"/>
  <c r="BW231" i="2"/>
  <c r="BV232" i="2"/>
  <c r="BW232" i="2"/>
  <c r="BX232" i="2"/>
  <c r="BV233" i="2"/>
  <c r="BX233" i="2" s="1"/>
  <c r="BW233" i="2"/>
  <c r="BV234" i="2"/>
  <c r="BX234" i="2" s="1"/>
  <c r="BW234" i="2"/>
  <c r="BV235" i="2"/>
  <c r="BW235" i="2"/>
  <c r="BV236" i="2"/>
  <c r="BX235" i="2" s="1"/>
  <c r="BW236" i="2"/>
  <c r="BX236" i="2"/>
  <c r="BV237" i="2"/>
  <c r="BX237" i="2" s="1"/>
  <c r="BW237" i="2"/>
  <c r="BV238" i="2"/>
  <c r="BX238" i="2" s="1"/>
  <c r="BW238" i="2"/>
  <c r="BV239" i="2"/>
  <c r="BX239" i="2" s="1"/>
  <c r="BW239" i="2"/>
  <c r="BV240" i="2"/>
  <c r="BW240" i="2"/>
  <c r="BX240" i="2"/>
  <c r="BV241" i="2"/>
  <c r="BX241" i="2" s="1"/>
  <c r="BW241" i="2"/>
  <c r="BV242" i="2"/>
  <c r="BX242" i="2" s="1"/>
  <c r="BW242" i="2"/>
  <c r="BV243" i="2"/>
  <c r="BW243" i="2"/>
  <c r="BV244" i="2"/>
  <c r="BX243" i="2" s="1"/>
  <c r="BW244" i="2"/>
  <c r="BX244" i="2"/>
  <c r="BV245" i="2"/>
  <c r="BX245" i="2" s="1"/>
  <c r="BW245" i="2"/>
  <c r="BV246" i="2"/>
  <c r="BX246" i="2" s="1"/>
  <c r="BW246" i="2"/>
  <c r="BV247" i="2"/>
  <c r="BX247" i="2" s="1"/>
  <c r="BW247" i="2"/>
  <c r="BV248" i="2"/>
  <c r="BW248" i="2"/>
  <c r="BX248" i="2"/>
  <c r="BV249" i="2"/>
  <c r="BX249" i="2" s="1"/>
  <c r="BW249" i="2"/>
  <c r="BV250" i="2"/>
  <c r="BX250" i="2" s="1"/>
  <c r="BW250" i="2"/>
  <c r="BV251" i="2"/>
  <c r="BW251" i="2"/>
  <c r="BV252" i="2"/>
  <c r="BX251" i="2" s="1"/>
  <c r="BW252" i="2"/>
  <c r="BX252" i="2"/>
  <c r="BV253" i="2"/>
  <c r="BX253" i="2" s="1"/>
  <c r="BW253" i="2"/>
  <c r="BV254" i="2"/>
  <c r="BX254" i="2" s="1"/>
  <c r="BW254" i="2"/>
  <c r="BV255" i="2"/>
  <c r="BX255" i="2" s="1"/>
  <c r="BW255" i="2"/>
  <c r="BV256" i="2"/>
  <c r="BW256" i="2"/>
  <c r="BX256" i="2"/>
  <c r="BV257" i="2"/>
  <c r="BX257" i="2" s="1"/>
  <c r="BW257" i="2"/>
  <c r="BV258" i="2"/>
  <c r="BX258" i="2" s="1"/>
  <c r="BW258" i="2"/>
  <c r="BV259" i="2"/>
  <c r="BW259" i="2"/>
  <c r="BV260" i="2"/>
  <c r="BX259" i="2" s="1"/>
  <c r="BW260" i="2"/>
  <c r="BX260" i="2"/>
  <c r="BV261" i="2"/>
  <c r="BX261" i="2" s="1"/>
  <c r="BW261" i="2"/>
  <c r="BV262" i="2"/>
  <c r="BX262" i="2" s="1"/>
  <c r="BW262" i="2"/>
  <c r="BV263" i="2"/>
  <c r="BX263" i="2" s="1"/>
  <c r="BW263" i="2"/>
  <c r="BV264" i="2"/>
  <c r="BW264" i="2"/>
  <c r="BX264" i="2"/>
  <c r="BV265" i="2"/>
  <c r="BX265" i="2" s="1"/>
  <c r="BW265" i="2"/>
  <c r="BV266" i="2"/>
  <c r="BX266" i="2" s="1"/>
  <c r="BW266" i="2"/>
  <c r="BV267" i="2"/>
  <c r="BW267" i="2"/>
  <c r="BV268" i="2"/>
  <c r="BX267" i="2" s="1"/>
  <c r="BW268" i="2"/>
  <c r="BX268" i="2"/>
  <c r="BV269" i="2"/>
  <c r="BX269" i="2" s="1"/>
  <c r="BW269" i="2"/>
  <c r="BV270" i="2"/>
  <c r="BX270" i="2" s="1"/>
  <c r="BW270" i="2"/>
  <c r="BV271" i="2"/>
  <c r="BX271" i="2" s="1"/>
  <c r="BW271" i="2"/>
  <c r="BV272" i="2"/>
  <c r="BW272" i="2"/>
  <c r="BX272" i="2"/>
  <c r="BV273" i="2"/>
  <c r="BX273" i="2" s="1"/>
  <c r="BW273" i="2"/>
  <c r="BV274" i="2"/>
  <c r="BX274" i="2" s="1"/>
  <c r="BW274" i="2"/>
  <c r="BV275" i="2"/>
  <c r="BW275" i="2"/>
  <c r="BV276" i="2"/>
  <c r="BX275" i="2" s="1"/>
  <c r="BW276" i="2"/>
  <c r="BX276" i="2"/>
  <c r="BV277" i="2"/>
  <c r="BX277" i="2" s="1"/>
  <c r="BW277" i="2"/>
  <c r="BV278" i="2"/>
  <c r="BX278" i="2" s="1"/>
  <c r="BW278" i="2"/>
  <c r="BV279" i="2"/>
  <c r="BX279" i="2" s="1"/>
  <c r="BW279" i="2"/>
  <c r="BV280" i="2"/>
  <c r="BW280" i="2"/>
  <c r="BX280" i="2"/>
  <c r="BV281" i="2"/>
  <c r="BX281" i="2" s="1"/>
  <c r="BW281" i="2"/>
  <c r="BV282" i="2"/>
  <c r="BX282" i="2" s="1"/>
  <c r="BW282" i="2"/>
  <c r="BV283" i="2"/>
  <c r="BW283" i="2"/>
  <c r="BV284" i="2"/>
  <c r="BX283" i="2" s="1"/>
  <c r="BW284" i="2"/>
  <c r="BX284" i="2"/>
  <c r="BV285" i="2"/>
  <c r="BX285" i="2" s="1"/>
  <c r="BW285" i="2"/>
  <c r="BV286" i="2"/>
  <c r="BX286" i="2" s="1"/>
  <c r="BW286" i="2"/>
  <c r="BV287" i="2"/>
  <c r="BX287" i="2" s="1"/>
  <c r="BW287" i="2"/>
  <c r="BV288" i="2"/>
  <c r="BW288" i="2"/>
  <c r="BX288" i="2"/>
  <c r="BV289" i="2"/>
  <c r="BX289" i="2" s="1"/>
  <c r="BW289" i="2"/>
  <c r="BV290" i="2"/>
  <c r="BX290" i="2" s="1"/>
  <c r="BW290" i="2"/>
  <c r="BV291" i="2"/>
  <c r="BW291" i="2"/>
  <c r="BV292" i="2"/>
  <c r="BX291" i="2" s="1"/>
  <c r="BW292" i="2"/>
  <c r="BX292" i="2"/>
  <c r="BV293" i="2"/>
  <c r="BX293" i="2" s="1"/>
  <c r="BW293" i="2"/>
  <c r="BV294" i="2"/>
  <c r="BX294" i="2" s="1"/>
  <c r="BW294" i="2"/>
  <c r="BV295" i="2"/>
  <c r="BX295" i="2" s="1"/>
  <c r="BW295" i="2"/>
  <c r="BV296" i="2"/>
  <c r="BW296" i="2"/>
  <c r="BX296" i="2"/>
  <c r="BV297" i="2"/>
  <c r="BX297" i="2" s="1"/>
  <c r="BW297" i="2"/>
  <c r="BV298" i="2"/>
  <c r="BX298" i="2" s="1"/>
  <c r="BW298" i="2"/>
  <c r="BV299" i="2"/>
  <c r="BW299" i="2"/>
  <c r="BV300" i="2"/>
  <c r="BX299" i="2" s="1"/>
  <c r="BW300" i="2"/>
  <c r="BX300" i="2"/>
  <c r="BV301" i="2"/>
  <c r="BX301" i="2" s="1"/>
  <c r="BW301" i="2"/>
  <c r="BV302" i="2"/>
  <c r="BX302" i="2" s="1"/>
  <c r="BW302" i="2"/>
  <c r="BV303" i="2"/>
  <c r="BX303" i="2" s="1"/>
  <c r="BW303" i="2"/>
  <c r="BV304" i="2"/>
  <c r="BW304" i="2"/>
  <c r="BX304" i="2"/>
  <c r="BV305" i="2"/>
  <c r="BX305" i="2" s="1"/>
  <c r="BW305" i="2"/>
  <c r="BX8" i="2"/>
  <c r="BW8" i="2"/>
  <c r="BV8" i="2"/>
  <c r="BT10" i="2"/>
  <c r="BU10" i="2"/>
  <c r="BT11" i="2"/>
  <c r="BT12" i="2" s="1"/>
  <c r="BT13" i="2" s="1"/>
  <c r="BT14" i="2" s="1"/>
  <c r="BT15" i="2" s="1"/>
  <c r="BT16" i="2" s="1"/>
  <c r="BT17" i="2" s="1"/>
  <c r="BT18" i="2" s="1"/>
  <c r="BT19" i="2" s="1"/>
  <c r="BT20" i="2" s="1"/>
  <c r="BT21" i="2" s="1"/>
  <c r="BT22" i="2" s="1"/>
  <c r="BT23" i="2" s="1"/>
  <c r="BT24" i="2" s="1"/>
  <c r="BT25" i="2" s="1"/>
  <c r="BT26" i="2" s="1"/>
  <c r="BT27" i="2" s="1"/>
  <c r="BT28" i="2" s="1"/>
  <c r="BT29" i="2" s="1"/>
  <c r="BT30" i="2" s="1"/>
  <c r="BT31" i="2" s="1"/>
  <c r="BT32" i="2" s="1"/>
  <c r="BT33" i="2" s="1"/>
  <c r="BT34" i="2" s="1"/>
  <c r="BT35" i="2" s="1"/>
  <c r="BT36" i="2" s="1"/>
  <c r="BT37" i="2" s="1"/>
  <c r="BT38" i="2" s="1"/>
  <c r="BT39" i="2" s="1"/>
  <c r="BT40" i="2" s="1"/>
  <c r="BT41" i="2" s="1"/>
  <c r="BT42" i="2" s="1"/>
  <c r="BT43" i="2" s="1"/>
  <c r="BT44" i="2" s="1"/>
  <c r="BT45" i="2" s="1"/>
  <c r="BT46" i="2" s="1"/>
  <c r="BT47" i="2" s="1"/>
  <c r="BT48" i="2" s="1"/>
  <c r="BT49" i="2" s="1"/>
  <c r="BT50" i="2" s="1"/>
  <c r="BT51" i="2" s="1"/>
  <c r="BT52" i="2" s="1"/>
  <c r="BT53" i="2" s="1"/>
  <c r="BT54" i="2" s="1"/>
  <c r="BT55" i="2" s="1"/>
  <c r="BT56" i="2" s="1"/>
  <c r="BT57" i="2" s="1"/>
  <c r="BT58" i="2" s="1"/>
  <c r="BT59" i="2" s="1"/>
  <c r="BT60" i="2" s="1"/>
  <c r="BT61" i="2" s="1"/>
  <c r="BT62" i="2" s="1"/>
  <c r="BT63" i="2" s="1"/>
  <c r="BT64" i="2" s="1"/>
  <c r="BT65" i="2" s="1"/>
  <c r="BT66" i="2" s="1"/>
  <c r="BT67" i="2" s="1"/>
  <c r="BT68" i="2" s="1"/>
  <c r="BT69" i="2" s="1"/>
  <c r="BT70" i="2" s="1"/>
  <c r="BT71" i="2" s="1"/>
  <c r="BT72" i="2" s="1"/>
  <c r="BT73" i="2" s="1"/>
  <c r="BT74" i="2" s="1"/>
  <c r="BT75" i="2" s="1"/>
  <c r="BT76" i="2" s="1"/>
  <c r="BT77" i="2" s="1"/>
  <c r="BT78" i="2" s="1"/>
  <c r="BT79" i="2" s="1"/>
  <c r="BT80" i="2" s="1"/>
  <c r="BT81" i="2" s="1"/>
  <c r="BT82" i="2" s="1"/>
  <c r="BT83" i="2" s="1"/>
  <c r="BT84" i="2" s="1"/>
  <c r="BT85" i="2" s="1"/>
  <c r="BT86" i="2" s="1"/>
  <c r="BT87" i="2" s="1"/>
  <c r="BT88" i="2" s="1"/>
  <c r="BT89" i="2" s="1"/>
  <c r="BT90" i="2" s="1"/>
  <c r="BT91" i="2" s="1"/>
  <c r="BT92" i="2" s="1"/>
  <c r="BT93" i="2" s="1"/>
  <c r="BT94" i="2" s="1"/>
  <c r="BT95" i="2" s="1"/>
  <c r="BT96" i="2" s="1"/>
  <c r="BT97" i="2" s="1"/>
  <c r="BT98" i="2" s="1"/>
  <c r="BT99" i="2" s="1"/>
  <c r="BT100" i="2" s="1"/>
  <c r="BT101" i="2" s="1"/>
  <c r="BT102" i="2" s="1"/>
  <c r="BT103" i="2" s="1"/>
  <c r="BT104" i="2" s="1"/>
  <c r="BT105" i="2" s="1"/>
  <c r="BT106" i="2" s="1"/>
  <c r="BT107" i="2" s="1"/>
  <c r="BT108" i="2" s="1"/>
  <c r="BT109" i="2" s="1"/>
  <c r="BT110" i="2" s="1"/>
  <c r="BT111" i="2" s="1"/>
  <c r="BT112" i="2" s="1"/>
  <c r="BT113" i="2" s="1"/>
  <c r="BT114" i="2" s="1"/>
  <c r="BT115" i="2" s="1"/>
  <c r="BT116" i="2" s="1"/>
  <c r="BT117" i="2" s="1"/>
  <c r="BT118" i="2" s="1"/>
  <c r="BT119" i="2" s="1"/>
  <c r="BT120" i="2" s="1"/>
  <c r="BT121" i="2" s="1"/>
  <c r="BT122" i="2" s="1"/>
  <c r="BT123" i="2" s="1"/>
  <c r="BT124" i="2" s="1"/>
  <c r="BT125" i="2" s="1"/>
  <c r="BT126" i="2" s="1"/>
  <c r="BT127" i="2" s="1"/>
  <c r="BT128" i="2" s="1"/>
  <c r="BT129" i="2" s="1"/>
  <c r="BT130" i="2" s="1"/>
  <c r="BT131" i="2" s="1"/>
  <c r="BT132" i="2" s="1"/>
  <c r="BT133" i="2" s="1"/>
  <c r="BT134" i="2" s="1"/>
  <c r="BT135" i="2" s="1"/>
  <c r="BT136" i="2" s="1"/>
  <c r="BT137" i="2" s="1"/>
  <c r="BT138" i="2" s="1"/>
  <c r="BT139" i="2" s="1"/>
  <c r="BT140" i="2" s="1"/>
  <c r="BT141" i="2" s="1"/>
  <c r="BT142" i="2" s="1"/>
  <c r="BT143" i="2" s="1"/>
  <c r="BT144" i="2" s="1"/>
  <c r="BT145" i="2" s="1"/>
  <c r="BT146" i="2" s="1"/>
  <c r="BT147" i="2" s="1"/>
  <c r="BT148" i="2" s="1"/>
  <c r="BT149" i="2" s="1"/>
  <c r="BT150" i="2" s="1"/>
  <c r="BT151" i="2" s="1"/>
  <c r="BT152" i="2" s="1"/>
  <c r="BT153" i="2" s="1"/>
  <c r="BT154" i="2" s="1"/>
  <c r="BT155" i="2" s="1"/>
  <c r="BT156" i="2" s="1"/>
  <c r="BT157" i="2" s="1"/>
  <c r="BT158" i="2" s="1"/>
  <c r="BT159" i="2" s="1"/>
  <c r="BT160" i="2" s="1"/>
  <c r="BT161" i="2" s="1"/>
  <c r="BT162" i="2" s="1"/>
  <c r="BT163" i="2" s="1"/>
  <c r="BT164" i="2" s="1"/>
  <c r="BT165" i="2" s="1"/>
  <c r="BT166" i="2" s="1"/>
  <c r="BT167" i="2" s="1"/>
  <c r="BT168" i="2" s="1"/>
  <c r="BT169" i="2" s="1"/>
  <c r="BT170" i="2" s="1"/>
  <c r="BT171" i="2" s="1"/>
  <c r="BT172" i="2" s="1"/>
  <c r="BT173" i="2" s="1"/>
  <c r="BT174" i="2" s="1"/>
  <c r="BT175" i="2" s="1"/>
  <c r="BT176" i="2" s="1"/>
  <c r="BT177" i="2" s="1"/>
  <c r="BT178" i="2" s="1"/>
  <c r="BT179" i="2" s="1"/>
  <c r="BT180" i="2" s="1"/>
  <c r="BT181" i="2" s="1"/>
  <c r="BT182" i="2" s="1"/>
  <c r="BT183" i="2" s="1"/>
  <c r="BT184" i="2" s="1"/>
  <c r="BT185" i="2" s="1"/>
  <c r="BT186" i="2" s="1"/>
  <c r="BT187" i="2" s="1"/>
  <c r="BT188" i="2" s="1"/>
  <c r="BT189" i="2" s="1"/>
  <c r="BT190" i="2" s="1"/>
  <c r="BT191" i="2" s="1"/>
  <c r="BT192" i="2" s="1"/>
  <c r="BT193" i="2" s="1"/>
  <c r="BT194" i="2" s="1"/>
  <c r="BT195" i="2" s="1"/>
  <c r="BT196" i="2" s="1"/>
  <c r="BT197" i="2" s="1"/>
  <c r="BT198" i="2" s="1"/>
  <c r="BT199" i="2" s="1"/>
  <c r="BT200" i="2" s="1"/>
  <c r="BT201" i="2" s="1"/>
  <c r="BT202" i="2" s="1"/>
  <c r="BT203" i="2" s="1"/>
  <c r="BT204" i="2" s="1"/>
  <c r="BT205" i="2" s="1"/>
  <c r="BT206" i="2" s="1"/>
  <c r="BT207" i="2" s="1"/>
  <c r="BT208" i="2" s="1"/>
  <c r="BT209" i="2" s="1"/>
  <c r="BT210" i="2" s="1"/>
  <c r="BT211" i="2" s="1"/>
  <c r="BT212" i="2" s="1"/>
  <c r="BT213" i="2" s="1"/>
  <c r="BT214" i="2" s="1"/>
  <c r="BT215" i="2" s="1"/>
  <c r="BT216" i="2" s="1"/>
  <c r="BT217" i="2" s="1"/>
  <c r="BT218" i="2" s="1"/>
  <c r="BT219" i="2" s="1"/>
  <c r="BT220" i="2" s="1"/>
  <c r="BT221" i="2" s="1"/>
  <c r="BT222" i="2" s="1"/>
  <c r="BT223" i="2" s="1"/>
  <c r="BT224" i="2" s="1"/>
  <c r="BT225" i="2" s="1"/>
  <c r="BT226" i="2" s="1"/>
  <c r="BT227" i="2" s="1"/>
  <c r="BT228" i="2" s="1"/>
  <c r="BT229" i="2" s="1"/>
  <c r="BT230" i="2" s="1"/>
  <c r="BT231" i="2" s="1"/>
  <c r="BT232" i="2" s="1"/>
  <c r="BT233" i="2" s="1"/>
  <c r="BT234" i="2" s="1"/>
  <c r="BT235" i="2" s="1"/>
  <c r="BT236" i="2" s="1"/>
  <c r="BT237" i="2" s="1"/>
  <c r="BT238" i="2" s="1"/>
  <c r="BT239" i="2" s="1"/>
  <c r="BT240" i="2" s="1"/>
  <c r="BT241" i="2" s="1"/>
  <c r="BT242" i="2" s="1"/>
  <c r="BT243" i="2" s="1"/>
  <c r="BT244" i="2" s="1"/>
  <c r="BT245" i="2" s="1"/>
  <c r="BT246" i="2" s="1"/>
  <c r="BT247" i="2" s="1"/>
  <c r="BT248" i="2" s="1"/>
  <c r="BT249" i="2" s="1"/>
  <c r="BT250" i="2" s="1"/>
  <c r="BT251" i="2" s="1"/>
  <c r="BT252" i="2" s="1"/>
  <c r="BT253" i="2" s="1"/>
  <c r="BT254" i="2" s="1"/>
  <c r="BT255" i="2" s="1"/>
  <c r="BT256" i="2" s="1"/>
  <c r="BT257" i="2" s="1"/>
  <c r="BT258" i="2" s="1"/>
  <c r="BT259" i="2" s="1"/>
  <c r="BT260" i="2" s="1"/>
  <c r="BT261" i="2" s="1"/>
  <c r="BT262" i="2" s="1"/>
  <c r="BT263" i="2" s="1"/>
  <c r="BT264" i="2" s="1"/>
  <c r="BT265" i="2" s="1"/>
  <c r="BT266" i="2" s="1"/>
  <c r="BT267" i="2" s="1"/>
  <c r="BT268" i="2" s="1"/>
  <c r="BT269" i="2" s="1"/>
  <c r="BT270" i="2" s="1"/>
  <c r="BT271" i="2" s="1"/>
  <c r="BT272" i="2" s="1"/>
  <c r="BT273" i="2" s="1"/>
  <c r="BT274" i="2" s="1"/>
  <c r="BT275" i="2" s="1"/>
  <c r="BT276" i="2" s="1"/>
  <c r="BT277" i="2" s="1"/>
  <c r="BT278" i="2" s="1"/>
  <c r="BT279" i="2" s="1"/>
  <c r="BT280" i="2" s="1"/>
  <c r="BT281" i="2" s="1"/>
  <c r="BT282" i="2" s="1"/>
  <c r="BT283" i="2" s="1"/>
  <c r="BT284" i="2" s="1"/>
  <c r="BT285" i="2" s="1"/>
  <c r="BT286" i="2" s="1"/>
  <c r="BT287" i="2" s="1"/>
  <c r="BT288" i="2" s="1"/>
  <c r="BT289" i="2" s="1"/>
  <c r="BT290" i="2" s="1"/>
  <c r="BT291" i="2" s="1"/>
  <c r="BT292" i="2" s="1"/>
  <c r="BT293" i="2" s="1"/>
  <c r="BT294" i="2" s="1"/>
  <c r="BT295" i="2" s="1"/>
  <c r="BT296" i="2" s="1"/>
  <c r="BT297" i="2" s="1"/>
  <c r="BT298" i="2" s="1"/>
  <c r="BT299" i="2" s="1"/>
  <c r="BT300" i="2" s="1"/>
  <c r="BT301" i="2" s="1"/>
  <c r="BT302" i="2" s="1"/>
  <c r="BT303" i="2" s="1"/>
  <c r="BT304" i="2" s="1"/>
  <c r="BT305" i="2" s="1"/>
  <c r="BU11" i="2"/>
  <c r="BU12" i="2" s="1"/>
  <c r="BU13" i="2" s="1"/>
  <c r="BU14" i="2" s="1"/>
  <c r="BU15" i="2" s="1"/>
  <c r="BU16" i="2" s="1"/>
  <c r="BU17" i="2" s="1"/>
  <c r="BU18" i="2" s="1"/>
  <c r="BU19" i="2" s="1"/>
  <c r="BU20" i="2" s="1"/>
  <c r="BU21" i="2" s="1"/>
  <c r="BU22" i="2" s="1"/>
  <c r="BU23" i="2" s="1"/>
  <c r="BU24" i="2" s="1"/>
  <c r="BU25" i="2" s="1"/>
  <c r="BU26" i="2" s="1"/>
  <c r="BU27" i="2" s="1"/>
  <c r="BU28" i="2" s="1"/>
  <c r="BU29" i="2" s="1"/>
  <c r="BU30" i="2" s="1"/>
  <c r="BU31" i="2" s="1"/>
  <c r="BU32" i="2" s="1"/>
  <c r="BU33" i="2" s="1"/>
  <c r="BU34" i="2" s="1"/>
  <c r="BU35" i="2" s="1"/>
  <c r="BU36" i="2" s="1"/>
  <c r="BU37" i="2" s="1"/>
  <c r="BU38" i="2" s="1"/>
  <c r="BU39" i="2" s="1"/>
  <c r="BU40" i="2" s="1"/>
  <c r="BU41" i="2" s="1"/>
  <c r="BU42" i="2" s="1"/>
  <c r="BU43" i="2" s="1"/>
  <c r="BU44" i="2" s="1"/>
  <c r="BU45" i="2" s="1"/>
  <c r="BU46" i="2" s="1"/>
  <c r="BU47" i="2" s="1"/>
  <c r="BU48" i="2" s="1"/>
  <c r="BU49" i="2" s="1"/>
  <c r="BU50" i="2" s="1"/>
  <c r="BU51" i="2" s="1"/>
  <c r="BU52" i="2" s="1"/>
  <c r="BU53" i="2" s="1"/>
  <c r="BU54" i="2" s="1"/>
  <c r="BU55" i="2" s="1"/>
  <c r="BU56" i="2" s="1"/>
  <c r="BU57" i="2" s="1"/>
  <c r="BU58" i="2" s="1"/>
  <c r="BU59" i="2" s="1"/>
  <c r="BU60" i="2" s="1"/>
  <c r="BU61" i="2" s="1"/>
  <c r="BU62" i="2" s="1"/>
  <c r="BU63" i="2" s="1"/>
  <c r="BU64" i="2" s="1"/>
  <c r="BU65" i="2" s="1"/>
  <c r="BU66" i="2" s="1"/>
  <c r="BU67" i="2" s="1"/>
  <c r="BU68" i="2" s="1"/>
  <c r="BU69" i="2" s="1"/>
  <c r="BU70" i="2" s="1"/>
  <c r="BU71" i="2" s="1"/>
  <c r="BU72" i="2" s="1"/>
  <c r="BU73" i="2" s="1"/>
  <c r="BU74" i="2" s="1"/>
  <c r="BU75" i="2" s="1"/>
  <c r="BU76" i="2" s="1"/>
  <c r="BU77" i="2" s="1"/>
  <c r="BU78" i="2" s="1"/>
  <c r="BU79" i="2" s="1"/>
  <c r="BU80" i="2" s="1"/>
  <c r="BU81" i="2" s="1"/>
  <c r="BU82" i="2" s="1"/>
  <c r="BU83" i="2" s="1"/>
  <c r="BU84" i="2" s="1"/>
  <c r="BU85" i="2" s="1"/>
  <c r="BU86" i="2" s="1"/>
  <c r="BU87" i="2" s="1"/>
  <c r="BU88" i="2" s="1"/>
  <c r="BU89" i="2" s="1"/>
  <c r="BU90" i="2" s="1"/>
  <c r="BU91" i="2" s="1"/>
  <c r="BU92" i="2" s="1"/>
  <c r="BU93" i="2" s="1"/>
  <c r="BU94" i="2" s="1"/>
  <c r="BU95" i="2" s="1"/>
  <c r="BU96" i="2" s="1"/>
  <c r="BU97" i="2" s="1"/>
  <c r="BU98" i="2" s="1"/>
  <c r="BU99" i="2" s="1"/>
  <c r="BU100" i="2" s="1"/>
  <c r="BU101" i="2" s="1"/>
  <c r="BU102" i="2" s="1"/>
  <c r="BU103" i="2" s="1"/>
  <c r="BU104" i="2" s="1"/>
  <c r="BU105" i="2" s="1"/>
  <c r="BU106" i="2" s="1"/>
  <c r="BU107" i="2" s="1"/>
  <c r="BU108" i="2" s="1"/>
  <c r="BU109" i="2" s="1"/>
  <c r="BU110" i="2" s="1"/>
  <c r="BU111" i="2" s="1"/>
  <c r="BU112" i="2" s="1"/>
  <c r="BU113" i="2" s="1"/>
  <c r="BU114" i="2" s="1"/>
  <c r="BU115" i="2" s="1"/>
  <c r="BU116" i="2" s="1"/>
  <c r="BU117" i="2" s="1"/>
  <c r="BU118" i="2" s="1"/>
  <c r="BU119" i="2" s="1"/>
  <c r="BU120" i="2" s="1"/>
  <c r="BU121" i="2" s="1"/>
  <c r="BU122" i="2" s="1"/>
  <c r="BU123" i="2" s="1"/>
  <c r="BU124" i="2" s="1"/>
  <c r="BU125" i="2" s="1"/>
  <c r="BU126" i="2" s="1"/>
  <c r="BU127" i="2" s="1"/>
  <c r="BU128" i="2" s="1"/>
  <c r="BU129" i="2" s="1"/>
  <c r="BU130" i="2" s="1"/>
  <c r="BU131" i="2" s="1"/>
  <c r="BU132" i="2" s="1"/>
  <c r="BU133" i="2" s="1"/>
  <c r="BU134" i="2" s="1"/>
  <c r="BU135" i="2" s="1"/>
  <c r="BU136" i="2" s="1"/>
  <c r="BU137" i="2" s="1"/>
  <c r="BU138" i="2" s="1"/>
  <c r="BU139" i="2" s="1"/>
  <c r="BU140" i="2" s="1"/>
  <c r="BU141" i="2" s="1"/>
  <c r="BU142" i="2" s="1"/>
  <c r="BU143" i="2" s="1"/>
  <c r="BU144" i="2" s="1"/>
  <c r="BU145" i="2" s="1"/>
  <c r="BU146" i="2" s="1"/>
  <c r="BU147" i="2" s="1"/>
  <c r="BU148" i="2" s="1"/>
  <c r="BU149" i="2" s="1"/>
  <c r="BU150" i="2" s="1"/>
  <c r="BU151" i="2" s="1"/>
  <c r="BU152" i="2" s="1"/>
  <c r="BU153" i="2" s="1"/>
  <c r="BU154" i="2" s="1"/>
  <c r="BU155" i="2" s="1"/>
  <c r="BU156" i="2" s="1"/>
  <c r="BU157" i="2" s="1"/>
  <c r="BU158" i="2" s="1"/>
  <c r="BU159" i="2" s="1"/>
  <c r="BU160" i="2" s="1"/>
  <c r="BU161" i="2" s="1"/>
  <c r="BU162" i="2" s="1"/>
  <c r="BU163" i="2" s="1"/>
  <c r="BU164" i="2" s="1"/>
  <c r="BU165" i="2" s="1"/>
  <c r="BU166" i="2" s="1"/>
  <c r="BU167" i="2" s="1"/>
  <c r="BU168" i="2" s="1"/>
  <c r="BU169" i="2" s="1"/>
  <c r="BU170" i="2" s="1"/>
  <c r="BU171" i="2" s="1"/>
  <c r="BU172" i="2" s="1"/>
  <c r="BU173" i="2" s="1"/>
  <c r="BU174" i="2" s="1"/>
  <c r="BU175" i="2" s="1"/>
  <c r="BU176" i="2" s="1"/>
  <c r="BU177" i="2" s="1"/>
  <c r="BU178" i="2" s="1"/>
  <c r="BU179" i="2" s="1"/>
  <c r="BU180" i="2" s="1"/>
  <c r="BU181" i="2" s="1"/>
  <c r="BU182" i="2" s="1"/>
  <c r="BU183" i="2" s="1"/>
  <c r="BU184" i="2" s="1"/>
  <c r="BU185" i="2" s="1"/>
  <c r="BU186" i="2" s="1"/>
  <c r="BU187" i="2" s="1"/>
  <c r="BU188" i="2" s="1"/>
  <c r="BU189" i="2" s="1"/>
  <c r="BU190" i="2" s="1"/>
  <c r="BU191" i="2" s="1"/>
  <c r="BU192" i="2" s="1"/>
  <c r="BU193" i="2" s="1"/>
  <c r="BU194" i="2" s="1"/>
  <c r="BU195" i="2" s="1"/>
  <c r="BU196" i="2" s="1"/>
  <c r="BU197" i="2" s="1"/>
  <c r="BU198" i="2" s="1"/>
  <c r="BU199" i="2" s="1"/>
  <c r="BU200" i="2" s="1"/>
  <c r="BU201" i="2" s="1"/>
  <c r="BU202" i="2" s="1"/>
  <c r="BU203" i="2" s="1"/>
  <c r="BU204" i="2" s="1"/>
  <c r="BU205" i="2" s="1"/>
  <c r="BU206" i="2" s="1"/>
  <c r="BU207" i="2" s="1"/>
  <c r="BU208" i="2" s="1"/>
  <c r="BU209" i="2" s="1"/>
  <c r="BU210" i="2" s="1"/>
  <c r="BU211" i="2" s="1"/>
  <c r="BU212" i="2" s="1"/>
  <c r="BU213" i="2" s="1"/>
  <c r="BU214" i="2" s="1"/>
  <c r="BU215" i="2" s="1"/>
  <c r="BU216" i="2" s="1"/>
  <c r="BU217" i="2" s="1"/>
  <c r="BU218" i="2" s="1"/>
  <c r="BU219" i="2" s="1"/>
  <c r="BU220" i="2" s="1"/>
  <c r="BU221" i="2" s="1"/>
  <c r="BU222" i="2" s="1"/>
  <c r="BU223" i="2" s="1"/>
  <c r="BU224" i="2" s="1"/>
  <c r="BU225" i="2" s="1"/>
  <c r="BU226" i="2" s="1"/>
  <c r="BU227" i="2" s="1"/>
  <c r="BU228" i="2" s="1"/>
  <c r="BU229" i="2" s="1"/>
  <c r="BU230" i="2" s="1"/>
  <c r="BU231" i="2" s="1"/>
  <c r="BU232" i="2" s="1"/>
  <c r="BU233" i="2" s="1"/>
  <c r="BU234" i="2" s="1"/>
  <c r="BU235" i="2" s="1"/>
  <c r="BU236" i="2" s="1"/>
  <c r="BU237" i="2" s="1"/>
  <c r="BU238" i="2" s="1"/>
  <c r="BU239" i="2" s="1"/>
  <c r="BU240" i="2" s="1"/>
  <c r="BU241" i="2" s="1"/>
  <c r="BU242" i="2" s="1"/>
  <c r="BU243" i="2" s="1"/>
  <c r="BU244" i="2" s="1"/>
  <c r="BU245" i="2" s="1"/>
  <c r="BU246" i="2" s="1"/>
  <c r="BU247" i="2" s="1"/>
  <c r="BU248" i="2" s="1"/>
  <c r="BU249" i="2" s="1"/>
  <c r="BU250" i="2" s="1"/>
  <c r="BU251" i="2" s="1"/>
  <c r="BU252" i="2" s="1"/>
  <c r="BU253" i="2" s="1"/>
  <c r="BU254" i="2" s="1"/>
  <c r="BU255" i="2" s="1"/>
  <c r="BU256" i="2" s="1"/>
  <c r="BU257" i="2" s="1"/>
  <c r="BU258" i="2" s="1"/>
  <c r="BU259" i="2" s="1"/>
  <c r="BU260" i="2" s="1"/>
  <c r="BU261" i="2" s="1"/>
  <c r="BU262" i="2" s="1"/>
  <c r="BU263" i="2" s="1"/>
  <c r="BU264" i="2" s="1"/>
  <c r="BU265" i="2" s="1"/>
  <c r="BU266" i="2" s="1"/>
  <c r="BU267" i="2" s="1"/>
  <c r="BU268" i="2" s="1"/>
  <c r="BU269" i="2" s="1"/>
  <c r="BU270" i="2" s="1"/>
  <c r="BU271" i="2" s="1"/>
  <c r="BU272" i="2" s="1"/>
  <c r="BU273" i="2" s="1"/>
  <c r="BU274" i="2" s="1"/>
  <c r="BU275" i="2" s="1"/>
  <c r="BU276" i="2" s="1"/>
  <c r="BU277" i="2" s="1"/>
  <c r="BU278" i="2" s="1"/>
  <c r="BU279" i="2" s="1"/>
  <c r="BU280" i="2" s="1"/>
  <c r="BU281" i="2" s="1"/>
  <c r="BU282" i="2" s="1"/>
  <c r="BU283" i="2" s="1"/>
  <c r="BU284" i="2" s="1"/>
  <c r="BU285" i="2" s="1"/>
  <c r="BU286" i="2" s="1"/>
  <c r="BU287" i="2" s="1"/>
  <c r="BU288" i="2" s="1"/>
  <c r="BU289" i="2" s="1"/>
  <c r="BU290" i="2" s="1"/>
  <c r="BU291" i="2" s="1"/>
  <c r="BU292" i="2" s="1"/>
  <c r="BU293" i="2" s="1"/>
  <c r="BU294" i="2" s="1"/>
  <c r="BU295" i="2" s="1"/>
  <c r="BU296" i="2" s="1"/>
  <c r="BU297" i="2" s="1"/>
  <c r="BU298" i="2" s="1"/>
  <c r="BU299" i="2" s="1"/>
  <c r="BU300" i="2" s="1"/>
  <c r="BU301" i="2" s="1"/>
  <c r="BU302" i="2" s="1"/>
  <c r="BU303" i="2" s="1"/>
  <c r="BU304" i="2" s="1"/>
  <c r="BU305" i="2" s="1"/>
  <c r="BU9" i="2"/>
  <c r="BT9" i="2"/>
  <c r="BO10" i="2"/>
  <c r="BN10" i="2"/>
  <c r="BM10" i="2"/>
  <c r="BN8" i="2"/>
  <c r="BN9" i="2" s="1"/>
  <c r="BN12" i="2" s="1"/>
  <c r="BM8" i="2"/>
  <c r="BO12" i="2" s="1"/>
  <c r="S308" i="2" a="1"/>
  <c r="S310" i="2" s="1"/>
  <c r="W310" i="2" s="1"/>
  <c r="S308" i="2"/>
  <c r="W308" i="2" s="1"/>
  <c r="S309" i="2"/>
  <c r="W309" i="2" s="1"/>
  <c r="S311" i="2"/>
  <c r="W311" i="2" s="1"/>
  <c r="S312" i="2"/>
  <c r="S313" i="2"/>
  <c r="S314" i="2"/>
  <c r="W314" i="2" s="1"/>
  <c r="S315" i="2"/>
  <c r="W315" i="2" s="1"/>
  <c r="S316" i="2"/>
  <c r="W316" i="2" s="1"/>
  <c r="S317" i="2"/>
  <c r="W317" i="2" s="1"/>
  <c r="S318" i="2"/>
  <c r="W318" i="2" s="1"/>
  <c r="S319" i="2"/>
  <c r="S320" i="2"/>
  <c r="W320" i="2" s="1"/>
  <c r="S321" i="2"/>
  <c r="W321" i="2" s="1"/>
  <c r="R309" i="2" a="1"/>
  <c r="R309" i="2" s="1"/>
  <c r="R313" i="2"/>
  <c r="R315" i="2"/>
  <c r="R316" i="2"/>
  <c r="R321" i="2"/>
  <c r="AS11" i="2"/>
  <c r="AS7" i="2"/>
  <c r="AG9" i="2"/>
  <c r="AH9" i="2"/>
  <c r="AI9" i="2"/>
  <c r="AJ9" i="2" s="1"/>
  <c r="AG10" i="2"/>
  <c r="AH10" i="2"/>
  <c r="AI10" i="2"/>
  <c r="AJ10" i="2" s="1"/>
  <c r="AK10" i="2" s="1"/>
  <c r="AG11" i="2"/>
  <c r="AI11" i="2"/>
  <c r="AM11" i="2" s="1"/>
  <c r="AG12" i="2"/>
  <c r="AH12" i="2"/>
  <c r="AI12" i="2"/>
  <c r="AJ12" i="2" s="1"/>
  <c r="AK12" i="2" s="1"/>
  <c r="AG13" i="2"/>
  <c r="AH13" i="2"/>
  <c r="AI13" i="2"/>
  <c r="AJ13" i="2" s="1"/>
  <c r="AK13" i="2" s="1"/>
  <c r="AG14" i="2"/>
  <c r="AH14" i="2" s="1"/>
  <c r="AI14" i="2"/>
  <c r="AM14" i="2" s="1"/>
  <c r="AG15" i="2"/>
  <c r="AH15" i="2" s="1"/>
  <c r="AI15" i="2"/>
  <c r="AM15" i="2" s="1"/>
  <c r="AG16" i="2"/>
  <c r="AH16" i="2" s="1"/>
  <c r="AI16" i="2"/>
  <c r="AM16" i="2" s="1"/>
  <c r="AG17" i="2"/>
  <c r="AH17" i="2"/>
  <c r="AI17" i="2"/>
  <c r="AJ17" i="2" s="1"/>
  <c r="AG18" i="2"/>
  <c r="AH18" i="2"/>
  <c r="AI18" i="2"/>
  <c r="AJ18" i="2" s="1"/>
  <c r="AK18" i="2" s="1"/>
  <c r="AG19" i="2"/>
  <c r="AH19" i="2" s="1"/>
  <c r="AI19" i="2"/>
  <c r="AM19" i="2" s="1"/>
  <c r="AG20" i="2"/>
  <c r="AH20" i="2"/>
  <c r="AI20" i="2"/>
  <c r="AJ20" i="2" s="1"/>
  <c r="AK20" i="2" s="1"/>
  <c r="AG21" i="2"/>
  <c r="AH21" i="2"/>
  <c r="AI21" i="2"/>
  <c r="AJ21" i="2" s="1"/>
  <c r="AK21" i="2" s="1"/>
  <c r="AG22" i="2"/>
  <c r="AH22" i="2" s="1"/>
  <c r="AI22" i="2"/>
  <c r="AJ22" i="2" s="1"/>
  <c r="AG23" i="2"/>
  <c r="AH23" i="2" s="1"/>
  <c r="AI23" i="2"/>
  <c r="AM23" i="2" s="1"/>
  <c r="AG24" i="2"/>
  <c r="AH24" i="2" s="1"/>
  <c r="AI24" i="2"/>
  <c r="AM24" i="2" s="1"/>
  <c r="AG25" i="2"/>
  <c r="AH25" i="2"/>
  <c r="AI25" i="2"/>
  <c r="AJ25" i="2" s="1"/>
  <c r="AG26" i="2"/>
  <c r="AH26" i="2"/>
  <c r="AI26" i="2"/>
  <c r="AJ26" i="2" s="1"/>
  <c r="AK26" i="2" s="1"/>
  <c r="AG27" i="2"/>
  <c r="AH27" i="2" s="1"/>
  <c r="AI27" i="2"/>
  <c r="AM27" i="2" s="1"/>
  <c r="AG28" i="2"/>
  <c r="AH28" i="2"/>
  <c r="AI28" i="2"/>
  <c r="AJ28" i="2" s="1"/>
  <c r="AK28" i="2" s="1"/>
  <c r="AG29" i="2"/>
  <c r="AH29" i="2"/>
  <c r="AI29" i="2"/>
  <c r="AJ29" i="2" s="1"/>
  <c r="AK29" i="2" s="1"/>
  <c r="AG30" i="2"/>
  <c r="AH30" i="2" s="1"/>
  <c r="AI30" i="2"/>
  <c r="AJ30" i="2" s="1"/>
  <c r="AG31" i="2"/>
  <c r="AH31" i="2" s="1"/>
  <c r="AI31" i="2"/>
  <c r="AM31" i="2" s="1"/>
  <c r="AG32" i="2"/>
  <c r="AH32" i="2" s="1"/>
  <c r="AI32" i="2"/>
  <c r="AM32" i="2" s="1"/>
  <c r="AG33" i="2"/>
  <c r="AH33" i="2"/>
  <c r="AI33" i="2"/>
  <c r="AJ33" i="2" s="1"/>
  <c r="AG34" i="2"/>
  <c r="AH34" i="2"/>
  <c r="AI34" i="2"/>
  <c r="AJ34" i="2" s="1"/>
  <c r="AK34" i="2" s="1"/>
  <c r="AG35" i="2"/>
  <c r="AH35" i="2" s="1"/>
  <c r="AI35" i="2"/>
  <c r="AM35" i="2" s="1"/>
  <c r="AG36" i="2"/>
  <c r="AH36" i="2"/>
  <c r="AI36" i="2"/>
  <c r="AJ36" i="2" s="1"/>
  <c r="AK36" i="2" s="1"/>
  <c r="AG37" i="2"/>
  <c r="AH37" i="2"/>
  <c r="AI37" i="2"/>
  <c r="AJ37" i="2" s="1"/>
  <c r="AK37" i="2" s="1"/>
  <c r="AG38" i="2"/>
  <c r="AH38" i="2" s="1"/>
  <c r="AI38" i="2"/>
  <c r="AJ38" i="2" s="1"/>
  <c r="AG39" i="2"/>
  <c r="AH39" i="2" s="1"/>
  <c r="AI39" i="2"/>
  <c r="AM39" i="2" s="1"/>
  <c r="AG40" i="2"/>
  <c r="AH40" i="2" s="1"/>
  <c r="AI40" i="2"/>
  <c r="AM40" i="2" s="1"/>
  <c r="AG41" i="2"/>
  <c r="AH41" i="2"/>
  <c r="AI41" i="2"/>
  <c r="AJ41" i="2" s="1"/>
  <c r="AG42" i="2"/>
  <c r="AH42" i="2"/>
  <c r="AI42" i="2"/>
  <c r="AJ42" i="2" s="1"/>
  <c r="AK42" i="2" s="1"/>
  <c r="AG43" i="2"/>
  <c r="AH43" i="2" s="1"/>
  <c r="AI43" i="2"/>
  <c r="AM43" i="2" s="1"/>
  <c r="AG44" i="2"/>
  <c r="AH44" i="2"/>
  <c r="AI44" i="2"/>
  <c r="AJ44" i="2" s="1"/>
  <c r="AK44" i="2" s="1"/>
  <c r="AG45" i="2"/>
  <c r="AH45" i="2"/>
  <c r="AI45" i="2"/>
  <c r="AJ45" i="2" s="1"/>
  <c r="AK45" i="2" s="1"/>
  <c r="AG46" i="2"/>
  <c r="AH46" i="2" s="1"/>
  <c r="AI46" i="2"/>
  <c r="AJ46" i="2" s="1"/>
  <c r="AG47" i="2"/>
  <c r="AH47" i="2" s="1"/>
  <c r="AI47" i="2"/>
  <c r="AM47" i="2" s="1"/>
  <c r="AG48" i="2"/>
  <c r="AH48" i="2" s="1"/>
  <c r="AI48" i="2"/>
  <c r="AM48" i="2" s="1"/>
  <c r="AG49" i="2"/>
  <c r="AH49" i="2"/>
  <c r="AI49" i="2"/>
  <c r="AJ49" i="2" s="1"/>
  <c r="AG50" i="2"/>
  <c r="AH50" i="2"/>
  <c r="AI50" i="2"/>
  <c r="AJ50" i="2" s="1"/>
  <c r="AK50" i="2" s="1"/>
  <c r="AG51" i="2"/>
  <c r="AI51" i="2"/>
  <c r="AM51" i="2" s="1"/>
  <c r="AG52" i="2"/>
  <c r="AH52" i="2"/>
  <c r="AI52" i="2"/>
  <c r="AJ52" i="2" s="1"/>
  <c r="AK52" i="2" s="1"/>
  <c r="AG53" i="2"/>
  <c r="AH53" i="2"/>
  <c r="AI53" i="2"/>
  <c r="AJ53" i="2" s="1"/>
  <c r="AK53" i="2" s="1"/>
  <c r="AG54" i="2"/>
  <c r="AH54" i="2" s="1"/>
  <c r="AI54" i="2"/>
  <c r="AJ54" i="2" s="1"/>
  <c r="AG55" i="2"/>
  <c r="AH55" i="2" s="1"/>
  <c r="AI55" i="2"/>
  <c r="AM55" i="2" s="1"/>
  <c r="AG56" i="2"/>
  <c r="AI56" i="2"/>
  <c r="AM56" i="2" s="1"/>
  <c r="AG57" i="2"/>
  <c r="AH57" i="2"/>
  <c r="AI57" i="2"/>
  <c r="AM57" i="2" s="1"/>
  <c r="AG58" i="2"/>
  <c r="AH58" i="2"/>
  <c r="AI58" i="2"/>
  <c r="AM58" i="2" s="1"/>
  <c r="AG59" i="2"/>
  <c r="AI59" i="2"/>
  <c r="AM59" i="2" s="1"/>
  <c r="AG60" i="2"/>
  <c r="AH60" i="2"/>
  <c r="AI60" i="2"/>
  <c r="AJ60" i="2" s="1"/>
  <c r="AK60" i="2" s="1"/>
  <c r="AG61" i="2"/>
  <c r="AH61" i="2"/>
  <c r="AI61" i="2"/>
  <c r="AJ61" i="2" s="1"/>
  <c r="AK61" i="2" s="1"/>
  <c r="AG62" i="2"/>
  <c r="AH62" i="2" s="1"/>
  <c r="AI62" i="2"/>
  <c r="AJ62" i="2" s="1"/>
  <c r="AG63" i="2"/>
  <c r="AI63" i="2"/>
  <c r="AM63" i="2" s="1"/>
  <c r="AG64" i="2"/>
  <c r="AH64" i="2"/>
  <c r="AI64" i="2"/>
  <c r="AM64" i="2" s="1"/>
  <c r="AG65" i="2"/>
  <c r="AH65" i="2"/>
  <c r="AI65" i="2"/>
  <c r="AG66" i="2"/>
  <c r="AH66" i="2"/>
  <c r="AI66" i="2"/>
  <c r="AM66" i="2" s="1"/>
  <c r="AG67" i="2"/>
  <c r="AI67" i="2"/>
  <c r="AM67" i="2" s="1"/>
  <c r="AG68" i="2"/>
  <c r="AH68" i="2"/>
  <c r="AI68" i="2"/>
  <c r="AL68" i="2" s="1"/>
  <c r="AG69" i="2"/>
  <c r="AH69" i="2"/>
  <c r="AI69" i="2"/>
  <c r="AJ69" i="2" s="1"/>
  <c r="AK69" i="2" s="1"/>
  <c r="AG70" i="2"/>
  <c r="AH70" i="2" s="1"/>
  <c r="AI70" i="2"/>
  <c r="AJ70" i="2" s="1"/>
  <c r="AG71" i="2"/>
  <c r="AI71" i="2"/>
  <c r="AM71" i="2" s="1"/>
  <c r="AG72" i="2"/>
  <c r="AH72" i="2"/>
  <c r="AI72" i="2"/>
  <c r="AM72" i="2" s="1"/>
  <c r="AG73" i="2"/>
  <c r="AH73" i="2"/>
  <c r="AI73" i="2"/>
  <c r="AM73" i="2" s="1"/>
  <c r="AG74" i="2"/>
  <c r="AH74" i="2"/>
  <c r="AI74" i="2"/>
  <c r="AM74" i="2" s="1"/>
  <c r="AG75" i="2"/>
  <c r="AH75" i="2" s="1"/>
  <c r="AI75" i="2"/>
  <c r="AM75" i="2" s="1"/>
  <c r="AG76" i="2"/>
  <c r="AH76" i="2"/>
  <c r="AI76" i="2"/>
  <c r="AM76" i="2" s="1"/>
  <c r="AG77" i="2"/>
  <c r="AH77" i="2"/>
  <c r="AI77" i="2"/>
  <c r="AJ77" i="2" s="1"/>
  <c r="AK77" i="2" s="1"/>
  <c r="AG78" i="2"/>
  <c r="AI78" i="2"/>
  <c r="AM78" i="2" s="1"/>
  <c r="AG79" i="2"/>
  <c r="AH79" i="2"/>
  <c r="AI79" i="2"/>
  <c r="AM79" i="2" s="1"/>
  <c r="AG80" i="2"/>
  <c r="AH80" i="2" s="1"/>
  <c r="AI80" i="2"/>
  <c r="AM80" i="2" s="1"/>
  <c r="AG81" i="2"/>
  <c r="AH81" i="2"/>
  <c r="AI81" i="2"/>
  <c r="AJ81" i="2" s="1"/>
  <c r="AG82" i="2"/>
  <c r="AH82" i="2"/>
  <c r="AI82" i="2"/>
  <c r="AM82" i="2" s="1"/>
  <c r="AG83" i="2"/>
  <c r="AH83" i="2" s="1"/>
  <c r="AI83" i="2"/>
  <c r="AM83" i="2" s="1"/>
  <c r="AG84" i="2"/>
  <c r="AH84" i="2" s="1"/>
  <c r="AI84" i="2"/>
  <c r="AM84" i="2" s="1"/>
  <c r="AG85" i="2"/>
  <c r="AH85" i="2"/>
  <c r="AI85" i="2"/>
  <c r="AJ85" i="2" s="1"/>
  <c r="AK85" i="2" s="1"/>
  <c r="AG86" i="2"/>
  <c r="AI86" i="2"/>
  <c r="AM86" i="2" s="1"/>
  <c r="AG87" i="2"/>
  <c r="AH87" i="2" s="1"/>
  <c r="AI87" i="2"/>
  <c r="AJ87" i="2" s="1"/>
  <c r="AK87" i="2" s="1"/>
  <c r="AG88" i="2"/>
  <c r="AI88" i="2"/>
  <c r="AM88" i="2" s="1"/>
  <c r="AG89" i="2"/>
  <c r="AH89" i="2"/>
  <c r="AI89" i="2"/>
  <c r="AM89" i="2" s="1"/>
  <c r="AG90" i="2"/>
  <c r="AH90" i="2"/>
  <c r="AI90" i="2"/>
  <c r="AJ90" i="2" s="1"/>
  <c r="AK90" i="2" s="1"/>
  <c r="AG91" i="2"/>
  <c r="AH91" i="2" s="1"/>
  <c r="AI91" i="2"/>
  <c r="AM91" i="2" s="1"/>
  <c r="AG92" i="2"/>
  <c r="AI92" i="2"/>
  <c r="AM92" i="2" s="1"/>
  <c r="AG93" i="2"/>
  <c r="AH93" i="2"/>
  <c r="AI93" i="2"/>
  <c r="AJ93" i="2" s="1"/>
  <c r="AK93" i="2" s="1"/>
  <c r="AG94" i="2"/>
  <c r="AI94" i="2"/>
  <c r="AJ94" i="2" s="1"/>
  <c r="AG95" i="2"/>
  <c r="AI95" i="2"/>
  <c r="AM95" i="2" s="1"/>
  <c r="AG96" i="2"/>
  <c r="AI96" i="2"/>
  <c r="AM96" i="2" s="1"/>
  <c r="AG97" i="2"/>
  <c r="AH97" i="2"/>
  <c r="AI97" i="2"/>
  <c r="AJ97" i="2" s="1"/>
  <c r="AG98" i="2"/>
  <c r="AH98" i="2"/>
  <c r="AI98" i="2"/>
  <c r="AM98" i="2" s="1"/>
  <c r="AG99" i="2"/>
  <c r="AH99" i="2" s="1"/>
  <c r="AI99" i="2"/>
  <c r="AM99" i="2" s="1"/>
  <c r="AG100" i="2"/>
  <c r="AI100" i="2"/>
  <c r="AM100" i="2" s="1"/>
  <c r="AG101" i="2"/>
  <c r="AH101" i="2"/>
  <c r="AI101" i="2"/>
  <c r="AJ101" i="2" s="1"/>
  <c r="AK101" i="2" s="1"/>
  <c r="AG102" i="2"/>
  <c r="AI102" i="2"/>
  <c r="AJ102" i="2" s="1"/>
  <c r="AG103" i="2"/>
  <c r="AH103" i="2" s="1"/>
  <c r="AI103" i="2"/>
  <c r="AM103" i="2" s="1"/>
  <c r="AG104" i="2"/>
  <c r="AH104" i="2" s="1"/>
  <c r="AI104" i="2"/>
  <c r="AM104" i="2" s="1"/>
  <c r="AG105" i="2"/>
  <c r="AH105" i="2"/>
  <c r="AI105" i="2"/>
  <c r="AJ105" i="2" s="1"/>
  <c r="AG106" i="2"/>
  <c r="AH106" i="2"/>
  <c r="AI106" i="2"/>
  <c r="AJ106" i="2" s="1"/>
  <c r="AK106" i="2" s="1"/>
  <c r="AG107" i="2"/>
  <c r="AH107" i="2" s="1"/>
  <c r="AI107" i="2"/>
  <c r="AM107" i="2" s="1"/>
  <c r="AG108" i="2"/>
  <c r="AH108" i="2" s="1"/>
  <c r="AI108" i="2"/>
  <c r="AM108" i="2" s="1"/>
  <c r="AG109" i="2"/>
  <c r="AH109" i="2"/>
  <c r="AI109" i="2"/>
  <c r="AJ109" i="2" s="1"/>
  <c r="AK109" i="2" s="1"/>
  <c r="AG110" i="2"/>
  <c r="AI110" i="2"/>
  <c r="AM110" i="2" s="1"/>
  <c r="AG111" i="2"/>
  <c r="AH111" i="2" s="1"/>
  <c r="AI111" i="2"/>
  <c r="AM111" i="2" s="1"/>
  <c r="AG112" i="2"/>
  <c r="AH112" i="2" s="1"/>
  <c r="AI112" i="2"/>
  <c r="AM112" i="2" s="1"/>
  <c r="AG113" i="2"/>
  <c r="AH113" i="2"/>
  <c r="AI113" i="2"/>
  <c r="AJ113" i="2" s="1"/>
  <c r="AG114" i="2"/>
  <c r="AH114" i="2"/>
  <c r="AI114" i="2"/>
  <c r="AJ114" i="2" s="1"/>
  <c r="AK114" i="2" s="1"/>
  <c r="AG115" i="2"/>
  <c r="AH115" i="2" s="1"/>
  <c r="AI115" i="2"/>
  <c r="AM115" i="2" s="1"/>
  <c r="AG116" i="2"/>
  <c r="AH116" i="2" s="1"/>
  <c r="AI116" i="2"/>
  <c r="AM116" i="2" s="1"/>
  <c r="AG117" i="2"/>
  <c r="AH117" i="2"/>
  <c r="AI117" i="2"/>
  <c r="AJ117" i="2" s="1"/>
  <c r="AK117" i="2" s="1"/>
  <c r="AG118" i="2"/>
  <c r="AI118" i="2"/>
  <c r="AM118" i="2" s="1"/>
  <c r="AG119" i="2"/>
  <c r="AH119" i="2" s="1"/>
  <c r="AI119" i="2"/>
  <c r="AM119" i="2" s="1"/>
  <c r="AG120" i="2"/>
  <c r="AI120" i="2"/>
  <c r="AM120" i="2" s="1"/>
  <c r="AG121" i="2"/>
  <c r="AH121" i="2"/>
  <c r="AI121" i="2"/>
  <c r="AJ121" i="2" s="1"/>
  <c r="AG122" i="2"/>
  <c r="AH122" i="2"/>
  <c r="AI122" i="2"/>
  <c r="AJ122" i="2" s="1"/>
  <c r="AK122" i="2" s="1"/>
  <c r="AG123" i="2"/>
  <c r="AH123" i="2" s="1"/>
  <c r="AI123" i="2"/>
  <c r="AM123" i="2" s="1"/>
  <c r="AG124" i="2"/>
  <c r="AI124" i="2"/>
  <c r="AM124" i="2" s="1"/>
  <c r="AG125" i="2"/>
  <c r="AH125" i="2"/>
  <c r="AI125" i="2"/>
  <c r="AJ125" i="2" s="1"/>
  <c r="AK125" i="2" s="1"/>
  <c r="AG126" i="2"/>
  <c r="AI126" i="2"/>
  <c r="AJ126" i="2" s="1"/>
  <c r="AG127" i="2"/>
  <c r="AI127" i="2"/>
  <c r="AM127" i="2" s="1"/>
  <c r="AG128" i="2"/>
  <c r="AH128" i="2" s="1"/>
  <c r="AI128" i="2"/>
  <c r="AM128" i="2" s="1"/>
  <c r="AG129" i="2"/>
  <c r="AH129" i="2"/>
  <c r="AI129" i="2"/>
  <c r="AJ129" i="2" s="1"/>
  <c r="AG130" i="2"/>
  <c r="AH130" i="2"/>
  <c r="AI130" i="2"/>
  <c r="AM130" i="2" s="1"/>
  <c r="AG131" i="2"/>
  <c r="AH131" i="2" s="1"/>
  <c r="AI131" i="2"/>
  <c r="AM131" i="2" s="1"/>
  <c r="AG132" i="2"/>
  <c r="AI132" i="2"/>
  <c r="AM132" i="2" s="1"/>
  <c r="AG133" i="2"/>
  <c r="AH133" i="2"/>
  <c r="AI133" i="2"/>
  <c r="AJ133" i="2" s="1"/>
  <c r="AK133" i="2" s="1"/>
  <c r="AG134" i="2"/>
  <c r="AI134" i="2"/>
  <c r="AJ134" i="2" s="1"/>
  <c r="AG135" i="2"/>
  <c r="AH135" i="2" s="1"/>
  <c r="AI135" i="2"/>
  <c r="AM135" i="2" s="1"/>
  <c r="AG136" i="2"/>
  <c r="AI136" i="2"/>
  <c r="AM136" i="2" s="1"/>
  <c r="AG137" i="2"/>
  <c r="AH137" i="2"/>
  <c r="AI137" i="2"/>
  <c r="AJ137" i="2" s="1"/>
  <c r="AG138" i="2"/>
  <c r="AH138" i="2"/>
  <c r="AI138" i="2"/>
  <c r="AJ138" i="2" s="1"/>
  <c r="AK138" i="2" s="1"/>
  <c r="AG139" i="2"/>
  <c r="AH139" i="2" s="1"/>
  <c r="AI139" i="2"/>
  <c r="AM139" i="2" s="1"/>
  <c r="AG140" i="2"/>
  <c r="AH140" i="2" s="1"/>
  <c r="AI140" i="2"/>
  <c r="AM140" i="2" s="1"/>
  <c r="AG141" i="2"/>
  <c r="AH141" i="2"/>
  <c r="AI141" i="2"/>
  <c r="AJ141" i="2" s="1"/>
  <c r="AK141" i="2" s="1"/>
  <c r="AG142" i="2"/>
  <c r="AI142" i="2"/>
  <c r="AM142" i="2" s="1"/>
  <c r="AG143" i="2"/>
  <c r="AH143" i="2" s="1"/>
  <c r="AI143" i="2"/>
  <c r="AM143" i="2" s="1"/>
  <c r="AG144" i="2"/>
  <c r="AH144" i="2" s="1"/>
  <c r="AI144" i="2"/>
  <c r="AM144" i="2" s="1"/>
  <c r="AG145" i="2"/>
  <c r="AH145" i="2" s="1"/>
  <c r="AI145" i="2"/>
  <c r="AM145" i="2" s="1"/>
  <c r="AG146" i="2"/>
  <c r="AH146" i="2"/>
  <c r="AI146" i="2"/>
  <c r="AM146" i="2" s="1"/>
  <c r="AG147" i="2"/>
  <c r="AI147" i="2"/>
  <c r="AM147" i="2" s="1"/>
  <c r="AG148" i="2"/>
  <c r="AH148" i="2"/>
  <c r="AI148" i="2"/>
  <c r="AM148" i="2" s="1"/>
  <c r="AG149" i="2"/>
  <c r="AI149" i="2"/>
  <c r="AM149" i="2" s="1"/>
  <c r="AG150" i="2"/>
  <c r="AH150" i="2"/>
  <c r="AI150" i="2"/>
  <c r="AM150" i="2" s="1"/>
  <c r="AG151" i="2"/>
  <c r="AH151" i="2" s="1"/>
  <c r="AI151" i="2"/>
  <c r="AM151" i="2" s="1"/>
  <c r="AG152" i="2"/>
  <c r="AH152" i="2"/>
  <c r="AI152" i="2"/>
  <c r="AJ152" i="2" s="1"/>
  <c r="AK152" i="2" s="1"/>
  <c r="AG153" i="2"/>
  <c r="AH153" i="2" s="1"/>
  <c r="AI153" i="2"/>
  <c r="AM153" i="2" s="1"/>
  <c r="AG154" i="2"/>
  <c r="AH154" i="2"/>
  <c r="AI154" i="2"/>
  <c r="AJ154" i="2" s="1"/>
  <c r="AG155" i="2"/>
  <c r="AI155" i="2"/>
  <c r="AM155" i="2" s="1"/>
  <c r="AG156" i="2"/>
  <c r="AH156" i="2"/>
  <c r="AI156" i="2"/>
  <c r="AM156" i="2" s="1"/>
  <c r="AG157" i="2"/>
  <c r="AI157" i="2"/>
  <c r="AM157" i="2" s="1"/>
  <c r="AG158" i="2"/>
  <c r="AH158" i="2"/>
  <c r="AI158" i="2"/>
  <c r="AM158" i="2" s="1"/>
  <c r="AG159" i="2"/>
  <c r="AH159" i="2" s="1"/>
  <c r="AI159" i="2"/>
  <c r="AM159" i="2" s="1"/>
  <c r="AG160" i="2"/>
  <c r="AH160" i="2"/>
  <c r="AI160" i="2"/>
  <c r="AJ160" i="2" s="1"/>
  <c r="AK160" i="2" s="1"/>
  <c r="AG161" i="2"/>
  <c r="AH161" i="2" s="1"/>
  <c r="AI161" i="2"/>
  <c r="AM161" i="2" s="1"/>
  <c r="AG162" i="2"/>
  <c r="AH162" i="2"/>
  <c r="AI162" i="2"/>
  <c r="AM162" i="2" s="1"/>
  <c r="AG163" i="2"/>
  <c r="AI163" i="2"/>
  <c r="AM163" i="2" s="1"/>
  <c r="AG164" i="2"/>
  <c r="AH164" i="2"/>
  <c r="AI164" i="2"/>
  <c r="AM164" i="2" s="1"/>
  <c r="AG165" i="2"/>
  <c r="AI165" i="2"/>
  <c r="AM165" i="2" s="1"/>
  <c r="AG166" i="2"/>
  <c r="AH166" i="2"/>
  <c r="AI166" i="2"/>
  <c r="AM166" i="2" s="1"/>
  <c r="AG167" i="2"/>
  <c r="AH167" i="2" s="1"/>
  <c r="AI167" i="2"/>
  <c r="AM167" i="2" s="1"/>
  <c r="AG168" i="2"/>
  <c r="AH168" i="2"/>
  <c r="AI168" i="2"/>
  <c r="AJ168" i="2" s="1"/>
  <c r="AK168" i="2" s="1"/>
  <c r="AG169" i="2"/>
  <c r="AI169" i="2"/>
  <c r="AM169" i="2" s="1"/>
  <c r="AG170" i="2"/>
  <c r="AH170" i="2"/>
  <c r="AI170" i="2"/>
  <c r="AJ170" i="2" s="1"/>
  <c r="AG171" i="2"/>
  <c r="AI171" i="2"/>
  <c r="AM171" i="2" s="1"/>
  <c r="AG172" i="2"/>
  <c r="AH172" i="2"/>
  <c r="AI172" i="2"/>
  <c r="AM172" i="2" s="1"/>
  <c r="AG173" i="2"/>
  <c r="AI173" i="2"/>
  <c r="AM173" i="2" s="1"/>
  <c r="AG174" i="2"/>
  <c r="AH174" i="2"/>
  <c r="AI174" i="2"/>
  <c r="AM174" i="2" s="1"/>
  <c r="AG175" i="2"/>
  <c r="AH175" i="2" s="1"/>
  <c r="AI175" i="2"/>
  <c r="AM175" i="2" s="1"/>
  <c r="AG176" i="2"/>
  <c r="AH176" i="2"/>
  <c r="AI176" i="2"/>
  <c r="AJ176" i="2" s="1"/>
  <c r="AK176" i="2" s="1"/>
  <c r="AG177" i="2"/>
  <c r="AI177" i="2"/>
  <c r="AM177" i="2" s="1"/>
  <c r="AG178" i="2"/>
  <c r="AH178" i="2"/>
  <c r="AI178" i="2"/>
  <c r="AM178" i="2" s="1"/>
  <c r="AG179" i="2"/>
  <c r="AI179" i="2"/>
  <c r="AM179" i="2" s="1"/>
  <c r="AG180" i="2"/>
  <c r="AH180" i="2"/>
  <c r="AI180" i="2"/>
  <c r="AM180" i="2" s="1"/>
  <c r="AG181" i="2"/>
  <c r="AI181" i="2"/>
  <c r="AM181" i="2" s="1"/>
  <c r="AG182" i="2"/>
  <c r="AH182" i="2"/>
  <c r="AI182" i="2"/>
  <c r="AM182" i="2" s="1"/>
  <c r="AG183" i="2"/>
  <c r="AH183" i="2" s="1"/>
  <c r="AI183" i="2"/>
  <c r="AM183" i="2" s="1"/>
  <c r="AG184" i="2"/>
  <c r="AH184" i="2"/>
  <c r="AI184" i="2"/>
  <c r="AJ184" i="2" s="1"/>
  <c r="AK184" i="2" s="1"/>
  <c r="AG185" i="2"/>
  <c r="AI185" i="2"/>
  <c r="AM185" i="2" s="1"/>
  <c r="AG186" i="2"/>
  <c r="AH186" i="2"/>
  <c r="AI186" i="2"/>
  <c r="AL186" i="2" s="1"/>
  <c r="AG187" i="2"/>
  <c r="AI187" i="2"/>
  <c r="AM187" i="2" s="1"/>
  <c r="AG188" i="2"/>
  <c r="AH188" i="2"/>
  <c r="AI188" i="2"/>
  <c r="AM188" i="2" s="1"/>
  <c r="AG189" i="2"/>
  <c r="AI189" i="2"/>
  <c r="AM189" i="2" s="1"/>
  <c r="AG190" i="2"/>
  <c r="AH190" i="2"/>
  <c r="AI190" i="2"/>
  <c r="AM190" i="2" s="1"/>
  <c r="AG191" i="2"/>
  <c r="AI191" i="2"/>
  <c r="AM191" i="2" s="1"/>
  <c r="AG192" i="2"/>
  <c r="AH192" i="2"/>
  <c r="AI192" i="2"/>
  <c r="AJ192" i="2" s="1"/>
  <c r="AK192" i="2" s="1"/>
  <c r="AG193" i="2"/>
  <c r="AI193" i="2"/>
  <c r="AM193" i="2" s="1"/>
  <c r="AG194" i="2"/>
  <c r="AH194" i="2"/>
  <c r="AI194" i="2"/>
  <c r="AJ194" i="2" s="1"/>
  <c r="AG195" i="2"/>
  <c r="AI195" i="2"/>
  <c r="AM195" i="2" s="1"/>
  <c r="AG196" i="2"/>
  <c r="AH196" i="2"/>
  <c r="AI196" i="2"/>
  <c r="AM196" i="2" s="1"/>
  <c r="AG197" i="2"/>
  <c r="AI197" i="2"/>
  <c r="AM197" i="2" s="1"/>
  <c r="AG198" i="2"/>
  <c r="AH198" i="2"/>
  <c r="AI198" i="2"/>
  <c r="AM198" i="2" s="1"/>
  <c r="AG199" i="2"/>
  <c r="AH199" i="2" s="1"/>
  <c r="AI199" i="2"/>
  <c r="AJ199" i="2" s="1"/>
  <c r="AK199" i="2" s="1"/>
  <c r="AG200" i="2"/>
  <c r="AH200" i="2"/>
  <c r="AI200" i="2"/>
  <c r="AJ200" i="2" s="1"/>
  <c r="AK200" i="2" s="1"/>
  <c r="AG201" i="2"/>
  <c r="AI201" i="2"/>
  <c r="AM201" i="2" s="1"/>
  <c r="AG202" i="2"/>
  <c r="AH202" i="2"/>
  <c r="AI202" i="2"/>
  <c r="AM202" i="2" s="1"/>
  <c r="AG203" i="2"/>
  <c r="AH203" i="2"/>
  <c r="AI203" i="2"/>
  <c r="AM203" i="2" s="1"/>
  <c r="AG204" i="2"/>
  <c r="AI204" i="2"/>
  <c r="AM204" i="2" s="1"/>
  <c r="AG205" i="2"/>
  <c r="AH205" i="2"/>
  <c r="AI205" i="2"/>
  <c r="AM205" i="2" s="1"/>
  <c r="AG206" i="2"/>
  <c r="AH206" i="2"/>
  <c r="AI206" i="2"/>
  <c r="AM206" i="2" s="1"/>
  <c r="AG207" i="2"/>
  <c r="AH207" i="2" s="1"/>
  <c r="AI207" i="2"/>
  <c r="AL207" i="2" s="1"/>
  <c r="AG208" i="2"/>
  <c r="AH208" i="2"/>
  <c r="AI208" i="2"/>
  <c r="AJ208" i="2" s="1"/>
  <c r="AK208" i="2" s="1"/>
  <c r="AG209" i="2"/>
  <c r="AI209" i="2"/>
  <c r="AM209" i="2" s="1"/>
  <c r="AG210" i="2"/>
  <c r="AH210" i="2"/>
  <c r="AI210" i="2"/>
  <c r="AM210" i="2" s="1"/>
  <c r="AG211" i="2"/>
  <c r="AI211" i="2"/>
  <c r="AM211" i="2" s="1"/>
  <c r="AG212" i="2"/>
  <c r="AI212" i="2"/>
  <c r="AM212" i="2" s="1"/>
  <c r="AG213" i="2"/>
  <c r="AH213" i="2"/>
  <c r="AI213" i="2"/>
  <c r="AM213" i="2" s="1"/>
  <c r="AG214" i="2"/>
  <c r="AH214" i="2"/>
  <c r="AI214" i="2"/>
  <c r="AM214" i="2" s="1"/>
  <c r="AG215" i="2"/>
  <c r="AH215" i="2" s="1"/>
  <c r="AI215" i="2"/>
  <c r="AM215" i="2" s="1"/>
  <c r="AG216" i="2"/>
  <c r="AH216" i="2"/>
  <c r="AI216" i="2"/>
  <c r="AJ216" i="2" s="1"/>
  <c r="AK216" i="2" s="1"/>
  <c r="AG217" i="2"/>
  <c r="AH217" i="2" s="1"/>
  <c r="AI217" i="2"/>
  <c r="AJ217" i="2" s="1"/>
  <c r="AG218" i="2"/>
  <c r="AH218" i="2"/>
  <c r="AI218" i="2"/>
  <c r="AM218" i="2" s="1"/>
  <c r="AG219" i="2"/>
  <c r="AH219" i="2"/>
  <c r="AI219" i="2"/>
  <c r="AM219" i="2" s="1"/>
  <c r="AG220" i="2"/>
  <c r="AH220" i="2"/>
  <c r="AI220" i="2"/>
  <c r="AJ220" i="2" s="1"/>
  <c r="AG221" i="2"/>
  <c r="AH221" i="2"/>
  <c r="AI221" i="2"/>
  <c r="AM221" i="2" s="1"/>
  <c r="AG222" i="2"/>
  <c r="AH222" i="2" s="1"/>
  <c r="AI222" i="2"/>
  <c r="AM222" i="2" s="1"/>
  <c r="AG223" i="2"/>
  <c r="AI223" i="2"/>
  <c r="AM223" i="2" s="1"/>
  <c r="AG224" i="2"/>
  <c r="AH224" i="2"/>
  <c r="AI224" i="2"/>
  <c r="AM224" i="2" s="1"/>
  <c r="AG225" i="2"/>
  <c r="AI225" i="2"/>
  <c r="AM225" i="2" s="1"/>
  <c r="AG226" i="2"/>
  <c r="AH226" i="2"/>
  <c r="AI226" i="2"/>
  <c r="AJ226" i="2" s="1"/>
  <c r="AK226" i="2" s="1"/>
  <c r="AG227" i="2"/>
  <c r="AH227" i="2"/>
  <c r="AI227" i="2"/>
  <c r="AM227" i="2" s="1"/>
  <c r="AG228" i="2"/>
  <c r="AH228" i="2" s="1"/>
  <c r="AI228" i="2"/>
  <c r="AM228" i="2" s="1"/>
  <c r="AG229" i="2"/>
  <c r="AH229" i="2"/>
  <c r="AI229" i="2"/>
  <c r="AM229" i="2" s="1"/>
  <c r="AG230" i="2"/>
  <c r="AH230" i="2" s="1"/>
  <c r="AI230" i="2"/>
  <c r="AM230" i="2" s="1"/>
  <c r="AG231" i="2"/>
  <c r="AI231" i="2"/>
  <c r="AM231" i="2" s="1"/>
  <c r="AG232" i="2"/>
  <c r="AH232" i="2"/>
  <c r="AI232" i="2"/>
  <c r="AM232" i="2" s="1"/>
  <c r="AG233" i="2"/>
  <c r="AI233" i="2"/>
  <c r="AM233" i="2" s="1"/>
  <c r="AG234" i="2"/>
  <c r="AH234" i="2"/>
  <c r="AI234" i="2"/>
  <c r="AM234" i="2" s="1"/>
  <c r="AG235" i="2"/>
  <c r="AH235" i="2"/>
  <c r="AI235" i="2"/>
  <c r="AM235" i="2" s="1"/>
  <c r="AG236" i="2"/>
  <c r="AH236" i="2" s="1"/>
  <c r="AI236" i="2"/>
  <c r="AM236" i="2" s="1"/>
  <c r="AG237" i="2"/>
  <c r="AH237" i="2"/>
  <c r="AI237" i="2"/>
  <c r="AM237" i="2" s="1"/>
  <c r="AG238" i="2"/>
  <c r="AH238" i="2" s="1"/>
  <c r="AI238" i="2"/>
  <c r="AM238" i="2" s="1"/>
  <c r="AG239" i="2"/>
  <c r="AI239" i="2"/>
  <c r="AM239" i="2" s="1"/>
  <c r="AG240" i="2"/>
  <c r="AH240" i="2"/>
  <c r="AI240" i="2"/>
  <c r="AM240" i="2" s="1"/>
  <c r="AG241" i="2"/>
  <c r="AI241" i="2"/>
  <c r="AM241" i="2" s="1"/>
  <c r="AG242" i="2"/>
  <c r="AH242" i="2"/>
  <c r="AI242" i="2"/>
  <c r="AJ242" i="2" s="1"/>
  <c r="AK242" i="2" s="1"/>
  <c r="AG243" i="2"/>
  <c r="AH243" i="2" s="1"/>
  <c r="AI243" i="2"/>
  <c r="AM243" i="2" s="1"/>
  <c r="AG244" i="2"/>
  <c r="AH244" i="2" s="1"/>
  <c r="AI244" i="2"/>
  <c r="AM244" i="2" s="1"/>
  <c r="AG245" i="2"/>
  <c r="AH245" i="2"/>
  <c r="AI245" i="2"/>
  <c r="AM245" i="2" s="1"/>
  <c r="AG246" i="2"/>
  <c r="AH246" i="2" s="1"/>
  <c r="AI246" i="2"/>
  <c r="AM246" i="2" s="1"/>
  <c r="AG247" i="2"/>
  <c r="AI247" i="2"/>
  <c r="AM247" i="2" s="1"/>
  <c r="AG248" i="2"/>
  <c r="AH248" i="2"/>
  <c r="AI248" i="2"/>
  <c r="AM248" i="2" s="1"/>
  <c r="AG249" i="2"/>
  <c r="AI249" i="2"/>
  <c r="AM249" i="2" s="1"/>
  <c r="AG250" i="2"/>
  <c r="AH250" i="2"/>
  <c r="AI250" i="2"/>
  <c r="AJ250" i="2" s="1"/>
  <c r="AK250" i="2" s="1"/>
  <c r="AG251" i="2"/>
  <c r="AH251" i="2" s="1"/>
  <c r="AI251" i="2"/>
  <c r="AM251" i="2" s="1"/>
  <c r="AG252" i="2"/>
  <c r="AH252" i="2" s="1"/>
  <c r="AI252" i="2"/>
  <c r="AM252" i="2" s="1"/>
  <c r="AG253" i="2"/>
  <c r="AH253" i="2"/>
  <c r="AI253" i="2"/>
  <c r="AM253" i="2" s="1"/>
  <c r="AG254" i="2"/>
  <c r="AH254" i="2" s="1"/>
  <c r="AI254" i="2"/>
  <c r="AM254" i="2" s="1"/>
  <c r="AG255" i="2"/>
  <c r="AI255" i="2"/>
  <c r="AM255" i="2" s="1"/>
  <c r="AG256" i="2"/>
  <c r="AH256" i="2"/>
  <c r="AI256" i="2"/>
  <c r="AM256" i="2" s="1"/>
  <c r="AG257" i="2"/>
  <c r="AI257" i="2"/>
  <c r="AM257" i="2" s="1"/>
  <c r="AG258" i="2"/>
  <c r="AH258" i="2"/>
  <c r="AI258" i="2"/>
  <c r="AJ258" i="2" s="1"/>
  <c r="AK258" i="2" s="1"/>
  <c r="AG259" i="2"/>
  <c r="AH259" i="2" s="1"/>
  <c r="AI259" i="2"/>
  <c r="AM259" i="2" s="1"/>
  <c r="AG260" i="2"/>
  <c r="AH260" i="2" s="1"/>
  <c r="AI260" i="2"/>
  <c r="AM260" i="2" s="1"/>
  <c r="AG261" i="2"/>
  <c r="AH261" i="2"/>
  <c r="AI261" i="2"/>
  <c r="AM261" i="2" s="1"/>
  <c r="AG262" i="2"/>
  <c r="AH262" i="2" s="1"/>
  <c r="AI262" i="2"/>
  <c r="AM262" i="2" s="1"/>
  <c r="AG263" i="2"/>
  <c r="AI263" i="2"/>
  <c r="AM263" i="2" s="1"/>
  <c r="AG264" i="2"/>
  <c r="AH264" i="2"/>
  <c r="AI264" i="2"/>
  <c r="AM264" i="2" s="1"/>
  <c r="AG265" i="2"/>
  <c r="AI265" i="2"/>
  <c r="AM265" i="2" s="1"/>
  <c r="AG266" i="2"/>
  <c r="AH266" i="2"/>
  <c r="AI266" i="2"/>
  <c r="AJ266" i="2" s="1"/>
  <c r="AK266" i="2" s="1"/>
  <c r="AG267" i="2"/>
  <c r="AH267" i="2" s="1"/>
  <c r="AI267" i="2"/>
  <c r="AM267" i="2" s="1"/>
  <c r="AG268" i="2"/>
  <c r="AH268" i="2" s="1"/>
  <c r="AI268" i="2"/>
  <c r="AM268" i="2" s="1"/>
  <c r="AG269" i="2"/>
  <c r="AH269" i="2"/>
  <c r="AI269" i="2"/>
  <c r="AM269" i="2" s="1"/>
  <c r="AG270" i="2"/>
  <c r="AH270" i="2" s="1"/>
  <c r="AI270" i="2"/>
  <c r="AM270" i="2" s="1"/>
  <c r="AG271" i="2"/>
  <c r="AI271" i="2"/>
  <c r="AM271" i="2" s="1"/>
  <c r="AG272" i="2"/>
  <c r="AH272" i="2"/>
  <c r="AI272" i="2"/>
  <c r="AM272" i="2" s="1"/>
  <c r="AG273" i="2"/>
  <c r="AI273" i="2"/>
  <c r="AM273" i="2" s="1"/>
  <c r="AG274" i="2"/>
  <c r="AH274" i="2"/>
  <c r="AI274" i="2"/>
  <c r="AJ274" i="2" s="1"/>
  <c r="AK274" i="2" s="1"/>
  <c r="AG275" i="2"/>
  <c r="AH275" i="2" s="1"/>
  <c r="AI275" i="2"/>
  <c r="AM275" i="2" s="1"/>
  <c r="AG276" i="2"/>
  <c r="AH276" i="2" s="1"/>
  <c r="AI276" i="2"/>
  <c r="AM276" i="2" s="1"/>
  <c r="AG277" i="2"/>
  <c r="AH277" i="2"/>
  <c r="AI277" i="2"/>
  <c r="AM277" i="2" s="1"/>
  <c r="AG278" i="2"/>
  <c r="AH278" i="2" s="1"/>
  <c r="AI278" i="2"/>
  <c r="AM278" i="2" s="1"/>
  <c r="AG279" i="2"/>
  <c r="AI279" i="2"/>
  <c r="AM279" i="2" s="1"/>
  <c r="AG280" i="2"/>
  <c r="AH280" i="2"/>
  <c r="AI280" i="2"/>
  <c r="AM280" i="2" s="1"/>
  <c r="AG281" i="2"/>
  <c r="AI281" i="2"/>
  <c r="AM281" i="2" s="1"/>
  <c r="AG282" i="2"/>
  <c r="AH282" i="2"/>
  <c r="AI282" i="2"/>
  <c r="AJ282" i="2" s="1"/>
  <c r="AK282" i="2" s="1"/>
  <c r="AG283" i="2"/>
  <c r="AH283" i="2" s="1"/>
  <c r="AI283" i="2"/>
  <c r="AM283" i="2" s="1"/>
  <c r="AG284" i="2"/>
  <c r="AH284" i="2" s="1"/>
  <c r="AI284" i="2"/>
  <c r="AM284" i="2" s="1"/>
  <c r="AG285" i="2"/>
  <c r="AH285" i="2"/>
  <c r="AI285" i="2"/>
  <c r="AM285" i="2" s="1"/>
  <c r="AG286" i="2"/>
  <c r="AH286" i="2" s="1"/>
  <c r="AI286" i="2"/>
  <c r="AM286" i="2" s="1"/>
  <c r="AG287" i="2"/>
  <c r="AI287" i="2"/>
  <c r="AM287" i="2" s="1"/>
  <c r="AG288" i="2"/>
  <c r="AH288" i="2"/>
  <c r="AI288" i="2"/>
  <c r="AM288" i="2" s="1"/>
  <c r="AG289" i="2"/>
  <c r="AI289" i="2"/>
  <c r="AM289" i="2" s="1"/>
  <c r="AG290" i="2"/>
  <c r="AH290" i="2"/>
  <c r="AI290" i="2"/>
  <c r="AJ290" i="2" s="1"/>
  <c r="AK290" i="2" s="1"/>
  <c r="AG291" i="2"/>
  <c r="AH291" i="2" s="1"/>
  <c r="AI291" i="2"/>
  <c r="AM291" i="2" s="1"/>
  <c r="AG292" i="2"/>
  <c r="AH292" i="2" s="1"/>
  <c r="AI292" i="2"/>
  <c r="AM292" i="2" s="1"/>
  <c r="AG293" i="2"/>
  <c r="AH293" i="2"/>
  <c r="AI293" i="2"/>
  <c r="AM293" i="2" s="1"/>
  <c r="AG294" i="2"/>
  <c r="AH294" i="2" s="1"/>
  <c r="AI294" i="2"/>
  <c r="AM294" i="2" s="1"/>
  <c r="AG295" i="2"/>
  <c r="AI295" i="2"/>
  <c r="AM295" i="2" s="1"/>
  <c r="AG296" i="2"/>
  <c r="AH296" i="2"/>
  <c r="AI296" i="2"/>
  <c r="AM296" i="2" s="1"/>
  <c r="AG297" i="2"/>
  <c r="AI297" i="2"/>
  <c r="AM297" i="2" s="1"/>
  <c r="AG298" i="2"/>
  <c r="AH298" i="2"/>
  <c r="AI298" i="2"/>
  <c r="AJ298" i="2" s="1"/>
  <c r="AK298" i="2" s="1"/>
  <c r="AG299" i="2"/>
  <c r="AH299" i="2" s="1"/>
  <c r="AI299" i="2"/>
  <c r="AM299" i="2" s="1"/>
  <c r="AG300" i="2"/>
  <c r="AH300" i="2" s="1"/>
  <c r="AI300" i="2"/>
  <c r="AM300" i="2" s="1"/>
  <c r="AG301" i="2"/>
  <c r="AH301" i="2"/>
  <c r="AI301" i="2"/>
  <c r="AM301" i="2" s="1"/>
  <c r="AG302" i="2"/>
  <c r="AH302" i="2" s="1"/>
  <c r="AI302" i="2"/>
  <c r="AM302" i="2" s="1"/>
  <c r="AG303" i="2"/>
  <c r="AI303" i="2"/>
  <c r="AM303" i="2" s="1"/>
  <c r="AG304" i="2"/>
  <c r="AH304" i="2"/>
  <c r="AI304" i="2"/>
  <c r="AM304" i="2" s="1"/>
  <c r="AI8" i="2"/>
  <c r="AM8" i="2" s="1"/>
  <c r="AH8" i="2"/>
  <c r="AG8" i="2"/>
  <c r="AF305" i="2"/>
  <c r="AE305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 s="1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 s="1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 s="1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 s="1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 s="1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 s="1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 s="1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 s="1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 s="1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 s="1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 s="1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 s="1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 s="1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 s="1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 s="1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 s="1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 s="1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 s="1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 s="1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 s="1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 s="1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 s="1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 s="1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 s="1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 s="1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 s="1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 s="1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 s="1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 s="1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 s="1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 s="1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 s="1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 s="1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 s="1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 s="1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 s="1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 s="1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 s="1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 s="1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 s="1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 s="1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 s="1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 s="1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 s="1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 s="1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 s="1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 s="1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 s="1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 s="1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 s="1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 s="1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 s="1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 s="1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 s="1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 s="1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 s="1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 s="1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 s="1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 s="1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 s="1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 s="1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 s="1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 s="1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 s="1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 s="1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 s="1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 s="1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 s="1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 s="1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 s="1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 s="1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 s="1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 s="1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 s="1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 s="1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 s="1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 s="1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 s="1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 s="1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 s="1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 s="1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 s="1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 s="1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 s="1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 s="1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 s="1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 s="1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 s="1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 s="1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 s="1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 s="1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 s="1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 s="1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 s="1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 s="1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 s="1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 s="1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 s="1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 s="1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 s="1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 s="1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 s="1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 s="1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 s="1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 s="1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 s="1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 s="1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 s="1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 s="1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 s="1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 s="1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 s="1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 s="1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 s="1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 s="1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 s="1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 s="1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 s="1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 s="1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 s="1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 s="1"/>
  <c r="R257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 s="1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 s="1"/>
  <c r="R261" i="2"/>
  <c r="S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 s="1"/>
  <c r="R262" i="2"/>
  <c r="S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R263" i="2"/>
  <c r="S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 s="1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 s="1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 s="1"/>
  <c r="R269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 s="1"/>
  <c r="R270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R272" i="2"/>
  <c r="S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 s="1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R274" i="2"/>
  <c r="S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 s="1"/>
  <c r="R276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 s="1"/>
  <c r="R277" i="2"/>
  <c r="S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 s="1"/>
  <c r="R278" i="2"/>
  <c r="S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R279" i="2"/>
  <c r="S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R280" i="2"/>
  <c r="S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 s="1"/>
  <c r="R281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R282" i="2"/>
  <c r="S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 s="1"/>
  <c r="R284" i="2"/>
  <c r="S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 s="1"/>
  <c r="R285" i="2"/>
  <c r="S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 s="1"/>
  <c r="R286" i="2"/>
  <c r="S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R287" i="2"/>
  <c r="S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R288" i="2"/>
  <c r="S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 s="1"/>
  <c r="R289" i="2"/>
  <c r="S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R290" i="2"/>
  <c r="S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R291" i="2"/>
  <c r="S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 s="1"/>
  <c r="R292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 s="1"/>
  <c r="R293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 s="1"/>
  <c r="R294" i="2"/>
  <c r="S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R296" i="2"/>
  <c r="S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 s="1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 s="1"/>
  <c r="R300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 s="1"/>
  <c r="R301" i="2"/>
  <c r="S301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AF301" i="2" s="1"/>
  <c r="R302" i="2"/>
  <c r="S302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AF302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R304" i="2"/>
  <c r="S304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AF304" i="2" s="1"/>
  <c r="AF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R8" i="2"/>
  <c r="S7" i="2"/>
  <c r="T7" i="2"/>
  <c r="U7" i="2"/>
  <c r="V7" i="2"/>
  <c r="W7" i="2"/>
  <c r="X7" i="2"/>
  <c r="Y7" i="2"/>
  <c r="Z7" i="2"/>
  <c r="AA7" i="2"/>
  <c r="AB7" i="2"/>
  <c r="AC7" i="2"/>
  <c r="AD7" i="2"/>
  <c r="R7" i="2"/>
  <c r="BQ9" i="2" a="1"/>
  <c r="BJ8" i="2" a="1"/>
  <c r="AU8" i="2" a="1"/>
  <c r="BX197" i="2" l="1"/>
  <c r="BX189" i="2"/>
  <c r="BX181" i="2"/>
  <c r="BX173" i="2"/>
  <c r="BX165" i="2"/>
  <c r="BX157" i="2"/>
  <c r="BX149" i="2"/>
  <c r="BX141" i="2"/>
  <c r="BX125" i="2"/>
  <c r="BX109" i="2"/>
  <c r="BX101" i="2"/>
  <c r="BX93" i="2"/>
  <c r="BX85" i="2"/>
  <c r="BX77" i="2"/>
  <c r="BX69" i="2"/>
  <c r="BX61" i="2"/>
  <c r="BX53" i="2"/>
  <c r="BX45" i="2"/>
  <c r="BX37" i="2"/>
  <c r="BX29" i="2"/>
  <c r="BX21" i="2"/>
  <c r="BX13" i="2"/>
  <c r="BS10" i="2"/>
  <c r="BR13" i="2"/>
  <c r="BQ16" i="2"/>
  <c r="BS18" i="2"/>
  <c r="BR21" i="2"/>
  <c r="BQ24" i="2"/>
  <c r="BS26" i="2"/>
  <c r="BR29" i="2"/>
  <c r="BQ32" i="2"/>
  <c r="BS34" i="2"/>
  <c r="BR37" i="2"/>
  <c r="BQ40" i="2"/>
  <c r="BS42" i="2"/>
  <c r="BR45" i="2"/>
  <c r="BQ48" i="2"/>
  <c r="BS50" i="2"/>
  <c r="BR53" i="2"/>
  <c r="BQ56" i="2"/>
  <c r="BS58" i="2"/>
  <c r="BR61" i="2"/>
  <c r="BQ64" i="2"/>
  <c r="BS66" i="2"/>
  <c r="BR69" i="2"/>
  <c r="BQ72" i="2"/>
  <c r="BS74" i="2"/>
  <c r="BR77" i="2"/>
  <c r="BQ80" i="2"/>
  <c r="BS82" i="2"/>
  <c r="BR85" i="2"/>
  <c r="BQ88" i="2"/>
  <c r="BS90" i="2"/>
  <c r="BR93" i="2"/>
  <c r="BQ96" i="2"/>
  <c r="BS98" i="2"/>
  <c r="BR101" i="2"/>
  <c r="BQ104" i="2"/>
  <c r="BS106" i="2"/>
  <c r="BR109" i="2"/>
  <c r="BQ112" i="2"/>
  <c r="BS114" i="2"/>
  <c r="BR117" i="2"/>
  <c r="BQ120" i="2"/>
  <c r="BS122" i="2"/>
  <c r="BR125" i="2"/>
  <c r="BQ128" i="2"/>
  <c r="BS130" i="2"/>
  <c r="BR133" i="2"/>
  <c r="BQ136" i="2"/>
  <c r="BS138" i="2"/>
  <c r="BR141" i="2"/>
  <c r="BQ144" i="2"/>
  <c r="BS146" i="2"/>
  <c r="BR149" i="2"/>
  <c r="BQ152" i="2"/>
  <c r="BS154" i="2"/>
  <c r="BR157" i="2"/>
  <c r="BQ160" i="2"/>
  <c r="BS162" i="2"/>
  <c r="BR165" i="2"/>
  <c r="BQ168" i="2"/>
  <c r="BS170" i="2"/>
  <c r="BR173" i="2"/>
  <c r="BQ176" i="2"/>
  <c r="BS178" i="2"/>
  <c r="BR181" i="2"/>
  <c r="BQ184" i="2"/>
  <c r="BS186" i="2"/>
  <c r="BR189" i="2"/>
  <c r="BQ192" i="2"/>
  <c r="BS194" i="2"/>
  <c r="BR197" i="2"/>
  <c r="BQ200" i="2"/>
  <c r="BS202" i="2"/>
  <c r="BR205" i="2"/>
  <c r="BQ208" i="2"/>
  <c r="BS210" i="2"/>
  <c r="BR213" i="2"/>
  <c r="BQ216" i="2"/>
  <c r="BS218" i="2"/>
  <c r="BR221" i="2"/>
  <c r="BQ224" i="2"/>
  <c r="BS226" i="2"/>
  <c r="BR229" i="2"/>
  <c r="BQ232" i="2"/>
  <c r="BS234" i="2"/>
  <c r="BQ11" i="2"/>
  <c r="BS13" i="2"/>
  <c r="BR16" i="2"/>
  <c r="BQ19" i="2"/>
  <c r="BS21" i="2"/>
  <c r="BR24" i="2"/>
  <c r="BQ27" i="2"/>
  <c r="BS29" i="2"/>
  <c r="BR32" i="2"/>
  <c r="BQ35" i="2"/>
  <c r="BS37" i="2"/>
  <c r="BR40" i="2"/>
  <c r="BQ43" i="2"/>
  <c r="BS45" i="2"/>
  <c r="BR48" i="2"/>
  <c r="BQ51" i="2"/>
  <c r="BS53" i="2"/>
  <c r="BR56" i="2"/>
  <c r="BQ59" i="2"/>
  <c r="BS61" i="2"/>
  <c r="BR64" i="2"/>
  <c r="BQ67" i="2"/>
  <c r="BS69" i="2"/>
  <c r="BR72" i="2"/>
  <c r="BQ75" i="2"/>
  <c r="BS77" i="2"/>
  <c r="BR80" i="2"/>
  <c r="BQ83" i="2"/>
  <c r="BS85" i="2"/>
  <c r="BR88" i="2"/>
  <c r="BQ91" i="2"/>
  <c r="BS93" i="2"/>
  <c r="BR96" i="2"/>
  <c r="BQ99" i="2"/>
  <c r="BS101" i="2"/>
  <c r="BR104" i="2"/>
  <c r="BQ107" i="2"/>
  <c r="BS109" i="2"/>
  <c r="BR112" i="2"/>
  <c r="BQ115" i="2"/>
  <c r="BS117" i="2"/>
  <c r="BR120" i="2"/>
  <c r="BQ123" i="2"/>
  <c r="BS125" i="2"/>
  <c r="BR128" i="2"/>
  <c r="BQ131" i="2"/>
  <c r="BS133" i="2"/>
  <c r="BR136" i="2"/>
  <c r="BQ139" i="2"/>
  <c r="BS141" i="2"/>
  <c r="BR144" i="2"/>
  <c r="BQ147" i="2"/>
  <c r="BS149" i="2"/>
  <c r="BR152" i="2"/>
  <c r="BQ155" i="2"/>
  <c r="BS157" i="2"/>
  <c r="BQ12" i="2"/>
  <c r="BR15" i="2"/>
  <c r="BR19" i="2"/>
  <c r="BS22" i="2"/>
  <c r="BQ26" i="2"/>
  <c r="BQ30" i="2"/>
  <c r="BR33" i="2"/>
  <c r="BS36" i="2"/>
  <c r="BS40" i="2"/>
  <c r="BQ44" i="2"/>
  <c r="BR47" i="2"/>
  <c r="BR51" i="2"/>
  <c r="BS54" i="2"/>
  <c r="BQ58" i="2"/>
  <c r="BQ62" i="2"/>
  <c r="BR65" i="2"/>
  <c r="BS68" i="2"/>
  <c r="BS72" i="2"/>
  <c r="BQ76" i="2"/>
  <c r="BR79" i="2"/>
  <c r="BR83" i="2"/>
  <c r="BS86" i="2"/>
  <c r="BQ90" i="2"/>
  <c r="BQ94" i="2"/>
  <c r="BR97" i="2"/>
  <c r="BS100" i="2"/>
  <c r="BS104" i="2"/>
  <c r="BQ108" i="2"/>
  <c r="BR111" i="2"/>
  <c r="BR115" i="2"/>
  <c r="BS118" i="2"/>
  <c r="BQ122" i="2"/>
  <c r="BQ126" i="2"/>
  <c r="BR129" i="2"/>
  <c r="BS132" i="2"/>
  <c r="BS136" i="2"/>
  <c r="BQ140" i="2"/>
  <c r="BR143" i="2"/>
  <c r="BR147" i="2"/>
  <c r="BS150" i="2"/>
  <c r="BQ154" i="2"/>
  <c r="BQ158" i="2"/>
  <c r="BQ161" i="2"/>
  <c r="BQ164" i="2"/>
  <c r="BQ167" i="2"/>
  <c r="BQ170" i="2"/>
  <c r="BQ173" i="2"/>
  <c r="BR176" i="2"/>
  <c r="BR179" i="2"/>
  <c r="BR182" i="2"/>
  <c r="BR185" i="2"/>
  <c r="BR188" i="2"/>
  <c r="BR191" i="2"/>
  <c r="BR194" i="2"/>
  <c r="BS197" i="2"/>
  <c r="BS200" i="2"/>
  <c r="BS203" i="2"/>
  <c r="BS206" i="2"/>
  <c r="BS209" i="2"/>
  <c r="BQ9" i="2"/>
  <c r="BR12" i="2"/>
  <c r="BS15" i="2"/>
  <c r="BS19" i="2"/>
  <c r="BQ23" i="2"/>
  <c r="BR26" i="2"/>
  <c r="BR30" i="2"/>
  <c r="BS33" i="2"/>
  <c r="BQ37" i="2"/>
  <c r="BQ41" i="2"/>
  <c r="BR44" i="2"/>
  <c r="BS47" i="2"/>
  <c r="BS51" i="2"/>
  <c r="BQ55" i="2"/>
  <c r="BR58" i="2"/>
  <c r="BR62" i="2"/>
  <c r="BS65" i="2"/>
  <c r="BQ69" i="2"/>
  <c r="BQ73" i="2"/>
  <c r="BR76" i="2"/>
  <c r="BS79" i="2"/>
  <c r="BS83" i="2"/>
  <c r="BQ87" i="2"/>
  <c r="BR90" i="2"/>
  <c r="BR94" i="2"/>
  <c r="BS97" i="2"/>
  <c r="BQ101" i="2"/>
  <c r="BQ105" i="2"/>
  <c r="BR108" i="2"/>
  <c r="BS111" i="2"/>
  <c r="BS115" i="2"/>
  <c r="BQ119" i="2"/>
  <c r="BR122" i="2"/>
  <c r="BR126" i="2"/>
  <c r="BS129" i="2"/>
  <c r="BQ133" i="2"/>
  <c r="BQ137" i="2"/>
  <c r="BR140" i="2"/>
  <c r="BS143" i="2"/>
  <c r="BS147" i="2"/>
  <c r="BQ151" i="2"/>
  <c r="BR154" i="2"/>
  <c r="BR158" i="2"/>
  <c r="BR161" i="2"/>
  <c r="BR164" i="2"/>
  <c r="BR167" i="2"/>
  <c r="BR170" i="2"/>
  <c r="BS173" i="2"/>
  <c r="BS176" i="2"/>
  <c r="BS179" i="2"/>
  <c r="BS182" i="2"/>
  <c r="BS185" i="2"/>
  <c r="BS188" i="2"/>
  <c r="BS191" i="2"/>
  <c r="BQ195" i="2"/>
  <c r="BQ198" i="2"/>
  <c r="BQ201" i="2"/>
  <c r="BQ204" i="2"/>
  <c r="BQ207" i="2"/>
  <c r="BQ210" i="2"/>
  <c r="BQ213" i="2"/>
  <c r="BR216" i="2"/>
  <c r="BR219" i="2"/>
  <c r="BR222" i="2"/>
  <c r="BR225" i="2"/>
  <c r="BR228" i="2"/>
  <c r="BR231" i="2"/>
  <c r="BR234" i="2"/>
  <c r="BR237" i="2"/>
  <c r="BQ240" i="2"/>
  <c r="BS242" i="2"/>
  <c r="BR245" i="2"/>
  <c r="BQ248" i="2"/>
  <c r="BS250" i="2"/>
  <c r="BR253" i="2"/>
  <c r="BQ256" i="2"/>
  <c r="BS258" i="2"/>
  <c r="BR261" i="2"/>
  <c r="BQ264" i="2"/>
  <c r="BS266" i="2"/>
  <c r="BR269" i="2"/>
  <c r="BQ272" i="2"/>
  <c r="BS274" i="2"/>
  <c r="BR277" i="2"/>
  <c r="BQ280" i="2"/>
  <c r="BR9" i="2"/>
  <c r="BS12" i="2"/>
  <c r="BS16" i="2"/>
  <c r="BQ20" i="2"/>
  <c r="BR23" i="2"/>
  <c r="BR27" i="2"/>
  <c r="BS30" i="2"/>
  <c r="BQ34" i="2"/>
  <c r="BQ38" i="2"/>
  <c r="BR41" i="2"/>
  <c r="BS44" i="2"/>
  <c r="BS48" i="2"/>
  <c r="BQ52" i="2"/>
  <c r="BR55" i="2"/>
  <c r="BR59" i="2"/>
  <c r="BS62" i="2"/>
  <c r="BQ66" i="2"/>
  <c r="BQ70" i="2"/>
  <c r="BR73" i="2"/>
  <c r="BS76" i="2"/>
  <c r="BS80" i="2"/>
  <c r="BQ84" i="2"/>
  <c r="BR87" i="2"/>
  <c r="BR91" i="2"/>
  <c r="BS94" i="2"/>
  <c r="BQ98" i="2"/>
  <c r="BQ102" i="2"/>
  <c r="BR105" i="2"/>
  <c r="BS108" i="2"/>
  <c r="BS112" i="2"/>
  <c r="BQ116" i="2"/>
  <c r="BR119" i="2"/>
  <c r="BR123" i="2"/>
  <c r="BS126" i="2"/>
  <c r="BQ130" i="2"/>
  <c r="BQ134" i="2"/>
  <c r="BR137" i="2"/>
  <c r="BS140" i="2"/>
  <c r="BS144" i="2"/>
  <c r="BQ148" i="2"/>
  <c r="BR151" i="2"/>
  <c r="BR155" i="2"/>
  <c r="BS158" i="2"/>
  <c r="BS161" i="2"/>
  <c r="BS164" i="2"/>
  <c r="BS167" i="2"/>
  <c r="BQ171" i="2"/>
  <c r="BQ174" i="2"/>
  <c r="BQ177" i="2"/>
  <c r="BQ180" i="2"/>
  <c r="BQ183" i="2"/>
  <c r="BQ186" i="2"/>
  <c r="BQ189" i="2"/>
  <c r="BR192" i="2"/>
  <c r="BR195" i="2"/>
  <c r="BR198" i="2"/>
  <c r="BR201" i="2"/>
  <c r="BR204" i="2"/>
  <c r="BR207" i="2"/>
  <c r="BR210" i="2"/>
  <c r="BS213" i="2"/>
  <c r="BS216" i="2"/>
  <c r="BS219" i="2"/>
  <c r="BS222" i="2"/>
  <c r="BS225" i="2"/>
  <c r="BS228" i="2"/>
  <c r="BS231" i="2"/>
  <c r="BQ235" i="2"/>
  <c r="BS237" i="2"/>
  <c r="BR240" i="2"/>
  <c r="BQ243" i="2"/>
  <c r="BS245" i="2"/>
  <c r="BR248" i="2"/>
  <c r="BQ251" i="2"/>
  <c r="BS253" i="2"/>
  <c r="BR256" i="2"/>
  <c r="BQ259" i="2"/>
  <c r="BS9" i="2"/>
  <c r="BQ13" i="2"/>
  <c r="BQ17" i="2"/>
  <c r="BR20" i="2"/>
  <c r="BS23" i="2"/>
  <c r="BS27" i="2"/>
  <c r="BQ31" i="2"/>
  <c r="BR34" i="2"/>
  <c r="BR38" i="2"/>
  <c r="BS41" i="2"/>
  <c r="BQ45" i="2"/>
  <c r="BQ49" i="2"/>
  <c r="BR52" i="2"/>
  <c r="BS55" i="2"/>
  <c r="BS59" i="2"/>
  <c r="BQ63" i="2"/>
  <c r="BR66" i="2"/>
  <c r="BR70" i="2"/>
  <c r="BS73" i="2"/>
  <c r="BQ77" i="2"/>
  <c r="BQ81" i="2"/>
  <c r="BR84" i="2"/>
  <c r="BS87" i="2"/>
  <c r="BS91" i="2"/>
  <c r="BQ95" i="2"/>
  <c r="BR98" i="2"/>
  <c r="BR102" i="2"/>
  <c r="BS105" i="2"/>
  <c r="BQ109" i="2"/>
  <c r="BQ113" i="2"/>
  <c r="BR116" i="2"/>
  <c r="BS119" i="2"/>
  <c r="BS123" i="2"/>
  <c r="BQ127" i="2"/>
  <c r="BR130" i="2"/>
  <c r="BR134" i="2"/>
  <c r="BS137" i="2"/>
  <c r="BQ141" i="2"/>
  <c r="BQ145" i="2"/>
  <c r="BR148" i="2"/>
  <c r="BS151" i="2"/>
  <c r="BS155" i="2"/>
  <c r="BQ159" i="2"/>
  <c r="BQ162" i="2"/>
  <c r="BQ165" i="2"/>
  <c r="BR168" i="2"/>
  <c r="BR171" i="2"/>
  <c r="BR174" i="2"/>
  <c r="BR177" i="2"/>
  <c r="BR180" i="2"/>
  <c r="BR183" i="2"/>
  <c r="BR186" i="2"/>
  <c r="BS189" i="2"/>
  <c r="BS192" i="2"/>
  <c r="BS195" i="2"/>
  <c r="BS198" i="2"/>
  <c r="BS201" i="2"/>
  <c r="BS204" i="2"/>
  <c r="BS207" i="2"/>
  <c r="BQ211" i="2"/>
  <c r="BQ214" i="2"/>
  <c r="BQ217" i="2"/>
  <c r="BQ220" i="2"/>
  <c r="BQ223" i="2"/>
  <c r="BQ226" i="2"/>
  <c r="BQ229" i="2"/>
  <c r="BR232" i="2"/>
  <c r="BR235" i="2"/>
  <c r="BQ238" i="2"/>
  <c r="BS240" i="2"/>
  <c r="BQ10" i="2"/>
  <c r="BQ14" i="2"/>
  <c r="BR17" i="2"/>
  <c r="BS20" i="2"/>
  <c r="BS24" i="2"/>
  <c r="BQ28" i="2"/>
  <c r="BR31" i="2"/>
  <c r="BR35" i="2"/>
  <c r="BS38" i="2"/>
  <c r="BQ42" i="2"/>
  <c r="BQ46" i="2"/>
  <c r="BR49" i="2"/>
  <c r="BS52" i="2"/>
  <c r="BS56" i="2"/>
  <c r="BQ60" i="2"/>
  <c r="BR63" i="2"/>
  <c r="BR67" i="2"/>
  <c r="BS70" i="2"/>
  <c r="BQ74" i="2"/>
  <c r="BQ78" i="2"/>
  <c r="BR81" i="2"/>
  <c r="BS84" i="2"/>
  <c r="BS88" i="2"/>
  <c r="BQ92" i="2"/>
  <c r="BR95" i="2"/>
  <c r="BR99" i="2"/>
  <c r="BS102" i="2"/>
  <c r="BQ106" i="2"/>
  <c r="BQ110" i="2"/>
  <c r="BR113" i="2"/>
  <c r="BS116" i="2"/>
  <c r="BS120" i="2"/>
  <c r="BQ124" i="2"/>
  <c r="BR127" i="2"/>
  <c r="BR131" i="2"/>
  <c r="BS134" i="2"/>
  <c r="BQ138" i="2"/>
  <c r="BQ142" i="2"/>
  <c r="BR145" i="2"/>
  <c r="BS148" i="2"/>
  <c r="BS152" i="2"/>
  <c r="BQ156" i="2"/>
  <c r="BR159" i="2"/>
  <c r="BR162" i="2"/>
  <c r="BS165" i="2"/>
  <c r="BS168" i="2"/>
  <c r="BS171" i="2"/>
  <c r="BS174" i="2"/>
  <c r="BS177" i="2"/>
  <c r="BS180" i="2"/>
  <c r="BS183" i="2"/>
  <c r="BQ187" i="2"/>
  <c r="BQ190" i="2"/>
  <c r="BQ193" i="2"/>
  <c r="BQ196" i="2"/>
  <c r="BQ199" i="2"/>
  <c r="BQ202" i="2"/>
  <c r="BQ205" i="2"/>
  <c r="BR208" i="2"/>
  <c r="BR211" i="2"/>
  <c r="BR214" i="2"/>
  <c r="BR217" i="2"/>
  <c r="BR220" i="2"/>
  <c r="BR10" i="2"/>
  <c r="BR14" i="2"/>
  <c r="BS17" i="2"/>
  <c r="BQ21" i="2"/>
  <c r="BQ25" i="2"/>
  <c r="BR28" i="2"/>
  <c r="BS31" i="2"/>
  <c r="BS35" i="2"/>
  <c r="BQ39" i="2"/>
  <c r="BR42" i="2"/>
  <c r="BR46" i="2"/>
  <c r="BS49" i="2"/>
  <c r="BQ53" i="2"/>
  <c r="BQ57" i="2"/>
  <c r="BR60" i="2"/>
  <c r="BS63" i="2"/>
  <c r="BS67" i="2"/>
  <c r="BQ71" i="2"/>
  <c r="BR74" i="2"/>
  <c r="BR78" i="2"/>
  <c r="BS81" i="2"/>
  <c r="BQ85" i="2"/>
  <c r="BQ89" i="2"/>
  <c r="BR92" i="2"/>
  <c r="BS95" i="2"/>
  <c r="BS99" i="2"/>
  <c r="BQ103" i="2"/>
  <c r="BR106" i="2"/>
  <c r="BR110" i="2"/>
  <c r="BS113" i="2"/>
  <c r="BQ117" i="2"/>
  <c r="BQ121" i="2"/>
  <c r="BR124" i="2"/>
  <c r="BS127" i="2"/>
  <c r="BS131" i="2"/>
  <c r="BQ135" i="2"/>
  <c r="BR138" i="2"/>
  <c r="BR142" i="2"/>
  <c r="BS145" i="2"/>
  <c r="BQ149" i="2"/>
  <c r="BQ153" i="2"/>
  <c r="BR156" i="2"/>
  <c r="BS159" i="2"/>
  <c r="BQ163" i="2"/>
  <c r="BQ166" i="2"/>
  <c r="BQ169" i="2"/>
  <c r="BQ172" i="2"/>
  <c r="BQ175" i="2"/>
  <c r="BQ178" i="2"/>
  <c r="BQ181" i="2"/>
  <c r="BR184" i="2"/>
  <c r="BR187" i="2"/>
  <c r="BR190" i="2"/>
  <c r="BR193" i="2"/>
  <c r="BR196" i="2"/>
  <c r="BR11" i="2"/>
  <c r="BS14" i="2"/>
  <c r="BQ18" i="2"/>
  <c r="BQ22" i="2"/>
  <c r="BR25" i="2"/>
  <c r="BS28" i="2"/>
  <c r="BS32" i="2"/>
  <c r="BQ36" i="2"/>
  <c r="BR39" i="2"/>
  <c r="BR43" i="2"/>
  <c r="BS46" i="2"/>
  <c r="BQ50" i="2"/>
  <c r="BQ54" i="2"/>
  <c r="BR57" i="2"/>
  <c r="BS60" i="2"/>
  <c r="BS64" i="2"/>
  <c r="BQ68" i="2"/>
  <c r="BR71" i="2"/>
  <c r="BR75" i="2"/>
  <c r="BS78" i="2"/>
  <c r="BQ82" i="2"/>
  <c r="BQ86" i="2"/>
  <c r="BR89" i="2"/>
  <c r="BS92" i="2"/>
  <c r="BS96" i="2"/>
  <c r="BQ100" i="2"/>
  <c r="BR103" i="2"/>
  <c r="BR107" i="2"/>
  <c r="BS110" i="2"/>
  <c r="BQ114" i="2"/>
  <c r="BQ118" i="2"/>
  <c r="BR121" i="2"/>
  <c r="BS124" i="2"/>
  <c r="BS128" i="2"/>
  <c r="BQ132" i="2"/>
  <c r="BR135" i="2"/>
  <c r="BR139" i="2"/>
  <c r="BS142" i="2"/>
  <c r="BQ146" i="2"/>
  <c r="BQ150" i="2"/>
  <c r="BR153" i="2"/>
  <c r="BS156" i="2"/>
  <c r="BS11" i="2"/>
  <c r="BQ15" i="2"/>
  <c r="BR18" i="2"/>
  <c r="BR22" i="2"/>
  <c r="BS25" i="2"/>
  <c r="BQ29" i="2"/>
  <c r="BQ33" i="2"/>
  <c r="BR36" i="2"/>
  <c r="BS39" i="2"/>
  <c r="BS43" i="2"/>
  <c r="BQ47" i="2"/>
  <c r="BR50" i="2"/>
  <c r="BR54" i="2"/>
  <c r="BS57" i="2"/>
  <c r="BQ61" i="2"/>
  <c r="BQ65" i="2"/>
  <c r="BR68" i="2"/>
  <c r="BS71" i="2"/>
  <c r="BS75" i="2"/>
  <c r="BQ79" i="2"/>
  <c r="BR82" i="2"/>
  <c r="BR86" i="2"/>
  <c r="BS89" i="2"/>
  <c r="BQ93" i="2"/>
  <c r="BQ97" i="2"/>
  <c r="BR100" i="2"/>
  <c r="BS103" i="2"/>
  <c r="BS107" i="2"/>
  <c r="BQ111" i="2"/>
  <c r="BR114" i="2"/>
  <c r="BR118" i="2"/>
  <c r="BS121" i="2"/>
  <c r="BQ125" i="2"/>
  <c r="BQ129" i="2"/>
  <c r="BR132" i="2"/>
  <c r="BS135" i="2"/>
  <c r="BS139" i="2"/>
  <c r="BQ143" i="2"/>
  <c r="BR146" i="2"/>
  <c r="BR150" i="2"/>
  <c r="BS153" i="2"/>
  <c r="BQ157" i="2"/>
  <c r="BS160" i="2"/>
  <c r="BS163" i="2"/>
  <c r="BS166" i="2"/>
  <c r="BR160" i="2"/>
  <c r="BS175" i="2"/>
  <c r="BQ188" i="2"/>
  <c r="BS199" i="2"/>
  <c r="BS208" i="2"/>
  <c r="BQ215" i="2"/>
  <c r="BQ221" i="2"/>
  <c r="BR226" i="2"/>
  <c r="BS230" i="2"/>
  <c r="BQ236" i="2"/>
  <c r="BS239" i="2"/>
  <c r="BQ244" i="2"/>
  <c r="BR247" i="2"/>
  <c r="BR251" i="2"/>
  <c r="BS254" i="2"/>
  <c r="BQ258" i="2"/>
  <c r="BS261" i="2"/>
  <c r="BS264" i="2"/>
  <c r="BS267" i="2"/>
  <c r="BS270" i="2"/>
  <c r="BS273" i="2"/>
  <c r="BS276" i="2"/>
  <c r="BS279" i="2"/>
  <c r="BS282" i="2"/>
  <c r="BR285" i="2"/>
  <c r="BQ288" i="2"/>
  <c r="BS290" i="2"/>
  <c r="BR293" i="2"/>
  <c r="BQ296" i="2"/>
  <c r="BS298" i="2"/>
  <c r="BR301" i="2"/>
  <c r="BQ304" i="2"/>
  <c r="BR163" i="2"/>
  <c r="BR178" i="2"/>
  <c r="BS190" i="2"/>
  <c r="BR200" i="2"/>
  <c r="BQ209" i="2"/>
  <c r="BR215" i="2"/>
  <c r="BS221" i="2"/>
  <c r="BQ227" i="2"/>
  <c r="BQ231" i="2"/>
  <c r="BR236" i="2"/>
  <c r="BQ241" i="2"/>
  <c r="BR244" i="2"/>
  <c r="BS247" i="2"/>
  <c r="BS251" i="2"/>
  <c r="BQ255" i="2"/>
  <c r="BR258" i="2"/>
  <c r="BQ262" i="2"/>
  <c r="BQ265" i="2"/>
  <c r="BQ268" i="2"/>
  <c r="BQ271" i="2"/>
  <c r="BQ274" i="2"/>
  <c r="BQ277" i="2"/>
  <c r="BR280" i="2"/>
  <c r="BQ283" i="2"/>
  <c r="BS285" i="2"/>
  <c r="BR288" i="2"/>
  <c r="BQ291" i="2"/>
  <c r="BS293" i="2"/>
  <c r="BR296" i="2"/>
  <c r="BQ299" i="2"/>
  <c r="BS301" i="2"/>
  <c r="BR304" i="2"/>
  <c r="BR166" i="2"/>
  <c r="BQ179" i="2"/>
  <c r="BQ191" i="2"/>
  <c r="BR202" i="2"/>
  <c r="BR209" i="2"/>
  <c r="BS215" i="2"/>
  <c r="BQ222" i="2"/>
  <c r="BR227" i="2"/>
  <c r="BS232" i="2"/>
  <c r="BS236" i="2"/>
  <c r="BR241" i="2"/>
  <c r="BS244" i="2"/>
  <c r="BS248" i="2"/>
  <c r="BQ252" i="2"/>
  <c r="BR255" i="2"/>
  <c r="BR259" i="2"/>
  <c r="BR262" i="2"/>
  <c r="BR265" i="2"/>
  <c r="BR268" i="2"/>
  <c r="BR271" i="2"/>
  <c r="BR274" i="2"/>
  <c r="BS277" i="2"/>
  <c r="BS280" i="2"/>
  <c r="BR283" i="2"/>
  <c r="BQ286" i="2"/>
  <c r="BS288" i="2"/>
  <c r="BR291" i="2"/>
  <c r="BQ294" i="2"/>
  <c r="BS296" i="2"/>
  <c r="BR299" i="2"/>
  <c r="BQ302" i="2"/>
  <c r="BS304" i="2"/>
  <c r="BR169" i="2"/>
  <c r="BS181" i="2"/>
  <c r="BS193" i="2"/>
  <c r="BQ203" i="2"/>
  <c r="BS211" i="2"/>
  <c r="BS217" i="2"/>
  <c r="BR223" i="2"/>
  <c r="BS227" i="2"/>
  <c r="BQ233" i="2"/>
  <c r="BQ237" i="2"/>
  <c r="BS241" i="2"/>
  <c r="BQ245" i="2"/>
  <c r="BQ249" i="2"/>
  <c r="BR252" i="2"/>
  <c r="BS255" i="2"/>
  <c r="BS259" i="2"/>
  <c r="BS262" i="2"/>
  <c r="BS265" i="2"/>
  <c r="BS268" i="2"/>
  <c r="BS271" i="2"/>
  <c r="BQ275" i="2"/>
  <c r="BQ278" i="2"/>
  <c r="BQ281" i="2"/>
  <c r="BS283" i="2"/>
  <c r="BR286" i="2"/>
  <c r="BQ289" i="2"/>
  <c r="BS291" i="2"/>
  <c r="BR294" i="2"/>
  <c r="BQ297" i="2"/>
  <c r="BS299" i="2"/>
  <c r="BR302" i="2"/>
  <c r="BQ305" i="2"/>
  <c r="BS169" i="2"/>
  <c r="BQ182" i="2"/>
  <c r="BQ194" i="2"/>
  <c r="BR203" i="2"/>
  <c r="BQ212" i="2"/>
  <c r="BQ218" i="2"/>
  <c r="BS223" i="2"/>
  <c r="BQ228" i="2"/>
  <c r="BR233" i="2"/>
  <c r="BR238" i="2"/>
  <c r="BQ242" i="2"/>
  <c r="BQ246" i="2"/>
  <c r="BR249" i="2"/>
  <c r="BS252" i="2"/>
  <c r="BS256" i="2"/>
  <c r="BQ260" i="2"/>
  <c r="BQ263" i="2"/>
  <c r="BQ266" i="2"/>
  <c r="BQ269" i="2"/>
  <c r="BR272" i="2"/>
  <c r="BR275" i="2"/>
  <c r="BR278" i="2"/>
  <c r="BR281" i="2"/>
  <c r="BQ284" i="2"/>
  <c r="BS286" i="2"/>
  <c r="BR289" i="2"/>
  <c r="BQ292" i="2"/>
  <c r="BS294" i="2"/>
  <c r="BR297" i="2"/>
  <c r="BQ300" i="2"/>
  <c r="BS302" i="2"/>
  <c r="BR305" i="2"/>
  <c r="BR172" i="2"/>
  <c r="BS184" i="2"/>
  <c r="BS196" i="2"/>
  <c r="BS205" i="2"/>
  <c r="BR212" i="2"/>
  <c r="BR218" i="2"/>
  <c r="BR224" i="2"/>
  <c r="BS229" i="2"/>
  <c r="BS233" i="2"/>
  <c r="BS238" i="2"/>
  <c r="BR242" i="2"/>
  <c r="BR246" i="2"/>
  <c r="BS249" i="2"/>
  <c r="BQ253" i="2"/>
  <c r="BQ257" i="2"/>
  <c r="BR260" i="2"/>
  <c r="BR263" i="2"/>
  <c r="BR266" i="2"/>
  <c r="BS269" i="2"/>
  <c r="BS272" i="2"/>
  <c r="BS275" i="2"/>
  <c r="BS278" i="2"/>
  <c r="BS281" i="2"/>
  <c r="BR284" i="2"/>
  <c r="BQ287" i="2"/>
  <c r="BS289" i="2"/>
  <c r="BR292" i="2"/>
  <c r="BQ295" i="2"/>
  <c r="BS297" i="2"/>
  <c r="BR300" i="2"/>
  <c r="BQ303" i="2"/>
  <c r="BS305" i="2"/>
  <c r="BS172" i="2"/>
  <c r="BQ185" i="2"/>
  <c r="BQ197" i="2"/>
  <c r="BQ206" i="2"/>
  <c r="BS212" i="2"/>
  <c r="BQ219" i="2"/>
  <c r="BS224" i="2"/>
  <c r="BQ230" i="2"/>
  <c r="BQ234" i="2"/>
  <c r="BQ239" i="2"/>
  <c r="BR243" i="2"/>
  <c r="BS246" i="2"/>
  <c r="BQ250" i="2"/>
  <c r="BQ254" i="2"/>
  <c r="BR257" i="2"/>
  <c r="BS260" i="2"/>
  <c r="BS263" i="2"/>
  <c r="BQ267" i="2"/>
  <c r="BQ270" i="2"/>
  <c r="BQ273" i="2"/>
  <c r="BQ276" i="2"/>
  <c r="BQ279" i="2"/>
  <c r="BQ282" i="2"/>
  <c r="BS284" i="2"/>
  <c r="BR287" i="2"/>
  <c r="BQ290" i="2"/>
  <c r="BS292" i="2"/>
  <c r="BR295" i="2"/>
  <c r="BQ298" i="2"/>
  <c r="BS300" i="2"/>
  <c r="BR303" i="2"/>
  <c r="BR175" i="2"/>
  <c r="BS187" i="2"/>
  <c r="BR199" i="2"/>
  <c r="BR206" i="2"/>
  <c r="BS214" i="2"/>
  <c r="BS220" i="2"/>
  <c r="BQ225" i="2"/>
  <c r="BR230" i="2"/>
  <c r="BS235" i="2"/>
  <c r="BR239" i="2"/>
  <c r="BS243" i="2"/>
  <c r="BQ247" i="2"/>
  <c r="BR250" i="2"/>
  <c r="BR254" i="2"/>
  <c r="BS257" i="2"/>
  <c r="BQ261" i="2"/>
  <c r="BR264" i="2"/>
  <c r="BR267" i="2"/>
  <c r="BR270" i="2"/>
  <c r="BR273" i="2"/>
  <c r="BR276" i="2"/>
  <c r="BR279" i="2"/>
  <c r="BR282" i="2"/>
  <c r="BQ285" i="2"/>
  <c r="BS287" i="2"/>
  <c r="BR290" i="2"/>
  <c r="BQ293" i="2"/>
  <c r="BS295" i="2"/>
  <c r="BR298" i="2"/>
  <c r="BQ301" i="2"/>
  <c r="BS303" i="2"/>
  <c r="BM9" i="2"/>
  <c r="BO9" i="2" s="1"/>
  <c r="BO8" i="2"/>
  <c r="BM12" i="2"/>
  <c r="BJ15" i="2"/>
  <c r="BJ8" i="2"/>
  <c r="BJ16" i="2"/>
  <c r="BJ9" i="2"/>
  <c r="BJ17" i="2"/>
  <c r="BJ10" i="2"/>
  <c r="BJ18" i="2"/>
  <c r="BJ11" i="2"/>
  <c r="BJ19" i="2"/>
  <c r="BJ12" i="2"/>
  <c r="BJ20" i="2"/>
  <c r="BJ13" i="2"/>
  <c r="BJ21" i="2"/>
  <c r="BJ14" i="2"/>
  <c r="AL184" i="2"/>
  <c r="AJ178" i="2"/>
  <c r="AJ210" i="2"/>
  <c r="AK210" i="2" s="1"/>
  <c r="AJ186" i="2"/>
  <c r="AK186" i="2" s="1"/>
  <c r="AJ272" i="2"/>
  <c r="AK272" i="2" s="1"/>
  <c r="AJ232" i="2"/>
  <c r="AK232" i="2" s="1"/>
  <c r="AL215" i="2"/>
  <c r="AM30" i="2"/>
  <c r="AM114" i="2"/>
  <c r="AL53" i="2"/>
  <c r="AJ285" i="2"/>
  <c r="AK285" i="2" s="1"/>
  <c r="AM45" i="2"/>
  <c r="AM154" i="2"/>
  <c r="AL210" i="2"/>
  <c r="AM192" i="2"/>
  <c r="AM186" i="2"/>
  <c r="AL133" i="2"/>
  <c r="AJ147" i="2"/>
  <c r="AK147" i="2" s="1"/>
  <c r="AL22" i="2"/>
  <c r="AL152" i="2"/>
  <c r="AJ263" i="2"/>
  <c r="AK263" i="2" s="1"/>
  <c r="AJ269" i="2"/>
  <c r="AK269" i="2" s="1"/>
  <c r="AJ256" i="2"/>
  <c r="AK256" i="2" s="1"/>
  <c r="AJ223" i="2"/>
  <c r="AK223" i="2" s="1"/>
  <c r="AJ211" i="2"/>
  <c r="AK211" i="2" s="1"/>
  <c r="AM199" i="2"/>
  <c r="AL238" i="2"/>
  <c r="AJ295" i="2"/>
  <c r="AK295" i="2" s="1"/>
  <c r="AJ301" i="2"/>
  <c r="AK301" i="2" s="1"/>
  <c r="AL228" i="2"/>
  <c r="AJ253" i="2"/>
  <c r="AK253" i="2" s="1"/>
  <c r="AJ240" i="2"/>
  <c r="AK240" i="2" s="1"/>
  <c r="AM69" i="2"/>
  <c r="AL30" i="2"/>
  <c r="AJ14" i="2"/>
  <c r="AK14" i="2" s="1"/>
  <c r="W313" i="2"/>
  <c r="AJ279" i="2"/>
  <c r="AK279" i="2" s="1"/>
  <c r="AL246" i="2"/>
  <c r="AL192" i="2"/>
  <c r="AL101" i="2"/>
  <c r="AL69" i="2"/>
  <c r="AL61" i="2"/>
  <c r="W319" i="2"/>
  <c r="AM121" i="2"/>
  <c r="AM109" i="2"/>
  <c r="AM52" i="2"/>
  <c r="AM152" i="2"/>
  <c r="AM133" i="2"/>
  <c r="AL52" i="2"/>
  <c r="AM13" i="2"/>
  <c r="W312" i="2"/>
  <c r="AL300" i="2"/>
  <c r="AJ234" i="2"/>
  <c r="AK234" i="2" s="1"/>
  <c r="AL130" i="2"/>
  <c r="AJ68" i="2"/>
  <c r="AK68" i="2" s="1"/>
  <c r="AJ247" i="2"/>
  <c r="AK247" i="2" s="1"/>
  <c r="AJ237" i="2"/>
  <c r="AK237" i="2" s="1"/>
  <c r="AL154" i="2"/>
  <c r="AL45" i="2"/>
  <c r="R314" i="2"/>
  <c r="R320" i="2"/>
  <c r="R312" i="2"/>
  <c r="R319" i="2"/>
  <c r="R311" i="2"/>
  <c r="R318" i="2"/>
  <c r="R310" i="2"/>
  <c r="R317" i="2"/>
  <c r="AU8" i="2"/>
  <c r="BC8" i="2"/>
  <c r="AW9" i="2"/>
  <c r="BE9" i="2"/>
  <c r="AY10" i="2"/>
  <c r="BG10" i="2"/>
  <c r="BA11" i="2"/>
  <c r="AU12" i="2"/>
  <c r="BC12" i="2"/>
  <c r="AW13" i="2"/>
  <c r="BE13" i="2"/>
  <c r="AY14" i="2"/>
  <c r="BG14" i="2"/>
  <c r="BA15" i="2"/>
  <c r="AU16" i="2"/>
  <c r="BC16" i="2"/>
  <c r="AW17" i="2"/>
  <c r="BE17" i="2"/>
  <c r="AY18" i="2"/>
  <c r="BG18" i="2"/>
  <c r="BA19" i="2"/>
  <c r="AU20" i="2"/>
  <c r="BC20" i="2"/>
  <c r="AW21" i="2"/>
  <c r="BE21" i="2"/>
  <c r="BF10" i="2"/>
  <c r="AV8" i="2"/>
  <c r="BD8" i="2"/>
  <c r="AX9" i="2"/>
  <c r="BF9" i="2"/>
  <c r="AZ10" i="2"/>
  <c r="BH10" i="2"/>
  <c r="BB11" i="2"/>
  <c r="AV12" i="2"/>
  <c r="BD12" i="2"/>
  <c r="AX13" i="2"/>
  <c r="BF13" i="2"/>
  <c r="AZ14" i="2"/>
  <c r="BH14" i="2"/>
  <c r="BB15" i="2"/>
  <c r="AV16" i="2"/>
  <c r="BD16" i="2"/>
  <c r="AX17" i="2"/>
  <c r="BF17" i="2"/>
  <c r="AZ18" i="2"/>
  <c r="BH18" i="2"/>
  <c r="BB19" i="2"/>
  <c r="AV20" i="2"/>
  <c r="BD20" i="2"/>
  <c r="AX21" i="2"/>
  <c r="BF21" i="2"/>
  <c r="AX10" i="2"/>
  <c r="AW8" i="2"/>
  <c r="BE8" i="2"/>
  <c r="AY9" i="2"/>
  <c r="BG9" i="2"/>
  <c r="BA10" i="2"/>
  <c r="AU11" i="2"/>
  <c r="BC11" i="2"/>
  <c r="AW12" i="2"/>
  <c r="BE12" i="2"/>
  <c r="AY13" i="2"/>
  <c r="BG13" i="2"/>
  <c r="BA14" i="2"/>
  <c r="AU15" i="2"/>
  <c r="BC15" i="2"/>
  <c r="AW16" i="2"/>
  <c r="BE16" i="2"/>
  <c r="AY17" i="2"/>
  <c r="BG17" i="2"/>
  <c r="BA18" i="2"/>
  <c r="AU19" i="2"/>
  <c r="BC19" i="2"/>
  <c r="AW20" i="2"/>
  <c r="BE20" i="2"/>
  <c r="AY21" i="2"/>
  <c r="BG21" i="2"/>
  <c r="BH11" i="2"/>
  <c r="AX8" i="2"/>
  <c r="BF8" i="2"/>
  <c r="AZ9" i="2"/>
  <c r="BH9" i="2"/>
  <c r="BB10" i="2"/>
  <c r="AV11" i="2"/>
  <c r="BD11" i="2"/>
  <c r="AX12" i="2"/>
  <c r="BF12" i="2"/>
  <c r="AZ13" i="2"/>
  <c r="BH13" i="2"/>
  <c r="BB14" i="2"/>
  <c r="AV15" i="2"/>
  <c r="BD15" i="2"/>
  <c r="AX16" i="2"/>
  <c r="BF16" i="2"/>
  <c r="AZ17" i="2"/>
  <c r="BH17" i="2"/>
  <c r="BB18" i="2"/>
  <c r="AV19" i="2"/>
  <c r="BD19" i="2"/>
  <c r="AX20" i="2"/>
  <c r="BF20" i="2"/>
  <c r="AZ21" i="2"/>
  <c r="BH21" i="2"/>
  <c r="AZ11" i="2"/>
  <c r="AY8" i="2"/>
  <c r="BG8" i="2"/>
  <c r="BA9" i="2"/>
  <c r="AU10" i="2"/>
  <c r="BC10" i="2"/>
  <c r="AW11" i="2"/>
  <c r="BE11" i="2"/>
  <c r="AY12" i="2"/>
  <c r="BG12" i="2"/>
  <c r="BA13" i="2"/>
  <c r="AU14" i="2"/>
  <c r="BC14" i="2"/>
  <c r="AW15" i="2"/>
  <c r="BE15" i="2"/>
  <c r="AY16" i="2"/>
  <c r="BG16" i="2"/>
  <c r="BA17" i="2"/>
  <c r="AU18" i="2"/>
  <c r="BC18" i="2"/>
  <c r="AW19" i="2"/>
  <c r="BE19" i="2"/>
  <c r="AY20" i="2"/>
  <c r="BG20" i="2"/>
  <c r="BA21" i="2"/>
  <c r="BD9" i="2"/>
  <c r="AZ8" i="2"/>
  <c r="BH8" i="2"/>
  <c r="BB9" i="2"/>
  <c r="AV10" i="2"/>
  <c r="BD10" i="2"/>
  <c r="AX11" i="2"/>
  <c r="BF11" i="2"/>
  <c r="AZ12" i="2"/>
  <c r="BH12" i="2"/>
  <c r="BB13" i="2"/>
  <c r="AV14" i="2"/>
  <c r="BD14" i="2"/>
  <c r="AX15" i="2"/>
  <c r="BF15" i="2"/>
  <c r="AZ16" i="2"/>
  <c r="BH16" i="2"/>
  <c r="BB17" i="2"/>
  <c r="AV18" i="2"/>
  <c r="BD18" i="2"/>
  <c r="AX19" i="2"/>
  <c r="BF19" i="2"/>
  <c r="AZ20" i="2"/>
  <c r="BH20" i="2"/>
  <c r="BB21" i="2"/>
  <c r="AV9" i="2"/>
  <c r="BA8" i="2"/>
  <c r="AU9" i="2"/>
  <c r="BC9" i="2"/>
  <c r="AW10" i="2"/>
  <c r="BE10" i="2"/>
  <c r="AY11" i="2"/>
  <c r="BG11" i="2"/>
  <c r="BA12" i="2"/>
  <c r="AU13" i="2"/>
  <c r="BC13" i="2"/>
  <c r="AW14" i="2"/>
  <c r="BE14" i="2"/>
  <c r="AY15" i="2"/>
  <c r="BG15" i="2"/>
  <c r="BA16" i="2"/>
  <c r="AU17" i="2"/>
  <c r="BC17" i="2"/>
  <c r="AW18" i="2"/>
  <c r="BE18" i="2"/>
  <c r="AY19" i="2"/>
  <c r="BG19" i="2"/>
  <c r="BA20" i="2"/>
  <c r="AU21" i="2"/>
  <c r="BC21" i="2"/>
  <c r="BB8" i="2"/>
  <c r="BB12" i="2"/>
  <c r="AV13" i="2"/>
  <c r="BD13" i="2"/>
  <c r="AX14" i="2"/>
  <c r="BF14" i="2"/>
  <c r="AZ15" i="2"/>
  <c r="BH15" i="2"/>
  <c r="BB16" i="2"/>
  <c r="AV17" i="2"/>
  <c r="BD17" i="2"/>
  <c r="AX18" i="2"/>
  <c r="BF18" i="2"/>
  <c r="AZ19" i="2"/>
  <c r="BH19" i="2"/>
  <c r="BB20" i="2"/>
  <c r="AV21" i="2"/>
  <c r="BD21" i="2"/>
  <c r="AJ304" i="2"/>
  <c r="AK304" i="2" s="1"/>
  <c r="AJ288" i="2"/>
  <c r="AK288" i="2" s="1"/>
  <c r="AL170" i="2"/>
  <c r="AL146" i="2"/>
  <c r="AL137" i="2"/>
  <c r="AL117" i="2"/>
  <c r="AL112" i="2"/>
  <c r="AM105" i="2"/>
  <c r="AL98" i="2"/>
  <c r="AL82" i="2"/>
  <c r="AL76" i="2"/>
  <c r="AM62" i="2"/>
  <c r="AL234" i="2"/>
  <c r="AJ202" i="2"/>
  <c r="AK202" i="2" s="1"/>
  <c r="AJ188" i="2"/>
  <c r="AK188" i="2" s="1"/>
  <c r="AL178" i="2"/>
  <c r="AK170" i="2"/>
  <c r="AL158" i="2"/>
  <c r="AJ88" i="2"/>
  <c r="AK88" i="2" s="1"/>
  <c r="AJ79" i="2"/>
  <c r="AK79" i="2" s="1"/>
  <c r="AJ76" i="2"/>
  <c r="AK76" i="2" s="1"/>
  <c r="AM60" i="2"/>
  <c r="AL34" i="2"/>
  <c r="AL19" i="2"/>
  <c r="AL13" i="2"/>
  <c r="AJ303" i="2"/>
  <c r="AK303" i="2" s="1"/>
  <c r="AJ287" i="2"/>
  <c r="AK287" i="2" s="1"/>
  <c r="AJ271" i="2"/>
  <c r="AK271" i="2" s="1"/>
  <c r="AJ255" i="2"/>
  <c r="AK255" i="2" s="1"/>
  <c r="AJ239" i="2"/>
  <c r="AK239" i="2" s="1"/>
  <c r="AL222" i="2"/>
  <c r="AM216" i="2"/>
  <c r="AL188" i="2"/>
  <c r="AJ163" i="2"/>
  <c r="AK163" i="2" s="1"/>
  <c r="AL160" i="2"/>
  <c r="AJ155" i="2"/>
  <c r="AK155" i="2" s="1"/>
  <c r="AL150" i="2"/>
  <c r="AJ130" i="2"/>
  <c r="AK130" i="2" s="1"/>
  <c r="AL105" i="2"/>
  <c r="AM70" i="2"/>
  <c r="AJ66" i="2"/>
  <c r="AK66" i="2" s="1"/>
  <c r="AL62" i="2"/>
  <c r="AL54" i="2"/>
  <c r="AM46" i="2"/>
  <c r="AL42" i="2"/>
  <c r="AM38" i="2"/>
  <c r="AM28" i="2"/>
  <c r="AM20" i="2"/>
  <c r="AJ296" i="2"/>
  <c r="AK296" i="2" s="1"/>
  <c r="AJ293" i="2"/>
  <c r="AK293" i="2" s="1"/>
  <c r="AJ280" i="2"/>
  <c r="AK280" i="2" s="1"/>
  <c r="AJ277" i="2"/>
  <c r="AK277" i="2" s="1"/>
  <c r="AJ264" i="2"/>
  <c r="AK264" i="2" s="1"/>
  <c r="AJ261" i="2"/>
  <c r="AK261" i="2" s="1"/>
  <c r="AJ248" i="2"/>
  <c r="AK248" i="2" s="1"/>
  <c r="AJ245" i="2"/>
  <c r="AK245" i="2" s="1"/>
  <c r="AM200" i="2"/>
  <c r="AJ162" i="2"/>
  <c r="AK162" i="2" s="1"/>
  <c r="AM101" i="2"/>
  <c r="AM68" i="2"/>
  <c r="AM61" i="2"/>
  <c r="AJ57" i="2"/>
  <c r="AK57" i="2" s="1"/>
  <c r="AM53" i="2"/>
  <c r="AL20" i="2"/>
  <c r="AL10" i="2"/>
  <c r="AL200" i="2"/>
  <c r="AM170" i="2"/>
  <c r="AM137" i="2"/>
  <c r="AL292" i="2"/>
  <c r="AL229" i="2"/>
  <c r="AM226" i="2"/>
  <c r="AL216" i="2"/>
  <c r="AM208" i="2"/>
  <c r="AL162" i="2"/>
  <c r="AJ146" i="2"/>
  <c r="AK146" i="2" s="1"/>
  <c r="AJ98" i="2"/>
  <c r="AK98" i="2" s="1"/>
  <c r="AJ96" i="2"/>
  <c r="AK96" i="2" s="1"/>
  <c r="AM85" i="2"/>
  <c r="AJ82" i="2"/>
  <c r="AK82" i="2" s="1"/>
  <c r="AL80" i="2"/>
  <c r="AL70" i="2"/>
  <c r="AL46" i="2"/>
  <c r="AL38" i="2"/>
  <c r="AM29" i="2"/>
  <c r="AM21" i="2"/>
  <c r="AL9" i="2"/>
  <c r="AL29" i="2"/>
  <c r="AL21" i="2"/>
  <c r="AL14" i="2"/>
  <c r="AJ8" i="2"/>
  <c r="AL298" i="2"/>
  <c r="AL290" i="2"/>
  <c r="AL282" i="2"/>
  <c r="AL274" i="2"/>
  <c r="AL266" i="2"/>
  <c r="AL258" i="2"/>
  <c r="AL250" i="2"/>
  <c r="AL242" i="2"/>
  <c r="AJ229" i="2"/>
  <c r="AK229" i="2" s="1"/>
  <c r="AJ224" i="2"/>
  <c r="AK224" i="2" s="1"/>
  <c r="AL221" i="2"/>
  <c r="AL199" i="2"/>
  <c r="AJ197" i="2"/>
  <c r="AK197" i="2" s="1"/>
  <c r="AM184" i="2"/>
  <c r="AJ182" i="2"/>
  <c r="AK182" i="2" s="1"/>
  <c r="AL180" i="2"/>
  <c r="AK178" i="2"/>
  <c r="AM160" i="2"/>
  <c r="AJ156" i="2"/>
  <c r="AK156" i="2" s="1"/>
  <c r="AJ150" i="2"/>
  <c r="AK150" i="2" s="1"/>
  <c r="AL148" i="2"/>
  <c r="AL138" i="2"/>
  <c r="AJ136" i="2"/>
  <c r="AK136" i="2" s="1"/>
  <c r="AL129" i="2"/>
  <c r="AJ124" i="2"/>
  <c r="AK124" i="2" s="1"/>
  <c r="AL90" i="2"/>
  <c r="AM87" i="2"/>
  <c r="AL60" i="2"/>
  <c r="AJ35" i="2"/>
  <c r="AK35" i="2" s="1"/>
  <c r="AL28" i="2"/>
  <c r="AL27" i="2"/>
  <c r="AJ221" i="2"/>
  <c r="AK221" i="2" s="1"/>
  <c r="AM125" i="2"/>
  <c r="AM106" i="2"/>
  <c r="AM97" i="2"/>
  <c r="AL50" i="2"/>
  <c r="AM36" i="2"/>
  <c r="AL18" i="2"/>
  <c r="AL8" i="2"/>
  <c r="AL284" i="2"/>
  <c r="AL276" i="2"/>
  <c r="AL268" i="2"/>
  <c r="AL260" i="2"/>
  <c r="AL252" i="2"/>
  <c r="AL244" i="2"/>
  <c r="AL236" i="2"/>
  <c r="AJ231" i="2"/>
  <c r="AK231" i="2" s="1"/>
  <c r="AL226" i="2"/>
  <c r="AL220" i="2"/>
  <c r="AJ214" i="2"/>
  <c r="AK214" i="2" s="1"/>
  <c r="AL208" i="2"/>
  <c r="AJ190" i="2"/>
  <c r="AK190" i="2" s="1"/>
  <c r="AL182" i="2"/>
  <c r="AM168" i="2"/>
  <c r="AJ164" i="2"/>
  <c r="AK164" i="2" s="1"/>
  <c r="AJ158" i="2"/>
  <c r="AK158" i="2" s="1"/>
  <c r="AL156" i="2"/>
  <c r="AK154" i="2"/>
  <c r="AL109" i="2"/>
  <c r="AJ92" i="2"/>
  <c r="AK92" i="2" s="1"/>
  <c r="AJ89" i="2"/>
  <c r="AK89" i="2" s="1"/>
  <c r="AL85" i="2"/>
  <c r="AM77" i="2"/>
  <c r="AJ43" i="2"/>
  <c r="AK43" i="2" s="1"/>
  <c r="AL36" i="2"/>
  <c r="AL35" i="2"/>
  <c r="AJ11" i="2"/>
  <c r="AK11" i="2" s="1"/>
  <c r="AK194" i="2"/>
  <c r="AL302" i="2"/>
  <c r="AL294" i="2"/>
  <c r="AL286" i="2"/>
  <c r="AL278" i="2"/>
  <c r="AL270" i="2"/>
  <c r="AL262" i="2"/>
  <c r="AL254" i="2"/>
  <c r="AJ205" i="2"/>
  <c r="AK205" i="2" s="1"/>
  <c r="AL196" i="2"/>
  <c r="AM194" i="2"/>
  <c r="AL168" i="2"/>
  <c r="AL166" i="2"/>
  <c r="AM141" i="2"/>
  <c r="AM122" i="2"/>
  <c r="AM113" i="2"/>
  <c r="AL77" i="2"/>
  <c r="AL74" i="2"/>
  <c r="AL58" i="2"/>
  <c r="AM44" i="2"/>
  <c r="AL26" i="2"/>
  <c r="AM12" i="2"/>
  <c r="AL299" i="2"/>
  <c r="AL291" i="2"/>
  <c r="AL283" i="2"/>
  <c r="AL275" i="2"/>
  <c r="AL267" i="2"/>
  <c r="AL259" i="2"/>
  <c r="AL251" i="2"/>
  <c r="AL243" i="2"/>
  <c r="AL230" i="2"/>
  <c r="AJ218" i="2"/>
  <c r="AK218" i="2" s="1"/>
  <c r="AL214" i="2"/>
  <c r="AJ196" i="2"/>
  <c r="AK196" i="2" s="1"/>
  <c r="AL190" i="2"/>
  <c r="AM176" i="2"/>
  <c r="AJ172" i="2"/>
  <c r="AK172" i="2" s="1"/>
  <c r="AJ166" i="2"/>
  <c r="AK166" i="2" s="1"/>
  <c r="AL164" i="2"/>
  <c r="AL125" i="2"/>
  <c r="AM117" i="2"/>
  <c r="AL106" i="2"/>
  <c r="AL97" i="2"/>
  <c r="AJ73" i="2"/>
  <c r="AK73" i="2" s="1"/>
  <c r="AM54" i="2"/>
  <c r="AJ51" i="2"/>
  <c r="AK51" i="2" s="1"/>
  <c r="AK49" i="2"/>
  <c r="AL44" i="2"/>
  <c r="AL43" i="2"/>
  <c r="AM37" i="2"/>
  <c r="AM22" i="2"/>
  <c r="AJ19" i="2"/>
  <c r="AK19" i="2" s="1"/>
  <c r="AK17" i="2"/>
  <c r="AL12" i="2"/>
  <c r="AM298" i="2"/>
  <c r="AM290" i="2"/>
  <c r="AM282" i="2"/>
  <c r="AM274" i="2"/>
  <c r="AM266" i="2"/>
  <c r="AM258" i="2"/>
  <c r="AM250" i="2"/>
  <c r="AM242" i="2"/>
  <c r="AM217" i="2"/>
  <c r="AL176" i="2"/>
  <c r="AL174" i="2"/>
  <c r="AM138" i="2"/>
  <c r="AM129" i="2"/>
  <c r="AM90" i="2"/>
  <c r="AM81" i="2"/>
  <c r="AL37" i="2"/>
  <c r="AL301" i="2"/>
  <c r="AL293" i="2"/>
  <c r="AL285" i="2"/>
  <c r="AL277" i="2"/>
  <c r="AL269" i="2"/>
  <c r="AL261" i="2"/>
  <c r="AL253" i="2"/>
  <c r="AL245" i="2"/>
  <c r="AL237" i="2"/>
  <c r="AL198" i="2"/>
  <c r="AL194" i="2"/>
  <c r="AJ180" i="2"/>
  <c r="AK180" i="2" s="1"/>
  <c r="AJ174" i="2"/>
  <c r="AK174" i="2" s="1"/>
  <c r="AL172" i="2"/>
  <c r="AJ148" i="2"/>
  <c r="AK148" i="2" s="1"/>
  <c r="AL141" i="2"/>
  <c r="AL122" i="2"/>
  <c r="AJ120" i="2"/>
  <c r="AK120" i="2" s="1"/>
  <c r="AL93" i="2"/>
  <c r="AJ67" i="2"/>
  <c r="AK67" i="2" s="1"/>
  <c r="AJ59" i="2"/>
  <c r="AK59" i="2" s="1"/>
  <c r="AJ27" i="2"/>
  <c r="AK27" i="2" s="1"/>
  <c r="AH303" i="2"/>
  <c r="AJ297" i="2"/>
  <c r="AK297" i="2" s="1"/>
  <c r="AH295" i="2"/>
  <c r="AJ289" i="2"/>
  <c r="AK289" i="2" s="1"/>
  <c r="AH287" i="2"/>
  <c r="AJ281" i="2"/>
  <c r="AK281" i="2" s="1"/>
  <c r="AH279" i="2"/>
  <c r="AJ273" i="2"/>
  <c r="AK273" i="2" s="1"/>
  <c r="AH271" i="2"/>
  <c r="AJ265" i="2"/>
  <c r="AK265" i="2" s="1"/>
  <c r="AH263" i="2"/>
  <c r="AJ257" i="2"/>
  <c r="AK257" i="2" s="1"/>
  <c r="AH255" i="2"/>
  <c r="AJ249" i="2"/>
  <c r="AK249" i="2" s="1"/>
  <c r="AH247" i="2"/>
  <c r="AJ241" i="2"/>
  <c r="AK241" i="2" s="1"/>
  <c r="AH239" i="2"/>
  <c r="AL235" i="2"/>
  <c r="AJ233" i="2"/>
  <c r="AK233" i="2" s="1"/>
  <c r="AH231" i="2"/>
  <c r="AL227" i="2"/>
  <c r="AJ225" i="2"/>
  <c r="AK225" i="2" s="1"/>
  <c r="AH223" i="2"/>
  <c r="AM220" i="2"/>
  <c r="AL206" i="2"/>
  <c r="AH201" i="2"/>
  <c r="AJ201" i="2"/>
  <c r="AK201" i="2" s="1"/>
  <c r="AJ198" i="2"/>
  <c r="AK198" i="2" s="1"/>
  <c r="AH197" i="2"/>
  <c r="AL197" i="2" s="1"/>
  <c r="AJ195" i="2"/>
  <c r="AK195" i="2" s="1"/>
  <c r="AL195" i="2"/>
  <c r="AH195" i="2"/>
  <c r="AH185" i="2"/>
  <c r="AJ185" i="2"/>
  <c r="AK185" i="2" s="1"/>
  <c r="AL185" i="2"/>
  <c r="AJ299" i="2"/>
  <c r="AK299" i="2" s="1"/>
  <c r="AH297" i="2"/>
  <c r="AL297" i="2" s="1"/>
  <c r="AJ291" i="2"/>
  <c r="AK291" i="2" s="1"/>
  <c r="AH289" i="2"/>
  <c r="AL289" i="2" s="1"/>
  <c r="AJ283" i="2"/>
  <c r="AK283" i="2" s="1"/>
  <c r="AH281" i="2"/>
  <c r="AL281" i="2" s="1"/>
  <c r="AJ275" i="2"/>
  <c r="AK275" i="2" s="1"/>
  <c r="AH273" i="2"/>
  <c r="AL273" i="2" s="1"/>
  <c r="AJ267" i="2"/>
  <c r="AK267" i="2" s="1"/>
  <c r="AH265" i="2"/>
  <c r="AL265" i="2" s="1"/>
  <c r="AJ259" i="2"/>
  <c r="AK259" i="2" s="1"/>
  <c r="AH257" i="2"/>
  <c r="AL257" i="2" s="1"/>
  <c r="AJ251" i="2"/>
  <c r="AK251" i="2" s="1"/>
  <c r="AH249" i="2"/>
  <c r="AL249" i="2" s="1"/>
  <c r="AJ243" i="2"/>
  <c r="AK243" i="2" s="1"/>
  <c r="AH241" i="2"/>
  <c r="AL241" i="2" s="1"/>
  <c r="AJ235" i="2"/>
  <c r="AK235" i="2" s="1"/>
  <c r="AH233" i="2"/>
  <c r="AL233" i="2" s="1"/>
  <c r="AJ227" i="2"/>
  <c r="AK227" i="2" s="1"/>
  <c r="AH225" i="2"/>
  <c r="AL225" i="2" s="1"/>
  <c r="AL213" i="2"/>
  <c r="AH209" i="2"/>
  <c r="AJ209" i="2"/>
  <c r="AK209" i="2" s="1"/>
  <c r="AM207" i="2"/>
  <c r="AJ206" i="2"/>
  <c r="AK206" i="2" s="1"/>
  <c r="AJ179" i="2"/>
  <c r="AK179" i="2" s="1"/>
  <c r="AL179" i="2"/>
  <c r="AH179" i="2"/>
  <c r="AG305" i="2"/>
  <c r="AJ300" i="2"/>
  <c r="AK300" i="2" s="1"/>
  <c r="AJ292" i="2"/>
  <c r="AK292" i="2" s="1"/>
  <c r="AJ284" i="2"/>
  <c r="AK284" i="2" s="1"/>
  <c r="AJ276" i="2"/>
  <c r="AK276" i="2" s="1"/>
  <c r="AJ268" i="2"/>
  <c r="AK268" i="2" s="1"/>
  <c r="AJ260" i="2"/>
  <c r="AK260" i="2" s="1"/>
  <c r="AJ252" i="2"/>
  <c r="AK252" i="2" s="1"/>
  <c r="AJ244" i="2"/>
  <c r="AK244" i="2" s="1"/>
  <c r="AJ236" i="2"/>
  <c r="AK236" i="2" s="1"/>
  <c r="AJ228" i="2"/>
  <c r="AK228" i="2" s="1"/>
  <c r="AJ219" i="2"/>
  <c r="AK219" i="2" s="1"/>
  <c r="AJ215" i="2"/>
  <c r="AK215" i="2" s="1"/>
  <c r="AL205" i="2"/>
  <c r="AH193" i="2"/>
  <c r="AL193" i="2" s="1"/>
  <c r="AJ193" i="2"/>
  <c r="AK193" i="2" s="1"/>
  <c r="AH181" i="2"/>
  <c r="AL181" i="2" s="1"/>
  <c r="AJ181" i="2"/>
  <c r="AK181" i="2" s="1"/>
  <c r="AL303" i="2"/>
  <c r="AL295" i="2"/>
  <c r="AL287" i="2"/>
  <c r="AL279" i="2"/>
  <c r="AL271" i="2"/>
  <c r="AL263" i="2"/>
  <c r="AL255" i="2"/>
  <c r="AL247" i="2"/>
  <c r="AL239" i="2"/>
  <c r="AL231" i="2"/>
  <c r="AL223" i="2"/>
  <c r="AL217" i="2"/>
  <c r="AH177" i="2"/>
  <c r="AL177" i="2" s="1"/>
  <c r="AJ177" i="2"/>
  <c r="AK177" i="2" s="1"/>
  <c r="AJ171" i="2"/>
  <c r="AK171" i="2" s="1"/>
  <c r="AH171" i="2"/>
  <c r="AL171" i="2" s="1"/>
  <c r="AH169" i="2"/>
  <c r="AL169" i="2" s="1"/>
  <c r="AJ169" i="2"/>
  <c r="AK169" i="2" s="1"/>
  <c r="AL304" i="2"/>
  <c r="AJ302" i="2"/>
  <c r="AK302" i="2" s="1"/>
  <c r="AL296" i="2"/>
  <c r="AJ294" i="2"/>
  <c r="AK294" i="2" s="1"/>
  <c r="AL288" i="2"/>
  <c r="AJ286" i="2"/>
  <c r="AK286" i="2" s="1"/>
  <c r="AL280" i="2"/>
  <c r="AJ278" i="2"/>
  <c r="AK278" i="2" s="1"/>
  <c r="AL272" i="2"/>
  <c r="AJ270" i="2"/>
  <c r="AK270" i="2" s="1"/>
  <c r="AL264" i="2"/>
  <c r="AJ262" i="2"/>
  <c r="AK262" i="2" s="1"/>
  <c r="AL256" i="2"/>
  <c r="AJ254" i="2"/>
  <c r="AK254" i="2" s="1"/>
  <c r="AL248" i="2"/>
  <c r="AJ246" i="2"/>
  <c r="AK246" i="2" s="1"/>
  <c r="AL240" i="2"/>
  <c r="AJ238" i="2"/>
  <c r="AK238" i="2" s="1"/>
  <c r="AL232" i="2"/>
  <c r="AJ230" i="2"/>
  <c r="AK230" i="2" s="1"/>
  <c r="AL224" i="2"/>
  <c r="AJ222" i="2"/>
  <c r="AK222" i="2" s="1"/>
  <c r="AK220" i="2"/>
  <c r="AL218" i="2"/>
  <c r="AK217" i="2"/>
  <c r="AJ212" i="2"/>
  <c r="AK212" i="2" s="1"/>
  <c r="AH211" i="2"/>
  <c r="AL211" i="2" s="1"/>
  <c r="AJ207" i="2"/>
  <c r="AK207" i="2" s="1"/>
  <c r="AJ204" i="2"/>
  <c r="AK204" i="2" s="1"/>
  <c r="AJ203" i="2"/>
  <c r="AK203" i="2" s="1"/>
  <c r="AL203" i="2"/>
  <c r="AL201" i="2"/>
  <c r="AH191" i="2"/>
  <c r="AJ191" i="2"/>
  <c r="AK191" i="2" s="1"/>
  <c r="AL191" i="2"/>
  <c r="AH189" i="2"/>
  <c r="AL189" i="2" s="1"/>
  <c r="AJ189" i="2"/>
  <c r="AK189" i="2" s="1"/>
  <c r="AL173" i="2"/>
  <c r="AL219" i="2"/>
  <c r="AJ213" i="2"/>
  <c r="AK213" i="2" s="1"/>
  <c r="AH212" i="2"/>
  <c r="AL212" i="2" s="1"/>
  <c r="AL209" i="2"/>
  <c r="AH204" i="2"/>
  <c r="AL204" i="2" s="1"/>
  <c r="AL202" i="2"/>
  <c r="AJ187" i="2"/>
  <c r="AK187" i="2" s="1"/>
  <c r="AL187" i="2"/>
  <c r="AH187" i="2"/>
  <c r="AL104" i="2"/>
  <c r="AJ65" i="2"/>
  <c r="AK65" i="2" s="1"/>
  <c r="AM65" i="2"/>
  <c r="AH63" i="2"/>
  <c r="AJ63" i="2"/>
  <c r="AK63" i="2" s="1"/>
  <c r="AL63" i="2"/>
  <c r="AL183" i="2"/>
  <c r="AL175" i="2"/>
  <c r="AJ173" i="2"/>
  <c r="AK173" i="2" s="1"/>
  <c r="AL167" i="2"/>
  <c r="AJ165" i="2"/>
  <c r="AK165" i="2" s="1"/>
  <c r="AH163" i="2"/>
  <c r="AL159" i="2"/>
  <c r="AJ157" i="2"/>
  <c r="AK157" i="2" s="1"/>
  <c r="AH155" i="2"/>
  <c r="AL151" i="2"/>
  <c r="AJ149" i="2"/>
  <c r="AK149" i="2" s="1"/>
  <c r="AH147" i="2"/>
  <c r="AL144" i="2"/>
  <c r="AJ143" i="2"/>
  <c r="AK143" i="2" s="1"/>
  <c r="AH142" i="2"/>
  <c r="AL142" i="2" s="1"/>
  <c r="AL140" i="2"/>
  <c r="AJ139" i="2"/>
  <c r="AK139" i="2" s="1"/>
  <c r="AJ132" i="2"/>
  <c r="AK132" i="2" s="1"/>
  <c r="AM126" i="2"/>
  <c r="AH124" i="2"/>
  <c r="AJ118" i="2"/>
  <c r="AK118" i="2" s="1"/>
  <c r="AL115" i="2"/>
  <c r="AK113" i="2"/>
  <c r="AJ111" i="2"/>
  <c r="AK111" i="2" s="1"/>
  <c r="AH110" i="2"/>
  <c r="AL110" i="2" s="1"/>
  <c r="AL108" i="2"/>
  <c r="AJ107" i="2"/>
  <c r="AK107" i="2" s="1"/>
  <c r="AJ100" i="2"/>
  <c r="AK100" i="2" s="1"/>
  <c r="AH96" i="2"/>
  <c r="AM94" i="2"/>
  <c r="AH92" i="2"/>
  <c r="AJ86" i="2"/>
  <c r="AK86" i="2" s="1"/>
  <c r="AL83" i="2"/>
  <c r="AK81" i="2"/>
  <c r="AH78" i="2"/>
  <c r="AL78" i="2" s="1"/>
  <c r="AJ75" i="2"/>
  <c r="AK75" i="2" s="1"/>
  <c r="AJ72" i="2"/>
  <c r="AK72" i="2" s="1"/>
  <c r="AL135" i="2"/>
  <c r="AJ128" i="2"/>
  <c r="AK128" i="2" s="1"/>
  <c r="AL103" i="2"/>
  <c r="AJ183" i="2"/>
  <c r="AK183" i="2" s="1"/>
  <c r="AJ175" i="2"/>
  <c r="AK175" i="2" s="1"/>
  <c r="AH173" i="2"/>
  <c r="AJ167" i="2"/>
  <c r="AK167" i="2" s="1"/>
  <c r="AH165" i="2"/>
  <c r="AL165" i="2" s="1"/>
  <c r="AL161" i="2"/>
  <c r="AJ159" i="2"/>
  <c r="AK159" i="2" s="1"/>
  <c r="AH157" i="2"/>
  <c r="AL157" i="2" s="1"/>
  <c r="AL153" i="2"/>
  <c r="AJ151" i="2"/>
  <c r="AK151" i="2" s="1"/>
  <c r="AH149" i="2"/>
  <c r="AL149" i="2" s="1"/>
  <c r="AL145" i="2"/>
  <c r="AJ144" i="2"/>
  <c r="AK144" i="2" s="1"/>
  <c r="AJ140" i="2"/>
  <c r="AK140" i="2" s="1"/>
  <c r="AH136" i="2"/>
  <c r="AL136" i="2" s="1"/>
  <c r="AM134" i="2"/>
  <c r="AH132" i="2"/>
  <c r="AL132" i="2" s="1"/>
  <c r="AL123" i="2"/>
  <c r="AK121" i="2"/>
  <c r="AJ119" i="2"/>
  <c r="AK119" i="2" s="1"/>
  <c r="AH118" i="2"/>
  <c r="AL118" i="2" s="1"/>
  <c r="AL116" i="2"/>
  <c r="AJ115" i="2"/>
  <c r="AK115" i="2" s="1"/>
  <c r="AL114" i="2"/>
  <c r="AJ108" i="2"/>
  <c r="AK108" i="2" s="1"/>
  <c r="AM102" i="2"/>
  <c r="AH100" i="2"/>
  <c r="AL100" i="2" s="1"/>
  <c r="AL91" i="2"/>
  <c r="AH86" i="2"/>
  <c r="AL86" i="2" s="1"/>
  <c r="AL84" i="2"/>
  <c r="AJ83" i="2"/>
  <c r="AK83" i="2" s="1"/>
  <c r="AK25" i="2"/>
  <c r="AL143" i="2"/>
  <c r="AL111" i="2"/>
  <c r="AJ104" i="2"/>
  <c r="AK104" i="2" s="1"/>
  <c r="AL79" i="2"/>
  <c r="AL163" i="2"/>
  <c r="AJ161" i="2"/>
  <c r="AK161" i="2" s="1"/>
  <c r="AL155" i="2"/>
  <c r="AJ153" i="2"/>
  <c r="AK153" i="2" s="1"/>
  <c r="AL147" i="2"/>
  <c r="AJ145" i="2"/>
  <c r="AK145" i="2" s="1"/>
  <c r="AL131" i="2"/>
  <c r="AK129" i="2"/>
  <c r="AJ127" i="2"/>
  <c r="AK127" i="2" s="1"/>
  <c r="AH126" i="2"/>
  <c r="AL126" i="2" s="1"/>
  <c r="AK126" i="2"/>
  <c r="AL124" i="2"/>
  <c r="AJ123" i="2"/>
  <c r="AK123" i="2" s="1"/>
  <c r="AJ116" i="2"/>
  <c r="AK116" i="2" s="1"/>
  <c r="AL113" i="2"/>
  <c r="AL99" i="2"/>
  <c r="AK97" i="2"/>
  <c r="AJ95" i="2"/>
  <c r="AK95" i="2" s="1"/>
  <c r="AH94" i="2"/>
  <c r="AL94" i="2" s="1"/>
  <c r="AK94" i="2"/>
  <c r="AL92" i="2"/>
  <c r="AJ91" i="2"/>
  <c r="AK91" i="2" s="1"/>
  <c r="AJ84" i="2"/>
  <c r="AK84" i="2" s="1"/>
  <c r="AL81" i="2"/>
  <c r="AJ74" i="2"/>
  <c r="AK74" i="2" s="1"/>
  <c r="AL73" i="2"/>
  <c r="AH71" i="2"/>
  <c r="AJ71" i="2"/>
  <c r="AK71" i="2" s="1"/>
  <c r="AL71" i="2"/>
  <c r="AJ64" i="2"/>
  <c r="AK64" i="2" s="1"/>
  <c r="AL64" i="2"/>
  <c r="AJ58" i="2"/>
  <c r="AK58" i="2" s="1"/>
  <c r="AH56" i="2"/>
  <c r="AJ56" i="2"/>
  <c r="AK56" i="2" s="1"/>
  <c r="AL56" i="2"/>
  <c r="AK33" i="2"/>
  <c r="AL128" i="2"/>
  <c r="AL119" i="2"/>
  <c r="AJ112" i="2"/>
  <c r="AK112" i="2" s="1"/>
  <c r="AL96" i="2"/>
  <c r="AM93" i="2"/>
  <c r="AL87" i="2"/>
  <c r="AJ80" i="2"/>
  <c r="AK80" i="2" s="1"/>
  <c r="AL72" i="2"/>
  <c r="AJ142" i="2"/>
  <c r="AK142" i="2" s="1"/>
  <c r="AL139" i="2"/>
  <c r="AK137" i="2"/>
  <c r="AJ135" i="2"/>
  <c r="AK135" i="2" s="1"/>
  <c r="AH134" i="2"/>
  <c r="AL134" i="2" s="1"/>
  <c r="AK134" i="2"/>
  <c r="AJ131" i="2"/>
  <c r="AK131" i="2" s="1"/>
  <c r="AH127" i="2"/>
  <c r="AL127" i="2" s="1"/>
  <c r="AL121" i="2"/>
  <c r="AH120" i="2"/>
  <c r="AL120" i="2" s="1"/>
  <c r="AJ110" i="2"/>
  <c r="AK110" i="2" s="1"/>
  <c r="AL107" i="2"/>
  <c r="AK105" i="2"/>
  <c r="AJ103" i="2"/>
  <c r="AK103" i="2" s="1"/>
  <c r="AH102" i="2"/>
  <c r="AL102" i="2" s="1"/>
  <c r="AK102" i="2"/>
  <c r="AJ99" i="2"/>
  <c r="AK99" i="2" s="1"/>
  <c r="AH95" i="2"/>
  <c r="AL95" i="2" s="1"/>
  <c r="AL89" i="2"/>
  <c r="AH88" i="2"/>
  <c r="AL88" i="2" s="1"/>
  <c r="AJ78" i="2"/>
  <c r="AK78" i="2" s="1"/>
  <c r="AL75" i="2"/>
  <c r="AL66" i="2"/>
  <c r="AK41" i="2"/>
  <c r="AK9" i="2"/>
  <c r="AK70" i="2"/>
  <c r="AH67" i="2"/>
  <c r="AL67" i="2" s="1"/>
  <c r="AK62" i="2"/>
  <c r="AH59" i="2"/>
  <c r="AL59" i="2" s="1"/>
  <c r="AL55" i="2"/>
  <c r="AK54" i="2"/>
  <c r="AH51" i="2"/>
  <c r="AL51" i="2" s="1"/>
  <c r="AL47" i="2"/>
  <c r="AK46" i="2"/>
  <c r="AL39" i="2"/>
  <c r="AK38" i="2"/>
  <c r="AL31" i="2"/>
  <c r="AK30" i="2"/>
  <c r="AL23" i="2"/>
  <c r="AK22" i="2"/>
  <c r="AL15" i="2"/>
  <c r="AH11" i="2"/>
  <c r="AL11" i="2" s="1"/>
  <c r="AM49" i="2"/>
  <c r="AL48" i="2"/>
  <c r="AM41" i="2"/>
  <c r="AL40" i="2"/>
  <c r="AM33" i="2"/>
  <c r="AL32" i="2"/>
  <c r="AM25" i="2"/>
  <c r="AL24" i="2"/>
  <c r="AM17" i="2"/>
  <c r="AL16" i="2"/>
  <c r="AM9" i="2"/>
  <c r="AL65" i="2"/>
  <c r="AL57" i="2"/>
  <c r="AJ55" i="2"/>
  <c r="AK55" i="2" s="1"/>
  <c r="AM50" i="2"/>
  <c r="AL49" i="2"/>
  <c r="AJ47" i="2"/>
  <c r="AK47" i="2" s="1"/>
  <c r="AM42" i="2"/>
  <c r="AL41" i="2"/>
  <c r="AJ39" i="2"/>
  <c r="AK39" i="2" s="1"/>
  <c r="AM34" i="2"/>
  <c r="AL33" i="2"/>
  <c r="AJ31" i="2"/>
  <c r="AK31" i="2" s="1"/>
  <c r="AM26" i="2"/>
  <c r="AL25" i="2"/>
  <c r="AJ23" i="2"/>
  <c r="AK23" i="2" s="1"/>
  <c r="AM18" i="2"/>
  <c r="AL17" i="2"/>
  <c r="AJ15" i="2"/>
  <c r="AK15" i="2" s="1"/>
  <c r="AM10" i="2"/>
  <c r="AJ48" i="2"/>
  <c r="AK48" i="2" s="1"/>
  <c r="AJ40" i="2"/>
  <c r="AK40" i="2" s="1"/>
  <c r="AJ32" i="2"/>
  <c r="AK32" i="2" s="1"/>
  <c r="AJ24" i="2"/>
  <c r="AK24" i="2" s="1"/>
  <c r="AJ16" i="2"/>
  <c r="AK16" i="2" s="1"/>
  <c r="T308" i="2" a="1"/>
  <c r="T315" i="2" l="1"/>
  <c r="T319" i="2"/>
  <c r="T308" i="2"/>
  <c r="U308" i="2" s="1"/>
  <c r="V308" i="2" s="1"/>
  <c r="T312" i="2"/>
  <c r="T316" i="2"/>
  <c r="T320" i="2"/>
  <c r="T309" i="2"/>
  <c r="T313" i="2"/>
  <c r="T317" i="2"/>
  <c r="T314" i="2"/>
  <c r="T321" i="2"/>
  <c r="T310" i="2"/>
  <c r="T318" i="2"/>
  <c r="T311" i="2"/>
  <c r="AM305" i="2"/>
  <c r="AL305" i="2"/>
  <c r="AS8" i="2" s="1"/>
  <c r="AJ305" i="2"/>
  <c r="AK8" i="2"/>
  <c r="AK305" i="2" s="1"/>
  <c r="X309" i="2" l="1"/>
  <c r="U309" i="2"/>
  <c r="V309" i="2" s="1"/>
  <c r="Y309" i="2"/>
  <c r="X320" i="2"/>
  <c r="Y320" i="2"/>
  <c r="U320" i="2"/>
  <c r="V320" i="2" s="1"/>
  <c r="Y318" i="2"/>
  <c r="U318" i="2"/>
  <c r="V318" i="2" s="1"/>
  <c r="X318" i="2"/>
  <c r="X316" i="2"/>
  <c r="Y316" i="2"/>
  <c r="U316" i="2"/>
  <c r="V316" i="2" s="1"/>
  <c r="AS20" i="2"/>
  <c r="AS10" i="2"/>
  <c r="AS12" i="2" s="1"/>
  <c r="AS14" i="2" s="1"/>
  <c r="AS19" i="2"/>
  <c r="AS17" i="2"/>
  <c r="AS18" i="2" s="1"/>
  <c r="AS16" i="2"/>
  <c r="U311" i="2"/>
  <c r="V311" i="2" s="1"/>
  <c r="X311" i="2"/>
  <c r="Y311" i="2"/>
  <c r="Y310" i="2"/>
  <c r="U310" i="2"/>
  <c r="V310" i="2" s="1"/>
  <c r="X310" i="2"/>
  <c r="X312" i="2"/>
  <c r="U312" i="2"/>
  <c r="V312" i="2" s="1"/>
  <c r="Y312" i="2"/>
  <c r="U313" i="2"/>
  <c r="V313" i="2" s="1"/>
  <c r="Y313" i="2"/>
  <c r="X313" i="2"/>
  <c r="U321" i="2"/>
  <c r="V321" i="2" s="1"/>
  <c r="X321" i="2"/>
  <c r="Y321" i="2"/>
  <c r="Y314" i="2"/>
  <c r="X314" i="2"/>
  <c r="U314" i="2"/>
  <c r="V314" i="2" s="1"/>
  <c r="U319" i="2"/>
  <c r="V319" i="2" s="1"/>
  <c r="X319" i="2"/>
  <c r="Y319" i="2"/>
  <c r="U317" i="2"/>
  <c r="V317" i="2" s="1"/>
  <c r="X317" i="2"/>
  <c r="Y317" i="2"/>
  <c r="X315" i="2"/>
  <c r="Y315" i="2"/>
  <c r="U315" i="2"/>
  <c r="V315" i="2" s="1"/>
</calcChain>
</file>

<file path=xl/sharedStrings.xml><?xml version="1.0" encoding="utf-8"?>
<sst xmlns="http://schemas.openxmlformats.org/spreadsheetml/2006/main" count="91" uniqueCount="58">
  <si>
    <t>heart disease:1</t>
  </si>
  <si>
    <t>age</t>
  </si>
  <si>
    <t>gender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</si>
  <si>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</si>
  <si>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</si>
  <si>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</si>
  <si>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</si>
  <si>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</si>
  <si>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</si>
  <si>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</si>
  <si>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</si>
  <si>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</si>
  <si>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</si>
  <si>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</si>
  <si>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Constant</t>
  </si>
  <si>
    <t>Logistic Regression</t>
  </si>
  <si>
    <t>Success</t>
  </si>
  <si>
    <t>Failure</t>
  </si>
  <si>
    <t>Total</t>
  </si>
  <si>
    <t>p-Obs</t>
  </si>
  <si>
    <t>p-Pred</t>
  </si>
  <si>
    <t>Suc-Pred</t>
  </si>
  <si>
    <t>Fail-Pred</t>
  </si>
  <si>
    <t>LL</t>
  </si>
  <si>
    <t>% Correct</t>
  </si>
  <si>
    <t>Coeff</t>
  </si>
  <si>
    <t>LL0</t>
  </si>
  <si>
    <t>LL1</t>
  </si>
  <si>
    <t>Chi-Sq</t>
  </si>
  <si>
    <t>df</t>
  </si>
  <si>
    <t>p-value</t>
  </si>
  <si>
    <t>alpha</t>
  </si>
  <si>
    <t>sig</t>
  </si>
  <si>
    <t>R-Sq (L)</t>
  </si>
  <si>
    <t>R-Sq (CS)</t>
  </si>
  <si>
    <t>R-Sq (N)</t>
  </si>
  <si>
    <t>AIC</t>
  </si>
  <si>
    <t>BIC</t>
  </si>
  <si>
    <t>Covariance Matrix</t>
  </si>
  <si>
    <t>coeff b</t>
  </si>
  <si>
    <t>s.e.</t>
  </si>
  <si>
    <t>Wald</t>
  </si>
  <si>
    <t>exp(b)</t>
  </si>
  <si>
    <t>lower</t>
  </si>
  <si>
    <t>upper</t>
  </si>
  <si>
    <t>Intercept</t>
  </si>
  <si>
    <t>Converge</t>
  </si>
  <si>
    <t>Classification Table</t>
  </si>
  <si>
    <t>Suc-Obs</t>
  </si>
  <si>
    <t>Fail-Obs</t>
  </si>
  <si>
    <t>Accuracy</t>
  </si>
  <si>
    <t>Cutoff</t>
  </si>
  <si>
    <t>ROC Table</t>
  </si>
  <si>
    <t>Fail-Cum</t>
  </si>
  <si>
    <t>Suc-Cum</t>
  </si>
  <si>
    <t>FPR</t>
  </si>
  <si>
    <t>TPR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</si>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</sst>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2" borderId="2" xfId="0" applyFont="1" applyFill="1" applyBorder="1"/>
    <xf numFmtId="0" fontId="1" fillId="3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right"/>
    </xf>
    <xf numFmtId="0" fontId="4" fillId="0" borderId="18" xfId="0" applyFont="1" applyBorder="1" applyAlignment="1">
      <alignment horizontal="center"/>
    </xf>
    <xf numFmtId="0" fontId="0" fillId="0" borderId="19" xfId="0" applyBorder="1"/>
    <xf numFmtId="0" fontId="0" fillId="0" borderId="0" xfId="0" applyAlignment="1">
      <alignment horizontal="center"/>
    </xf>
    <xf numFmtId="0" fontId="0" fillId="0" borderId="4" xfId="0" applyBorder="1"/>
    <xf numFmtId="0" fontId="3" fillId="0" borderId="20" xfId="0" applyFont="1" applyBorder="1"/>
    <xf numFmtId="0" fontId="3" fillId="0" borderId="21" xfId="0" applyFont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9419298333976909"/>
          <c:y val="0.17216270712941997"/>
          <c:w val="0.77547666616299826"/>
          <c:h val="0.57875893195753969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'Logistic regression'!$BV$8:$BV$305</c:f>
              <c:numCache>
                <c:formatCode>General</c:formatCode>
                <c:ptCount val="298"/>
                <c:pt idx="0">
                  <c:v>1</c:v>
                </c:pt>
                <c:pt idx="1">
                  <c:v>0.99375000000000002</c:v>
                </c:pt>
                <c:pt idx="2">
                  <c:v>0.98750000000000004</c:v>
                </c:pt>
                <c:pt idx="3">
                  <c:v>0.98124999999999996</c:v>
                </c:pt>
                <c:pt idx="4">
                  <c:v>0.97499999999999998</c:v>
                </c:pt>
                <c:pt idx="5">
                  <c:v>0.96875</c:v>
                </c:pt>
                <c:pt idx="6">
                  <c:v>0.96250000000000002</c:v>
                </c:pt>
                <c:pt idx="7">
                  <c:v>0.95625000000000004</c:v>
                </c:pt>
                <c:pt idx="8">
                  <c:v>0.95</c:v>
                </c:pt>
                <c:pt idx="9">
                  <c:v>0.94374999999999998</c:v>
                </c:pt>
                <c:pt idx="10">
                  <c:v>0.9375</c:v>
                </c:pt>
                <c:pt idx="11">
                  <c:v>0.93125000000000002</c:v>
                </c:pt>
                <c:pt idx="12">
                  <c:v>0.92500000000000004</c:v>
                </c:pt>
                <c:pt idx="13">
                  <c:v>0.91874999999999996</c:v>
                </c:pt>
                <c:pt idx="14">
                  <c:v>0.91249999999999998</c:v>
                </c:pt>
                <c:pt idx="15">
                  <c:v>0.90625</c:v>
                </c:pt>
                <c:pt idx="16">
                  <c:v>0.9</c:v>
                </c:pt>
                <c:pt idx="17">
                  <c:v>0.89375000000000004</c:v>
                </c:pt>
                <c:pt idx="18">
                  <c:v>0.88749999999999996</c:v>
                </c:pt>
                <c:pt idx="19">
                  <c:v>0.88124999999999998</c:v>
                </c:pt>
                <c:pt idx="20">
                  <c:v>0.875</c:v>
                </c:pt>
                <c:pt idx="21">
                  <c:v>0.86875000000000002</c:v>
                </c:pt>
                <c:pt idx="22">
                  <c:v>0.86250000000000004</c:v>
                </c:pt>
                <c:pt idx="23">
                  <c:v>0.85624999999999996</c:v>
                </c:pt>
                <c:pt idx="24">
                  <c:v>0.85</c:v>
                </c:pt>
                <c:pt idx="25">
                  <c:v>0.84375</c:v>
                </c:pt>
                <c:pt idx="26">
                  <c:v>0.83750000000000002</c:v>
                </c:pt>
                <c:pt idx="27">
                  <c:v>0.83125000000000004</c:v>
                </c:pt>
                <c:pt idx="28">
                  <c:v>0.82499999999999996</c:v>
                </c:pt>
                <c:pt idx="29">
                  <c:v>0.81874999999999998</c:v>
                </c:pt>
                <c:pt idx="30">
                  <c:v>0.8125</c:v>
                </c:pt>
                <c:pt idx="31">
                  <c:v>0.80625000000000002</c:v>
                </c:pt>
                <c:pt idx="32">
                  <c:v>0.8</c:v>
                </c:pt>
                <c:pt idx="33">
                  <c:v>0.79374999999999996</c:v>
                </c:pt>
                <c:pt idx="34">
                  <c:v>0.78749999999999998</c:v>
                </c:pt>
                <c:pt idx="35">
                  <c:v>0.78125</c:v>
                </c:pt>
                <c:pt idx="36">
                  <c:v>0.77500000000000002</c:v>
                </c:pt>
                <c:pt idx="37">
                  <c:v>0.76875000000000004</c:v>
                </c:pt>
                <c:pt idx="38">
                  <c:v>0.76249999999999996</c:v>
                </c:pt>
                <c:pt idx="39">
                  <c:v>0.75624999999999998</c:v>
                </c:pt>
                <c:pt idx="40">
                  <c:v>0.75</c:v>
                </c:pt>
                <c:pt idx="41">
                  <c:v>0.74375000000000002</c:v>
                </c:pt>
                <c:pt idx="42">
                  <c:v>0.73750000000000004</c:v>
                </c:pt>
                <c:pt idx="43">
                  <c:v>0.73124999999999996</c:v>
                </c:pt>
                <c:pt idx="44">
                  <c:v>0.72499999999999998</c:v>
                </c:pt>
                <c:pt idx="45">
                  <c:v>0.71875</c:v>
                </c:pt>
                <c:pt idx="46">
                  <c:v>0.71250000000000002</c:v>
                </c:pt>
                <c:pt idx="47">
                  <c:v>0.70625000000000004</c:v>
                </c:pt>
                <c:pt idx="48">
                  <c:v>0.7</c:v>
                </c:pt>
                <c:pt idx="49">
                  <c:v>0.69374999999999998</c:v>
                </c:pt>
                <c:pt idx="50">
                  <c:v>0.6875</c:v>
                </c:pt>
                <c:pt idx="51">
                  <c:v>0.68125000000000002</c:v>
                </c:pt>
                <c:pt idx="52">
                  <c:v>0.67500000000000004</c:v>
                </c:pt>
                <c:pt idx="53">
                  <c:v>0.66874999999999996</c:v>
                </c:pt>
                <c:pt idx="54">
                  <c:v>0.66249999999999998</c:v>
                </c:pt>
                <c:pt idx="55">
                  <c:v>0.65625</c:v>
                </c:pt>
                <c:pt idx="56">
                  <c:v>0.65</c:v>
                </c:pt>
                <c:pt idx="57">
                  <c:v>0.64375000000000004</c:v>
                </c:pt>
                <c:pt idx="58">
                  <c:v>0.63749999999999996</c:v>
                </c:pt>
                <c:pt idx="59">
                  <c:v>0.63749999999999996</c:v>
                </c:pt>
                <c:pt idx="60">
                  <c:v>0.63124999999999998</c:v>
                </c:pt>
                <c:pt idx="61">
                  <c:v>0.625</c:v>
                </c:pt>
                <c:pt idx="62">
                  <c:v>0.61875000000000002</c:v>
                </c:pt>
                <c:pt idx="63">
                  <c:v>0.61875000000000002</c:v>
                </c:pt>
                <c:pt idx="64">
                  <c:v>0.61250000000000004</c:v>
                </c:pt>
                <c:pt idx="65">
                  <c:v>0.60624999999999996</c:v>
                </c:pt>
                <c:pt idx="66">
                  <c:v>0.6</c:v>
                </c:pt>
                <c:pt idx="67">
                  <c:v>0.6</c:v>
                </c:pt>
                <c:pt idx="68">
                  <c:v>0.59375</c:v>
                </c:pt>
                <c:pt idx="69">
                  <c:v>0.58750000000000002</c:v>
                </c:pt>
                <c:pt idx="70">
                  <c:v>0.58125000000000004</c:v>
                </c:pt>
                <c:pt idx="71">
                  <c:v>0.57499999999999996</c:v>
                </c:pt>
                <c:pt idx="72">
                  <c:v>0.56874999999999998</c:v>
                </c:pt>
                <c:pt idx="73">
                  <c:v>0.5625</c:v>
                </c:pt>
                <c:pt idx="74">
                  <c:v>0.55625000000000002</c:v>
                </c:pt>
                <c:pt idx="75">
                  <c:v>0.55000000000000004</c:v>
                </c:pt>
                <c:pt idx="76">
                  <c:v>0.54374999999999996</c:v>
                </c:pt>
                <c:pt idx="77">
                  <c:v>0.53749999999999998</c:v>
                </c:pt>
                <c:pt idx="78">
                  <c:v>0.53125</c:v>
                </c:pt>
                <c:pt idx="79">
                  <c:v>0.52500000000000002</c:v>
                </c:pt>
                <c:pt idx="80">
                  <c:v>0.51875000000000004</c:v>
                </c:pt>
                <c:pt idx="81">
                  <c:v>0.51249999999999996</c:v>
                </c:pt>
                <c:pt idx="82">
                  <c:v>0.50624999999999998</c:v>
                </c:pt>
                <c:pt idx="83">
                  <c:v>0.5</c:v>
                </c:pt>
                <c:pt idx="84">
                  <c:v>0.49375000000000002</c:v>
                </c:pt>
                <c:pt idx="85">
                  <c:v>0.49375000000000002</c:v>
                </c:pt>
                <c:pt idx="86">
                  <c:v>0.48750000000000004</c:v>
                </c:pt>
                <c:pt idx="87">
                  <c:v>0.48124999999999996</c:v>
                </c:pt>
                <c:pt idx="88">
                  <c:v>0.47499999999999998</c:v>
                </c:pt>
                <c:pt idx="89">
                  <c:v>0.46875</c:v>
                </c:pt>
                <c:pt idx="90">
                  <c:v>0.46250000000000002</c:v>
                </c:pt>
                <c:pt idx="91">
                  <c:v>0.45625000000000004</c:v>
                </c:pt>
                <c:pt idx="92">
                  <c:v>0.45625000000000004</c:v>
                </c:pt>
                <c:pt idx="93">
                  <c:v>0.44999999999999996</c:v>
                </c:pt>
                <c:pt idx="94">
                  <c:v>0.44999999999999996</c:v>
                </c:pt>
                <c:pt idx="95">
                  <c:v>0.44374999999999998</c:v>
                </c:pt>
                <c:pt idx="96">
                  <c:v>0.4375</c:v>
                </c:pt>
                <c:pt idx="97">
                  <c:v>0.43125000000000002</c:v>
                </c:pt>
                <c:pt idx="98">
                  <c:v>0.42500000000000004</c:v>
                </c:pt>
                <c:pt idx="99">
                  <c:v>0.41874999999999996</c:v>
                </c:pt>
                <c:pt idx="100">
                  <c:v>0.41249999999999998</c:v>
                </c:pt>
                <c:pt idx="101">
                  <c:v>0.40625</c:v>
                </c:pt>
                <c:pt idx="102">
                  <c:v>0.40625</c:v>
                </c:pt>
                <c:pt idx="103">
                  <c:v>0.40625</c:v>
                </c:pt>
                <c:pt idx="104">
                  <c:v>0.4</c:v>
                </c:pt>
                <c:pt idx="105">
                  <c:v>0.4</c:v>
                </c:pt>
                <c:pt idx="106">
                  <c:v>0.39375000000000004</c:v>
                </c:pt>
                <c:pt idx="107">
                  <c:v>0.38749999999999996</c:v>
                </c:pt>
                <c:pt idx="108">
                  <c:v>0.38749999999999996</c:v>
                </c:pt>
                <c:pt idx="109">
                  <c:v>0.38124999999999998</c:v>
                </c:pt>
                <c:pt idx="110">
                  <c:v>0.375</c:v>
                </c:pt>
                <c:pt idx="111">
                  <c:v>0.36875000000000002</c:v>
                </c:pt>
                <c:pt idx="112">
                  <c:v>0.36250000000000004</c:v>
                </c:pt>
                <c:pt idx="113">
                  <c:v>0.35624999999999996</c:v>
                </c:pt>
                <c:pt idx="114">
                  <c:v>0.35</c:v>
                </c:pt>
                <c:pt idx="115">
                  <c:v>0.34375</c:v>
                </c:pt>
                <c:pt idx="116">
                  <c:v>0.33750000000000002</c:v>
                </c:pt>
                <c:pt idx="117">
                  <c:v>0.33125000000000004</c:v>
                </c:pt>
                <c:pt idx="118">
                  <c:v>0.32499999999999996</c:v>
                </c:pt>
                <c:pt idx="119">
                  <c:v>0.32499999999999996</c:v>
                </c:pt>
                <c:pt idx="120">
                  <c:v>0.31874999999999998</c:v>
                </c:pt>
                <c:pt idx="121">
                  <c:v>0.3125</c:v>
                </c:pt>
                <c:pt idx="122">
                  <c:v>0.30625000000000002</c:v>
                </c:pt>
                <c:pt idx="123">
                  <c:v>0.30000000000000004</c:v>
                </c:pt>
                <c:pt idx="124">
                  <c:v>0.29374999999999996</c:v>
                </c:pt>
                <c:pt idx="125">
                  <c:v>0.28749999999999998</c:v>
                </c:pt>
                <c:pt idx="126">
                  <c:v>0.28125</c:v>
                </c:pt>
                <c:pt idx="127">
                  <c:v>0.27500000000000002</c:v>
                </c:pt>
                <c:pt idx="128">
                  <c:v>0.26875000000000004</c:v>
                </c:pt>
                <c:pt idx="129">
                  <c:v>0.26875000000000004</c:v>
                </c:pt>
                <c:pt idx="130">
                  <c:v>0.26875000000000004</c:v>
                </c:pt>
                <c:pt idx="131">
                  <c:v>0.26249999999999996</c:v>
                </c:pt>
                <c:pt idx="132">
                  <c:v>0.25624999999999998</c:v>
                </c:pt>
                <c:pt idx="133">
                  <c:v>0.25624999999999998</c:v>
                </c:pt>
                <c:pt idx="134">
                  <c:v>0.25624999999999998</c:v>
                </c:pt>
                <c:pt idx="135">
                  <c:v>0.25</c:v>
                </c:pt>
                <c:pt idx="136">
                  <c:v>0.24375000000000002</c:v>
                </c:pt>
                <c:pt idx="137">
                  <c:v>0.23750000000000004</c:v>
                </c:pt>
                <c:pt idx="138">
                  <c:v>0.23124999999999996</c:v>
                </c:pt>
                <c:pt idx="139">
                  <c:v>0.23124999999999996</c:v>
                </c:pt>
                <c:pt idx="140">
                  <c:v>0.22499999999999998</c:v>
                </c:pt>
                <c:pt idx="141">
                  <c:v>0.21875</c:v>
                </c:pt>
                <c:pt idx="142">
                  <c:v>0.21250000000000002</c:v>
                </c:pt>
                <c:pt idx="143">
                  <c:v>0.21250000000000002</c:v>
                </c:pt>
                <c:pt idx="144">
                  <c:v>0.21250000000000002</c:v>
                </c:pt>
                <c:pt idx="145">
                  <c:v>0.20625000000000004</c:v>
                </c:pt>
                <c:pt idx="146">
                  <c:v>0.19999999999999996</c:v>
                </c:pt>
                <c:pt idx="147">
                  <c:v>0.19374999999999998</c:v>
                </c:pt>
                <c:pt idx="148">
                  <c:v>0.1875</c:v>
                </c:pt>
                <c:pt idx="149">
                  <c:v>0.18125000000000002</c:v>
                </c:pt>
                <c:pt idx="150">
                  <c:v>0.17500000000000004</c:v>
                </c:pt>
                <c:pt idx="151">
                  <c:v>0.17500000000000004</c:v>
                </c:pt>
                <c:pt idx="152">
                  <c:v>0.16874999999999996</c:v>
                </c:pt>
                <c:pt idx="153">
                  <c:v>0.16249999999999998</c:v>
                </c:pt>
                <c:pt idx="154">
                  <c:v>0.15625</c:v>
                </c:pt>
                <c:pt idx="155">
                  <c:v>0.15000000000000002</c:v>
                </c:pt>
                <c:pt idx="156">
                  <c:v>0.15000000000000002</c:v>
                </c:pt>
                <c:pt idx="157">
                  <c:v>0.15000000000000002</c:v>
                </c:pt>
                <c:pt idx="158">
                  <c:v>0.15000000000000002</c:v>
                </c:pt>
                <c:pt idx="159">
                  <c:v>0.15000000000000002</c:v>
                </c:pt>
                <c:pt idx="160">
                  <c:v>0.14375000000000004</c:v>
                </c:pt>
                <c:pt idx="161">
                  <c:v>0.14375000000000004</c:v>
                </c:pt>
                <c:pt idx="162">
                  <c:v>0.13749999999999996</c:v>
                </c:pt>
                <c:pt idx="163">
                  <c:v>0.13124999999999998</c:v>
                </c:pt>
                <c:pt idx="164">
                  <c:v>0.125</c:v>
                </c:pt>
                <c:pt idx="165">
                  <c:v>0.125</c:v>
                </c:pt>
                <c:pt idx="166">
                  <c:v>0.11875000000000002</c:v>
                </c:pt>
                <c:pt idx="167">
                  <c:v>0.11875000000000002</c:v>
                </c:pt>
                <c:pt idx="168">
                  <c:v>0.11875000000000002</c:v>
                </c:pt>
                <c:pt idx="169">
                  <c:v>0.11250000000000004</c:v>
                </c:pt>
                <c:pt idx="170">
                  <c:v>0.10624999999999996</c:v>
                </c:pt>
                <c:pt idx="171">
                  <c:v>9.9999999999999978E-2</c:v>
                </c:pt>
                <c:pt idx="172">
                  <c:v>9.375E-2</c:v>
                </c:pt>
                <c:pt idx="173">
                  <c:v>9.375E-2</c:v>
                </c:pt>
                <c:pt idx="174">
                  <c:v>8.7500000000000022E-2</c:v>
                </c:pt>
                <c:pt idx="175">
                  <c:v>8.1250000000000044E-2</c:v>
                </c:pt>
                <c:pt idx="176">
                  <c:v>8.1250000000000044E-2</c:v>
                </c:pt>
                <c:pt idx="177">
                  <c:v>7.4999999999999956E-2</c:v>
                </c:pt>
                <c:pt idx="178">
                  <c:v>7.4999999999999956E-2</c:v>
                </c:pt>
                <c:pt idx="179">
                  <c:v>7.4999999999999956E-2</c:v>
                </c:pt>
                <c:pt idx="180">
                  <c:v>6.8749999999999978E-2</c:v>
                </c:pt>
                <c:pt idx="181">
                  <c:v>6.25E-2</c:v>
                </c:pt>
                <c:pt idx="182">
                  <c:v>6.25E-2</c:v>
                </c:pt>
                <c:pt idx="183">
                  <c:v>6.25E-2</c:v>
                </c:pt>
                <c:pt idx="184">
                  <c:v>5.6250000000000022E-2</c:v>
                </c:pt>
                <c:pt idx="185">
                  <c:v>5.6250000000000022E-2</c:v>
                </c:pt>
                <c:pt idx="186">
                  <c:v>5.6250000000000022E-2</c:v>
                </c:pt>
                <c:pt idx="187">
                  <c:v>5.6250000000000022E-2</c:v>
                </c:pt>
                <c:pt idx="188">
                  <c:v>5.6250000000000022E-2</c:v>
                </c:pt>
                <c:pt idx="189">
                  <c:v>5.6250000000000022E-2</c:v>
                </c:pt>
                <c:pt idx="190">
                  <c:v>5.0000000000000044E-2</c:v>
                </c:pt>
                <c:pt idx="191">
                  <c:v>5.0000000000000044E-2</c:v>
                </c:pt>
                <c:pt idx="192">
                  <c:v>5.0000000000000044E-2</c:v>
                </c:pt>
                <c:pt idx="193">
                  <c:v>4.3749999999999956E-2</c:v>
                </c:pt>
                <c:pt idx="194">
                  <c:v>4.3749999999999956E-2</c:v>
                </c:pt>
                <c:pt idx="195">
                  <c:v>4.3749999999999956E-2</c:v>
                </c:pt>
                <c:pt idx="196">
                  <c:v>4.3749999999999956E-2</c:v>
                </c:pt>
                <c:pt idx="197">
                  <c:v>4.3749999999999956E-2</c:v>
                </c:pt>
                <c:pt idx="198">
                  <c:v>4.3749999999999956E-2</c:v>
                </c:pt>
                <c:pt idx="199">
                  <c:v>3.7499999999999978E-2</c:v>
                </c:pt>
                <c:pt idx="200">
                  <c:v>3.7499999999999978E-2</c:v>
                </c:pt>
                <c:pt idx="201">
                  <c:v>3.7499999999999978E-2</c:v>
                </c:pt>
                <c:pt idx="202">
                  <c:v>3.7499999999999978E-2</c:v>
                </c:pt>
                <c:pt idx="203">
                  <c:v>3.125E-2</c:v>
                </c:pt>
                <c:pt idx="204">
                  <c:v>3.125E-2</c:v>
                </c:pt>
                <c:pt idx="205">
                  <c:v>3.125E-2</c:v>
                </c:pt>
                <c:pt idx="206">
                  <c:v>3.125E-2</c:v>
                </c:pt>
                <c:pt idx="207">
                  <c:v>3.125E-2</c:v>
                </c:pt>
                <c:pt idx="208">
                  <c:v>3.125E-2</c:v>
                </c:pt>
                <c:pt idx="209">
                  <c:v>3.125E-2</c:v>
                </c:pt>
                <c:pt idx="210">
                  <c:v>3.125E-2</c:v>
                </c:pt>
                <c:pt idx="211">
                  <c:v>3.125E-2</c:v>
                </c:pt>
                <c:pt idx="212">
                  <c:v>3.125E-2</c:v>
                </c:pt>
                <c:pt idx="213">
                  <c:v>3.125E-2</c:v>
                </c:pt>
                <c:pt idx="214">
                  <c:v>3.125E-2</c:v>
                </c:pt>
                <c:pt idx="215">
                  <c:v>3.125E-2</c:v>
                </c:pt>
                <c:pt idx="216">
                  <c:v>3.125E-2</c:v>
                </c:pt>
                <c:pt idx="217">
                  <c:v>3.125E-2</c:v>
                </c:pt>
                <c:pt idx="218">
                  <c:v>3.125E-2</c:v>
                </c:pt>
                <c:pt idx="219">
                  <c:v>2.5000000000000022E-2</c:v>
                </c:pt>
                <c:pt idx="220">
                  <c:v>1.8750000000000044E-2</c:v>
                </c:pt>
                <c:pt idx="221">
                  <c:v>1.8750000000000044E-2</c:v>
                </c:pt>
                <c:pt idx="222">
                  <c:v>1.8750000000000044E-2</c:v>
                </c:pt>
                <c:pt idx="223">
                  <c:v>1.8750000000000044E-2</c:v>
                </c:pt>
                <c:pt idx="224">
                  <c:v>1.8750000000000044E-2</c:v>
                </c:pt>
                <c:pt idx="225">
                  <c:v>1.8750000000000044E-2</c:v>
                </c:pt>
                <c:pt idx="226">
                  <c:v>1.8750000000000044E-2</c:v>
                </c:pt>
                <c:pt idx="227">
                  <c:v>1.2499999999999956E-2</c:v>
                </c:pt>
                <c:pt idx="228">
                  <c:v>1.2499999999999956E-2</c:v>
                </c:pt>
                <c:pt idx="229">
                  <c:v>1.2499999999999956E-2</c:v>
                </c:pt>
                <c:pt idx="230">
                  <c:v>1.2499999999999956E-2</c:v>
                </c:pt>
                <c:pt idx="231">
                  <c:v>1.2499999999999956E-2</c:v>
                </c:pt>
                <c:pt idx="232">
                  <c:v>1.2499999999999956E-2</c:v>
                </c:pt>
                <c:pt idx="233">
                  <c:v>1.2499999999999956E-2</c:v>
                </c:pt>
                <c:pt idx="234">
                  <c:v>1.2499999999999956E-2</c:v>
                </c:pt>
                <c:pt idx="235">
                  <c:v>1.2499999999999956E-2</c:v>
                </c:pt>
                <c:pt idx="236">
                  <c:v>1.2499999999999956E-2</c:v>
                </c:pt>
                <c:pt idx="237">
                  <c:v>1.2499999999999956E-2</c:v>
                </c:pt>
                <c:pt idx="238">
                  <c:v>1.2499999999999956E-2</c:v>
                </c:pt>
                <c:pt idx="239">
                  <c:v>1.2499999999999956E-2</c:v>
                </c:pt>
                <c:pt idx="240">
                  <c:v>1.2499999999999956E-2</c:v>
                </c:pt>
                <c:pt idx="241">
                  <c:v>1.2499999999999956E-2</c:v>
                </c:pt>
                <c:pt idx="242">
                  <c:v>1.2499999999999956E-2</c:v>
                </c:pt>
                <c:pt idx="243">
                  <c:v>1.2499999999999956E-2</c:v>
                </c:pt>
                <c:pt idx="244">
                  <c:v>1.2499999999999956E-2</c:v>
                </c:pt>
                <c:pt idx="245">
                  <c:v>1.2499999999999956E-2</c:v>
                </c:pt>
                <c:pt idx="246">
                  <c:v>1.2499999999999956E-2</c:v>
                </c:pt>
                <c:pt idx="247">
                  <c:v>1.2499999999999956E-2</c:v>
                </c:pt>
                <c:pt idx="248">
                  <c:v>1.2499999999999956E-2</c:v>
                </c:pt>
                <c:pt idx="249">
                  <c:v>1.2499999999999956E-2</c:v>
                </c:pt>
                <c:pt idx="250">
                  <c:v>1.2499999999999956E-2</c:v>
                </c:pt>
                <c:pt idx="251">
                  <c:v>1.2499999999999956E-2</c:v>
                </c:pt>
                <c:pt idx="252">
                  <c:v>1.2499999999999956E-2</c:v>
                </c:pt>
                <c:pt idx="253">
                  <c:v>1.2499999999999956E-2</c:v>
                </c:pt>
                <c:pt idx="254">
                  <c:v>1.2499999999999956E-2</c:v>
                </c:pt>
                <c:pt idx="255">
                  <c:v>1.2499999999999956E-2</c:v>
                </c:pt>
                <c:pt idx="256">
                  <c:v>1.2499999999999956E-2</c:v>
                </c:pt>
                <c:pt idx="257">
                  <c:v>6.2499999999999778E-3</c:v>
                </c:pt>
                <c:pt idx="258">
                  <c:v>6.2499999999999778E-3</c:v>
                </c:pt>
                <c:pt idx="259">
                  <c:v>6.2499999999999778E-3</c:v>
                </c:pt>
                <c:pt idx="260">
                  <c:v>6.2499999999999778E-3</c:v>
                </c:pt>
                <c:pt idx="261">
                  <c:v>6.2499999999999778E-3</c:v>
                </c:pt>
                <c:pt idx="262">
                  <c:v>6.2499999999999778E-3</c:v>
                </c:pt>
                <c:pt idx="263">
                  <c:v>6.2499999999999778E-3</c:v>
                </c:pt>
                <c:pt idx="264">
                  <c:v>6.2499999999999778E-3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</c:numCache>
            </c:numRef>
          </c:xVal>
          <c:yVal>
            <c:numRef>
              <c:f>'Logistic regression'!$BW$8:$BW$305</c:f>
              <c:numCache>
                <c:formatCode>General</c:formatCode>
                <c:ptCount val="2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0.99270072992700731</c:v>
                </c:pt>
                <c:pt idx="60">
                  <c:v>0.99270072992700731</c:v>
                </c:pt>
                <c:pt idx="61">
                  <c:v>0.99270072992700731</c:v>
                </c:pt>
                <c:pt idx="62">
                  <c:v>0.99270072992700731</c:v>
                </c:pt>
                <c:pt idx="63">
                  <c:v>0.98540145985401462</c:v>
                </c:pt>
                <c:pt idx="64">
                  <c:v>0.98540145985401462</c:v>
                </c:pt>
                <c:pt idx="65">
                  <c:v>0.98540145985401462</c:v>
                </c:pt>
                <c:pt idx="66">
                  <c:v>0.98540145985401462</c:v>
                </c:pt>
                <c:pt idx="67">
                  <c:v>0.97810218978102192</c:v>
                </c:pt>
                <c:pt idx="68">
                  <c:v>0.97810218978102192</c:v>
                </c:pt>
                <c:pt idx="69">
                  <c:v>0.97810218978102192</c:v>
                </c:pt>
                <c:pt idx="70">
                  <c:v>0.97810218978102192</c:v>
                </c:pt>
                <c:pt idx="71">
                  <c:v>0.97810218978102192</c:v>
                </c:pt>
                <c:pt idx="72">
                  <c:v>0.97810218978102192</c:v>
                </c:pt>
                <c:pt idx="73">
                  <c:v>0.97810218978102192</c:v>
                </c:pt>
                <c:pt idx="74">
                  <c:v>0.97810218978102192</c:v>
                </c:pt>
                <c:pt idx="75">
                  <c:v>0.97810218978102192</c:v>
                </c:pt>
                <c:pt idx="76">
                  <c:v>0.97810218978102192</c:v>
                </c:pt>
                <c:pt idx="77">
                  <c:v>0.97810218978102192</c:v>
                </c:pt>
                <c:pt idx="78">
                  <c:v>0.97810218978102192</c:v>
                </c:pt>
                <c:pt idx="79">
                  <c:v>0.97810218978102192</c:v>
                </c:pt>
                <c:pt idx="80">
                  <c:v>0.97810218978102192</c:v>
                </c:pt>
                <c:pt idx="81">
                  <c:v>0.97810218978102192</c:v>
                </c:pt>
                <c:pt idx="82">
                  <c:v>0.97810218978102192</c:v>
                </c:pt>
                <c:pt idx="83">
                  <c:v>0.97810218978102192</c:v>
                </c:pt>
                <c:pt idx="84">
                  <c:v>0.97810218978102192</c:v>
                </c:pt>
                <c:pt idx="85">
                  <c:v>0.97080291970802923</c:v>
                </c:pt>
                <c:pt idx="86">
                  <c:v>0.97080291970802923</c:v>
                </c:pt>
                <c:pt idx="87">
                  <c:v>0.97080291970802923</c:v>
                </c:pt>
                <c:pt idx="88">
                  <c:v>0.97080291970802923</c:v>
                </c:pt>
                <c:pt idx="89">
                  <c:v>0.97080291970802923</c:v>
                </c:pt>
                <c:pt idx="90">
                  <c:v>0.97080291970802923</c:v>
                </c:pt>
                <c:pt idx="91">
                  <c:v>0.97080291970802923</c:v>
                </c:pt>
                <c:pt idx="92">
                  <c:v>0.96350364963503654</c:v>
                </c:pt>
                <c:pt idx="93">
                  <c:v>0.96350364963503654</c:v>
                </c:pt>
                <c:pt idx="94">
                  <c:v>0.95620437956204385</c:v>
                </c:pt>
                <c:pt idx="95">
                  <c:v>0.95620437956204385</c:v>
                </c:pt>
                <c:pt idx="96">
                  <c:v>0.95620437956204385</c:v>
                </c:pt>
                <c:pt idx="97">
                  <c:v>0.95620437956204385</c:v>
                </c:pt>
                <c:pt idx="98">
                  <c:v>0.95620437956204385</c:v>
                </c:pt>
                <c:pt idx="99">
                  <c:v>0.95620437956204385</c:v>
                </c:pt>
                <c:pt idx="100">
                  <c:v>0.95620437956204385</c:v>
                </c:pt>
                <c:pt idx="101">
                  <c:v>0.95620437956204385</c:v>
                </c:pt>
                <c:pt idx="102">
                  <c:v>0.94890510948905105</c:v>
                </c:pt>
                <c:pt idx="103">
                  <c:v>0.94160583941605835</c:v>
                </c:pt>
                <c:pt idx="104">
                  <c:v>0.94160583941605835</c:v>
                </c:pt>
                <c:pt idx="105">
                  <c:v>0.93430656934306566</c:v>
                </c:pt>
                <c:pt idx="106">
                  <c:v>0.93430656934306566</c:v>
                </c:pt>
                <c:pt idx="107">
                  <c:v>0.93430656934306566</c:v>
                </c:pt>
                <c:pt idx="108">
                  <c:v>0.92700729927007297</c:v>
                </c:pt>
                <c:pt idx="109">
                  <c:v>0.92700729927007297</c:v>
                </c:pt>
                <c:pt idx="110">
                  <c:v>0.92700729927007297</c:v>
                </c:pt>
                <c:pt idx="111">
                  <c:v>0.92700729927007297</c:v>
                </c:pt>
                <c:pt idx="112">
                  <c:v>0.92700729927007297</c:v>
                </c:pt>
                <c:pt idx="113">
                  <c:v>0.92700729927007297</c:v>
                </c:pt>
                <c:pt idx="114">
                  <c:v>0.92700729927007297</c:v>
                </c:pt>
                <c:pt idx="115">
                  <c:v>0.92700729927007297</c:v>
                </c:pt>
                <c:pt idx="116">
                  <c:v>0.92700729927007297</c:v>
                </c:pt>
                <c:pt idx="117">
                  <c:v>0.92700729927007297</c:v>
                </c:pt>
                <c:pt idx="118">
                  <c:v>0.92700729927007297</c:v>
                </c:pt>
                <c:pt idx="119">
                  <c:v>0.91970802919708028</c:v>
                </c:pt>
                <c:pt idx="120">
                  <c:v>0.91970802919708028</c:v>
                </c:pt>
                <c:pt idx="121">
                  <c:v>0.91970802919708028</c:v>
                </c:pt>
                <c:pt idx="122">
                  <c:v>0.91970802919708028</c:v>
                </c:pt>
                <c:pt idx="123">
                  <c:v>0.91970802919708028</c:v>
                </c:pt>
                <c:pt idx="124">
                  <c:v>0.91970802919708028</c:v>
                </c:pt>
                <c:pt idx="125">
                  <c:v>0.91970802919708028</c:v>
                </c:pt>
                <c:pt idx="126">
                  <c:v>0.91970802919708028</c:v>
                </c:pt>
                <c:pt idx="127">
                  <c:v>0.91970802919708028</c:v>
                </c:pt>
                <c:pt idx="128">
                  <c:v>0.91970802919708028</c:v>
                </c:pt>
                <c:pt idx="129">
                  <c:v>0.91240875912408759</c:v>
                </c:pt>
                <c:pt idx="130">
                  <c:v>0.9051094890510949</c:v>
                </c:pt>
                <c:pt idx="131">
                  <c:v>0.9051094890510949</c:v>
                </c:pt>
                <c:pt idx="132">
                  <c:v>0.9051094890510949</c:v>
                </c:pt>
                <c:pt idx="133">
                  <c:v>0.8978102189781022</c:v>
                </c:pt>
                <c:pt idx="134">
                  <c:v>0.89051094890510951</c:v>
                </c:pt>
                <c:pt idx="135">
                  <c:v>0.89051094890510951</c:v>
                </c:pt>
                <c:pt idx="136">
                  <c:v>0.89051094890510951</c:v>
                </c:pt>
                <c:pt idx="137">
                  <c:v>0.89051094890510951</c:v>
                </c:pt>
                <c:pt idx="138">
                  <c:v>0.89051094890510951</c:v>
                </c:pt>
                <c:pt idx="139">
                  <c:v>0.88321167883211682</c:v>
                </c:pt>
                <c:pt idx="140">
                  <c:v>0.88321167883211682</c:v>
                </c:pt>
                <c:pt idx="141">
                  <c:v>0.88321167883211682</c:v>
                </c:pt>
                <c:pt idx="142">
                  <c:v>0.88321167883211682</c:v>
                </c:pt>
                <c:pt idx="143">
                  <c:v>0.87591240875912413</c:v>
                </c:pt>
                <c:pt idx="144">
                  <c:v>0.86861313868613133</c:v>
                </c:pt>
                <c:pt idx="145">
                  <c:v>0.86861313868613133</c:v>
                </c:pt>
                <c:pt idx="146">
                  <c:v>0.86861313868613133</c:v>
                </c:pt>
                <c:pt idx="147">
                  <c:v>0.86861313868613133</c:v>
                </c:pt>
                <c:pt idx="148">
                  <c:v>0.86861313868613133</c:v>
                </c:pt>
                <c:pt idx="149">
                  <c:v>0.86861313868613133</c:v>
                </c:pt>
                <c:pt idx="150">
                  <c:v>0.86861313868613133</c:v>
                </c:pt>
                <c:pt idx="151">
                  <c:v>0.86131386861313874</c:v>
                </c:pt>
                <c:pt idx="152">
                  <c:v>0.86131386861313874</c:v>
                </c:pt>
                <c:pt idx="153">
                  <c:v>0.86131386861313874</c:v>
                </c:pt>
                <c:pt idx="154">
                  <c:v>0.86131386861313874</c:v>
                </c:pt>
                <c:pt idx="155">
                  <c:v>0.86131386861313874</c:v>
                </c:pt>
                <c:pt idx="156">
                  <c:v>0.85401459854014594</c:v>
                </c:pt>
                <c:pt idx="157">
                  <c:v>0.84671532846715325</c:v>
                </c:pt>
                <c:pt idx="158">
                  <c:v>0.83941605839416056</c:v>
                </c:pt>
                <c:pt idx="159">
                  <c:v>0.83211678832116787</c:v>
                </c:pt>
                <c:pt idx="160">
                  <c:v>0.83211678832116787</c:v>
                </c:pt>
                <c:pt idx="161">
                  <c:v>0.82481751824817517</c:v>
                </c:pt>
                <c:pt idx="162">
                  <c:v>0.82481751824817517</c:v>
                </c:pt>
                <c:pt idx="163">
                  <c:v>0.82481751824817517</c:v>
                </c:pt>
                <c:pt idx="164">
                  <c:v>0.82481751824817517</c:v>
                </c:pt>
                <c:pt idx="165">
                  <c:v>0.81751824817518248</c:v>
                </c:pt>
                <c:pt idx="166">
                  <c:v>0.81751824817518248</c:v>
                </c:pt>
                <c:pt idx="167">
                  <c:v>0.81021897810218979</c:v>
                </c:pt>
                <c:pt idx="168">
                  <c:v>0.8029197080291971</c:v>
                </c:pt>
                <c:pt idx="169">
                  <c:v>0.8029197080291971</c:v>
                </c:pt>
                <c:pt idx="170">
                  <c:v>0.8029197080291971</c:v>
                </c:pt>
                <c:pt idx="171">
                  <c:v>0.8029197080291971</c:v>
                </c:pt>
                <c:pt idx="172">
                  <c:v>0.8029197080291971</c:v>
                </c:pt>
                <c:pt idx="173">
                  <c:v>0.79562043795620441</c:v>
                </c:pt>
                <c:pt idx="174">
                  <c:v>0.79562043795620441</c:v>
                </c:pt>
                <c:pt idx="175">
                  <c:v>0.79562043795620441</c:v>
                </c:pt>
                <c:pt idx="176">
                  <c:v>0.78832116788321172</c:v>
                </c:pt>
                <c:pt idx="177">
                  <c:v>0.78832116788321172</c:v>
                </c:pt>
                <c:pt idx="178">
                  <c:v>0.78102189781021902</c:v>
                </c:pt>
                <c:pt idx="179">
                  <c:v>0.77372262773722622</c:v>
                </c:pt>
                <c:pt idx="180">
                  <c:v>0.77372262773722622</c:v>
                </c:pt>
                <c:pt idx="181">
                  <c:v>0.77372262773722622</c:v>
                </c:pt>
                <c:pt idx="182">
                  <c:v>0.76642335766423364</c:v>
                </c:pt>
                <c:pt idx="183">
                  <c:v>0.75912408759124084</c:v>
                </c:pt>
                <c:pt idx="184">
                  <c:v>0.75912408759124084</c:v>
                </c:pt>
                <c:pt idx="185">
                  <c:v>0.75182481751824815</c:v>
                </c:pt>
                <c:pt idx="186">
                  <c:v>0.74452554744525545</c:v>
                </c:pt>
                <c:pt idx="187">
                  <c:v>0.73722627737226276</c:v>
                </c:pt>
                <c:pt idx="188">
                  <c:v>0.72992700729927007</c:v>
                </c:pt>
                <c:pt idx="189">
                  <c:v>0.72262773722627738</c:v>
                </c:pt>
                <c:pt idx="190">
                  <c:v>0.72262773722627738</c:v>
                </c:pt>
                <c:pt idx="191">
                  <c:v>0.71532846715328469</c:v>
                </c:pt>
                <c:pt idx="192">
                  <c:v>0.70802919708029199</c:v>
                </c:pt>
                <c:pt idx="193">
                  <c:v>0.70802919708029199</c:v>
                </c:pt>
                <c:pt idx="194">
                  <c:v>0.7007299270072993</c:v>
                </c:pt>
                <c:pt idx="195">
                  <c:v>0.6934306569343065</c:v>
                </c:pt>
                <c:pt idx="196">
                  <c:v>0.68613138686131392</c:v>
                </c:pt>
                <c:pt idx="197">
                  <c:v>0.67883211678832112</c:v>
                </c:pt>
                <c:pt idx="198">
                  <c:v>0.67153284671532854</c:v>
                </c:pt>
                <c:pt idx="199">
                  <c:v>0.67153284671532854</c:v>
                </c:pt>
                <c:pt idx="200">
                  <c:v>0.66423357664233573</c:v>
                </c:pt>
                <c:pt idx="201">
                  <c:v>0.65693430656934304</c:v>
                </c:pt>
                <c:pt idx="202">
                  <c:v>0.64963503649635035</c:v>
                </c:pt>
                <c:pt idx="203">
                  <c:v>0.64963503649635035</c:v>
                </c:pt>
                <c:pt idx="204">
                  <c:v>0.64233576642335766</c:v>
                </c:pt>
                <c:pt idx="205">
                  <c:v>0.63503649635036497</c:v>
                </c:pt>
                <c:pt idx="206">
                  <c:v>0.62773722627737227</c:v>
                </c:pt>
                <c:pt idx="207">
                  <c:v>0.62043795620437958</c:v>
                </c:pt>
                <c:pt idx="208">
                  <c:v>0.61313868613138678</c:v>
                </c:pt>
                <c:pt idx="209">
                  <c:v>0.6058394160583942</c:v>
                </c:pt>
                <c:pt idx="210">
                  <c:v>0.5985401459854014</c:v>
                </c:pt>
                <c:pt idx="211">
                  <c:v>0.59124087591240881</c:v>
                </c:pt>
                <c:pt idx="212">
                  <c:v>0.58394160583941601</c:v>
                </c:pt>
                <c:pt idx="213">
                  <c:v>0.57664233576642343</c:v>
                </c:pt>
                <c:pt idx="214">
                  <c:v>0.56934306569343063</c:v>
                </c:pt>
                <c:pt idx="215">
                  <c:v>0.56204379562043794</c:v>
                </c:pt>
                <c:pt idx="216">
                  <c:v>0.55474452554744524</c:v>
                </c:pt>
                <c:pt idx="217">
                  <c:v>0.54744525547445255</c:v>
                </c:pt>
                <c:pt idx="218">
                  <c:v>0.54014598540145986</c:v>
                </c:pt>
                <c:pt idx="219">
                  <c:v>0.54014598540145986</c:v>
                </c:pt>
                <c:pt idx="220">
                  <c:v>0.54014598540145986</c:v>
                </c:pt>
                <c:pt idx="221">
                  <c:v>0.53284671532846717</c:v>
                </c:pt>
                <c:pt idx="222">
                  <c:v>0.52554744525547448</c:v>
                </c:pt>
                <c:pt idx="223">
                  <c:v>0.51824817518248167</c:v>
                </c:pt>
                <c:pt idx="224">
                  <c:v>0.51094890510948909</c:v>
                </c:pt>
                <c:pt idx="225">
                  <c:v>0.50364963503649629</c:v>
                </c:pt>
                <c:pt idx="226">
                  <c:v>0.4963503649635036</c:v>
                </c:pt>
                <c:pt idx="227">
                  <c:v>0.4963503649635036</c:v>
                </c:pt>
                <c:pt idx="228">
                  <c:v>0.48905109489051091</c:v>
                </c:pt>
                <c:pt idx="229">
                  <c:v>0.48175182481751821</c:v>
                </c:pt>
                <c:pt idx="230">
                  <c:v>0.47445255474452552</c:v>
                </c:pt>
                <c:pt idx="231">
                  <c:v>0.46715328467153283</c:v>
                </c:pt>
                <c:pt idx="232">
                  <c:v>0.45985401459854014</c:v>
                </c:pt>
                <c:pt idx="233">
                  <c:v>0.45255474452554745</c:v>
                </c:pt>
                <c:pt idx="234">
                  <c:v>0.44525547445255476</c:v>
                </c:pt>
                <c:pt idx="235">
                  <c:v>0.43795620437956206</c:v>
                </c:pt>
                <c:pt idx="236">
                  <c:v>0.43065693430656937</c:v>
                </c:pt>
                <c:pt idx="237">
                  <c:v>0.42335766423357668</c:v>
                </c:pt>
                <c:pt idx="238">
                  <c:v>0.41605839416058399</c:v>
                </c:pt>
                <c:pt idx="239">
                  <c:v>0.40875912408759119</c:v>
                </c:pt>
                <c:pt idx="240">
                  <c:v>0.40145985401459849</c:v>
                </c:pt>
                <c:pt idx="241">
                  <c:v>0.3941605839416058</c:v>
                </c:pt>
                <c:pt idx="242">
                  <c:v>0.38686131386861311</c:v>
                </c:pt>
                <c:pt idx="243">
                  <c:v>0.37956204379562042</c:v>
                </c:pt>
                <c:pt idx="244">
                  <c:v>0.37226277372262773</c:v>
                </c:pt>
                <c:pt idx="245">
                  <c:v>0.36496350364963503</c:v>
                </c:pt>
                <c:pt idx="246">
                  <c:v>0.35766423357664234</c:v>
                </c:pt>
                <c:pt idx="247">
                  <c:v>0.35036496350364965</c:v>
                </c:pt>
                <c:pt idx="248">
                  <c:v>0.34306569343065696</c:v>
                </c:pt>
                <c:pt idx="249">
                  <c:v>0.33576642335766427</c:v>
                </c:pt>
                <c:pt idx="250">
                  <c:v>0.32846715328467158</c:v>
                </c:pt>
                <c:pt idx="251">
                  <c:v>0.32116788321167888</c:v>
                </c:pt>
                <c:pt idx="252">
                  <c:v>0.31386861313868608</c:v>
                </c:pt>
                <c:pt idx="253">
                  <c:v>0.30656934306569339</c:v>
                </c:pt>
                <c:pt idx="254">
                  <c:v>0.2992700729927007</c:v>
                </c:pt>
                <c:pt idx="255">
                  <c:v>0.29197080291970801</c:v>
                </c:pt>
                <c:pt idx="256">
                  <c:v>0.28467153284671531</c:v>
                </c:pt>
                <c:pt idx="257">
                  <c:v>0.28467153284671531</c:v>
                </c:pt>
                <c:pt idx="258">
                  <c:v>0.27737226277372262</c:v>
                </c:pt>
                <c:pt idx="259">
                  <c:v>0.27007299270072993</c:v>
                </c:pt>
                <c:pt idx="260">
                  <c:v>0.26277372262773724</c:v>
                </c:pt>
                <c:pt idx="261">
                  <c:v>0.25547445255474455</c:v>
                </c:pt>
                <c:pt idx="262">
                  <c:v>0.24817518248175185</c:v>
                </c:pt>
                <c:pt idx="263">
                  <c:v>0.24087591240875916</c:v>
                </c:pt>
                <c:pt idx="264">
                  <c:v>0.23357664233576647</c:v>
                </c:pt>
                <c:pt idx="265">
                  <c:v>0.23357664233576647</c:v>
                </c:pt>
                <c:pt idx="266">
                  <c:v>0.22627737226277367</c:v>
                </c:pt>
                <c:pt idx="267">
                  <c:v>0.21897810218978098</c:v>
                </c:pt>
                <c:pt idx="268">
                  <c:v>0.21167883211678828</c:v>
                </c:pt>
                <c:pt idx="269">
                  <c:v>0.20437956204379559</c:v>
                </c:pt>
                <c:pt idx="270">
                  <c:v>0.1970802919708029</c:v>
                </c:pt>
                <c:pt idx="271">
                  <c:v>0.18978102189781021</c:v>
                </c:pt>
                <c:pt idx="272">
                  <c:v>0.18248175182481752</c:v>
                </c:pt>
                <c:pt idx="273">
                  <c:v>0.17518248175182483</c:v>
                </c:pt>
                <c:pt idx="274">
                  <c:v>0.16788321167883213</c:v>
                </c:pt>
                <c:pt idx="275">
                  <c:v>0.16058394160583944</c:v>
                </c:pt>
                <c:pt idx="276">
                  <c:v>0.15328467153284675</c:v>
                </c:pt>
                <c:pt idx="277">
                  <c:v>0.14598540145985406</c:v>
                </c:pt>
                <c:pt idx="278">
                  <c:v>0.13868613138686137</c:v>
                </c:pt>
                <c:pt idx="279">
                  <c:v>0.13138686131386856</c:v>
                </c:pt>
                <c:pt idx="280">
                  <c:v>0.12408759124087587</c:v>
                </c:pt>
                <c:pt idx="281">
                  <c:v>0.11678832116788318</c:v>
                </c:pt>
                <c:pt idx="282">
                  <c:v>0.10948905109489049</c:v>
                </c:pt>
                <c:pt idx="283">
                  <c:v>0.1021897810218978</c:v>
                </c:pt>
                <c:pt idx="284">
                  <c:v>9.4890510948905105E-2</c:v>
                </c:pt>
                <c:pt idx="285">
                  <c:v>8.7591240875912413E-2</c:v>
                </c:pt>
                <c:pt idx="286">
                  <c:v>8.0291970802919721E-2</c:v>
                </c:pt>
                <c:pt idx="287">
                  <c:v>7.2992700729927029E-2</c:v>
                </c:pt>
                <c:pt idx="288">
                  <c:v>6.5693430656934337E-2</c:v>
                </c:pt>
                <c:pt idx="289">
                  <c:v>5.8394160583941646E-2</c:v>
                </c:pt>
                <c:pt idx="290">
                  <c:v>5.1094890510948954E-2</c:v>
                </c:pt>
                <c:pt idx="291">
                  <c:v>4.3795620437956151E-2</c:v>
                </c:pt>
                <c:pt idx="292">
                  <c:v>3.6496350364963459E-2</c:v>
                </c:pt>
                <c:pt idx="293">
                  <c:v>2.9197080291970767E-2</c:v>
                </c:pt>
                <c:pt idx="294">
                  <c:v>2.1897810218978075E-2</c:v>
                </c:pt>
                <c:pt idx="295">
                  <c:v>1.4598540145985384E-2</c:v>
                </c:pt>
                <c:pt idx="296">
                  <c:v>7.2992700729926918E-3</c:v>
                </c:pt>
                <c:pt idx="2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A1-4545-8FA4-90C0C7AB6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953551"/>
        <c:axId val="469953967"/>
      </c:scatterChart>
      <c:valAx>
        <c:axId val="469953551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9953967"/>
        <c:crosses val="autoZero"/>
        <c:crossBetween val="midCat"/>
      </c:valAx>
      <c:valAx>
        <c:axId val="469953967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995355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998220</xdr:colOff>
      <xdr:row>6</xdr:row>
      <xdr:rowOff>182880</xdr:rowOff>
    </xdr:from>
    <xdr:to>
      <xdr:col>19</xdr:col>
      <xdr:colOff>502920</xdr:colOff>
      <xdr:row>21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9A605F-1DC4-48CA-9D7A-E4D4F6A75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</sheetNames>
    <definedNames>
      <definedName name="DEsign"/>
      <definedName name="DIAG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509C6-A8A3-41A1-A7FF-6AD604F53103}" name="Table1" displayName="Table1" ref="A2:N299" totalsRowShown="0" headerRowDxfId="15" dataDxfId="14">
  <autoFilter ref="A2:N299" xr:uid="{67C509C6-A8A3-41A1-A7FF-6AD604F53103}"/>
  <tableColumns count="14">
    <tableColumn id="1" xr3:uid="{0D4D3BC7-969A-46CA-B7BA-EDBA6249D0F7}" name="heart disease:1" dataDxfId="13"/>
    <tableColumn id="2" xr3:uid="{4AE2622E-F14E-4276-890E-3315A985C896}" name="age" dataDxfId="12"/>
    <tableColumn id="3" xr3:uid="{670B41B5-3D83-4409-B638-FDCCC80AE2F2}" name="gender" dataDxfId="11"/>
    <tableColumn id="4" xr3:uid="{CCD9A9F1-52E1-4BF6-A6F5-87D551535EEE}" name="cp" dataDxfId="10"/>
    <tableColumn id="5" xr3:uid="{AA3E3DE6-FD52-4B9D-B4B8-A25C35F3EE27}" name="trestbps" dataDxfId="9"/>
    <tableColumn id="6" xr3:uid="{1E02AE9A-6708-43E7-AFC2-BFD9A5881A80}" name="chol" dataDxfId="8"/>
    <tableColumn id="7" xr3:uid="{D3E696E2-F9D3-46CA-900E-FC39E4C4BCE8}" name="fbs" dataDxfId="7"/>
    <tableColumn id="8" xr3:uid="{54F03394-CFE9-45F6-A870-76C4A35D2859}" name="restecg" dataDxfId="6"/>
    <tableColumn id="9" xr3:uid="{40016397-4B83-457C-9A38-D6AD43B68D09}" name="thalach" dataDxfId="5"/>
    <tableColumn id="10" xr3:uid="{65660A6C-724F-4ACA-9A93-E033D277258E}" name="exang" dataDxfId="4"/>
    <tableColumn id="11" xr3:uid="{2F6449F6-1AF3-4C6D-A667-3A6D36ED82AF}" name="oldpeak" dataDxfId="3"/>
    <tableColumn id="12" xr3:uid="{0BC2F66B-805E-49C1-83AF-6FF99F653E19}" name="slope" dataDxfId="2"/>
    <tableColumn id="13" xr3:uid="{4A13C191-A960-4E73-B55D-45EA1DF0505C}" name="ca" dataDxfId="1"/>
    <tableColumn id="14" xr3:uid="{BCF38526-5006-401E-81F9-ED71FF43CEEE}" name="th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3030-D9B1-4DF1-9913-C905FA58F4A9}">
  <dimension ref="A2:U299"/>
  <sheetViews>
    <sheetView showGridLines="0" tabSelected="1" workbookViewId="0">
      <selection activeCell="Q10" sqref="Q10"/>
    </sheetView>
  </sheetViews>
  <sheetFormatPr defaultRowHeight="14.4" x14ac:dyDescent="0.3"/>
  <cols>
    <col min="1" max="1" width="15.44140625" customWidth="1"/>
    <col min="5" max="5" width="9.6640625" customWidth="1"/>
    <col min="9" max="9" width="9.109375" customWidth="1"/>
    <col min="11" max="11" width="9.6640625" customWidth="1"/>
  </cols>
  <sheetData>
    <row r="2" spans="1:2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/>
      <c r="R2" s="2"/>
      <c r="S2" s="2"/>
      <c r="T2" s="2"/>
      <c r="U2" s="2"/>
    </row>
    <row r="3" spans="1:21" x14ac:dyDescent="0.3">
      <c r="A3" s="2">
        <v>0</v>
      </c>
      <c r="B3" s="2">
        <v>63</v>
      </c>
      <c r="C3" s="2">
        <v>1</v>
      </c>
      <c r="D3" s="2">
        <v>1</v>
      </c>
      <c r="E3" s="2">
        <v>145</v>
      </c>
      <c r="F3" s="2">
        <v>233</v>
      </c>
      <c r="G3" s="2">
        <v>1</v>
      </c>
      <c r="H3" s="2">
        <v>2</v>
      </c>
      <c r="I3" s="2">
        <v>150</v>
      </c>
      <c r="J3" s="2">
        <v>0</v>
      </c>
      <c r="K3" s="2">
        <v>2.2999999999999998</v>
      </c>
      <c r="L3" s="2">
        <v>3</v>
      </c>
      <c r="M3" s="2">
        <v>0</v>
      </c>
      <c r="N3" s="2">
        <v>6</v>
      </c>
      <c r="O3" s="2"/>
      <c r="R3" s="2"/>
      <c r="S3" s="2"/>
      <c r="T3" s="2"/>
      <c r="U3" s="2"/>
    </row>
    <row r="4" spans="1:21" x14ac:dyDescent="0.3">
      <c r="A4" s="2">
        <v>1</v>
      </c>
      <c r="B4" s="2">
        <v>67</v>
      </c>
      <c r="C4" s="2">
        <v>1</v>
      </c>
      <c r="D4" s="2">
        <v>4</v>
      </c>
      <c r="E4" s="2">
        <v>160</v>
      </c>
      <c r="F4" s="2">
        <v>286</v>
      </c>
      <c r="G4" s="2">
        <v>0</v>
      </c>
      <c r="H4" s="2">
        <v>2</v>
      </c>
      <c r="I4" s="2">
        <v>108</v>
      </c>
      <c r="J4" s="2">
        <v>1</v>
      </c>
      <c r="K4" s="2">
        <v>1.5</v>
      </c>
      <c r="L4" s="2">
        <v>2</v>
      </c>
      <c r="M4" s="2">
        <v>3</v>
      </c>
      <c r="N4" s="2">
        <v>3</v>
      </c>
      <c r="O4" s="2"/>
      <c r="R4" s="2"/>
      <c r="S4" s="2"/>
      <c r="T4" s="2"/>
      <c r="U4" s="2"/>
    </row>
    <row r="5" spans="1:21" x14ac:dyDescent="0.3">
      <c r="A5" s="2">
        <v>1</v>
      </c>
      <c r="B5" s="2">
        <v>67</v>
      </c>
      <c r="C5" s="2">
        <v>1</v>
      </c>
      <c r="D5" s="2">
        <v>4</v>
      </c>
      <c r="E5" s="2">
        <v>120</v>
      </c>
      <c r="F5" s="2">
        <v>229</v>
      </c>
      <c r="G5" s="2">
        <v>0</v>
      </c>
      <c r="H5" s="2">
        <v>2</v>
      </c>
      <c r="I5" s="2">
        <v>129</v>
      </c>
      <c r="J5" s="2">
        <v>1</v>
      </c>
      <c r="K5" s="2">
        <v>2.6</v>
      </c>
      <c r="L5" s="2">
        <v>2</v>
      </c>
      <c r="M5" s="2">
        <v>2</v>
      </c>
      <c r="N5" s="2">
        <v>7</v>
      </c>
      <c r="O5" s="2"/>
      <c r="R5" s="2"/>
      <c r="S5" s="2"/>
      <c r="T5" s="2"/>
      <c r="U5" s="2"/>
    </row>
    <row r="6" spans="1:21" x14ac:dyDescent="0.3">
      <c r="A6" s="2">
        <v>0</v>
      </c>
      <c r="B6" s="2">
        <v>37</v>
      </c>
      <c r="C6" s="2">
        <v>1</v>
      </c>
      <c r="D6" s="2">
        <v>3</v>
      </c>
      <c r="E6" s="2">
        <v>130</v>
      </c>
      <c r="F6" s="2">
        <v>250</v>
      </c>
      <c r="G6" s="2">
        <v>0</v>
      </c>
      <c r="H6" s="2">
        <v>0</v>
      </c>
      <c r="I6" s="2">
        <v>187</v>
      </c>
      <c r="J6" s="2">
        <v>0</v>
      </c>
      <c r="K6" s="2">
        <v>3.5</v>
      </c>
      <c r="L6" s="2">
        <v>3</v>
      </c>
      <c r="M6" s="2">
        <v>0</v>
      </c>
      <c r="N6" s="2">
        <v>3</v>
      </c>
      <c r="O6" s="2"/>
      <c r="R6" s="2"/>
      <c r="S6" s="2"/>
      <c r="T6" s="2"/>
      <c r="U6" s="2"/>
    </row>
    <row r="7" spans="1:21" x14ac:dyDescent="0.3">
      <c r="A7" s="2">
        <v>0</v>
      </c>
      <c r="B7" s="2">
        <v>41</v>
      </c>
      <c r="C7" s="2">
        <v>0</v>
      </c>
      <c r="D7" s="2">
        <v>2</v>
      </c>
      <c r="E7" s="2">
        <v>130</v>
      </c>
      <c r="F7" s="2">
        <v>204</v>
      </c>
      <c r="G7" s="2">
        <v>0</v>
      </c>
      <c r="H7" s="2">
        <v>2</v>
      </c>
      <c r="I7" s="2">
        <v>172</v>
      </c>
      <c r="J7" s="2">
        <v>0</v>
      </c>
      <c r="K7" s="2">
        <v>1.4</v>
      </c>
      <c r="L7" s="2">
        <v>1</v>
      </c>
      <c r="M7" s="2">
        <v>0</v>
      </c>
      <c r="N7" s="2">
        <v>3</v>
      </c>
      <c r="O7" s="2"/>
      <c r="R7" s="2"/>
      <c r="S7" s="2"/>
      <c r="T7" s="2"/>
      <c r="U7" s="2"/>
    </row>
    <row r="8" spans="1:21" x14ac:dyDescent="0.3">
      <c r="A8" s="2">
        <v>0</v>
      </c>
      <c r="B8" s="2">
        <v>56</v>
      </c>
      <c r="C8" s="2">
        <v>1</v>
      </c>
      <c r="D8" s="2">
        <v>2</v>
      </c>
      <c r="E8" s="2">
        <v>120</v>
      </c>
      <c r="F8" s="2">
        <v>236</v>
      </c>
      <c r="G8" s="2">
        <v>0</v>
      </c>
      <c r="H8" s="2">
        <v>0</v>
      </c>
      <c r="I8" s="2">
        <v>178</v>
      </c>
      <c r="J8" s="2">
        <v>0</v>
      </c>
      <c r="K8" s="2">
        <v>0.8</v>
      </c>
      <c r="L8" s="2">
        <v>1</v>
      </c>
      <c r="M8" s="2">
        <v>0</v>
      </c>
      <c r="N8" s="2">
        <v>3</v>
      </c>
      <c r="O8" s="2"/>
      <c r="R8" s="2"/>
      <c r="S8" s="2"/>
      <c r="T8" s="2"/>
      <c r="U8" s="2"/>
    </row>
    <row r="9" spans="1:21" x14ac:dyDescent="0.3">
      <c r="A9" s="2">
        <v>1</v>
      </c>
      <c r="B9" s="2">
        <v>62</v>
      </c>
      <c r="C9" s="2">
        <v>0</v>
      </c>
      <c r="D9" s="2">
        <v>4</v>
      </c>
      <c r="E9" s="2">
        <v>140</v>
      </c>
      <c r="F9" s="2">
        <v>268</v>
      </c>
      <c r="G9" s="2">
        <v>0</v>
      </c>
      <c r="H9" s="2">
        <v>2</v>
      </c>
      <c r="I9" s="2">
        <v>160</v>
      </c>
      <c r="J9" s="2">
        <v>0</v>
      </c>
      <c r="K9" s="2">
        <v>3.6</v>
      </c>
      <c r="L9" s="2">
        <v>3</v>
      </c>
      <c r="M9" s="2">
        <v>2</v>
      </c>
      <c r="N9" s="2">
        <v>3</v>
      </c>
      <c r="O9" s="2"/>
      <c r="R9" s="2"/>
      <c r="S9" s="2"/>
      <c r="T9" s="2"/>
      <c r="U9" s="2"/>
    </row>
    <row r="10" spans="1:21" x14ac:dyDescent="0.3">
      <c r="A10" s="2">
        <v>0</v>
      </c>
      <c r="B10" s="2">
        <v>57</v>
      </c>
      <c r="C10" s="2">
        <v>0</v>
      </c>
      <c r="D10" s="2">
        <v>4</v>
      </c>
      <c r="E10" s="2">
        <v>120</v>
      </c>
      <c r="F10" s="2">
        <v>354</v>
      </c>
      <c r="G10" s="2">
        <v>0</v>
      </c>
      <c r="H10" s="2">
        <v>0</v>
      </c>
      <c r="I10" s="2">
        <v>163</v>
      </c>
      <c r="J10" s="2">
        <v>1</v>
      </c>
      <c r="K10" s="2">
        <v>0.6</v>
      </c>
      <c r="L10" s="2">
        <v>1</v>
      </c>
      <c r="M10" s="2">
        <v>0</v>
      </c>
      <c r="N10" s="2">
        <v>3</v>
      </c>
      <c r="O10" s="2"/>
      <c r="R10" s="2"/>
      <c r="S10" s="2"/>
      <c r="T10" s="2"/>
      <c r="U10" s="2"/>
    </row>
    <row r="11" spans="1:21" x14ac:dyDescent="0.3">
      <c r="A11" s="2">
        <v>1</v>
      </c>
      <c r="B11" s="2">
        <v>63</v>
      </c>
      <c r="C11" s="2">
        <v>1</v>
      </c>
      <c r="D11" s="2">
        <v>4</v>
      </c>
      <c r="E11" s="2">
        <v>130</v>
      </c>
      <c r="F11" s="2">
        <v>254</v>
      </c>
      <c r="G11" s="2">
        <v>0</v>
      </c>
      <c r="H11" s="2">
        <v>2</v>
      </c>
      <c r="I11" s="2">
        <v>147</v>
      </c>
      <c r="J11" s="2">
        <v>0</v>
      </c>
      <c r="K11" s="2">
        <v>1.4</v>
      </c>
      <c r="L11" s="2">
        <v>2</v>
      </c>
      <c r="M11" s="2">
        <v>1</v>
      </c>
      <c r="N11" s="2">
        <v>7</v>
      </c>
      <c r="O11" s="2"/>
      <c r="R11" s="2"/>
      <c r="S11" s="2"/>
      <c r="T11" s="2"/>
      <c r="U11" s="2"/>
    </row>
    <row r="12" spans="1:21" x14ac:dyDescent="0.3">
      <c r="A12" s="2">
        <v>1</v>
      </c>
      <c r="B12" s="2">
        <v>53</v>
      </c>
      <c r="C12" s="2">
        <v>1</v>
      </c>
      <c r="D12" s="2">
        <v>4</v>
      </c>
      <c r="E12" s="2">
        <v>140</v>
      </c>
      <c r="F12" s="2">
        <v>203</v>
      </c>
      <c r="G12" s="2">
        <v>1</v>
      </c>
      <c r="H12" s="2">
        <v>2</v>
      </c>
      <c r="I12" s="2">
        <v>155</v>
      </c>
      <c r="J12" s="2">
        <v>1</v>
      </c>
      <c r="K12" s="2">
        <v>3.1</v>
      </c>
      <c r="L12" s="2">
        <v>3</v>
      </c>
      <c r="M12" s="2">
        <v>0</v>
      </c>
      <c r="N12" s="2">
        <v>7</v>
      </c>
      <c r="O12" s="2"/>
      <c r="R12" s="2"/>
      <c r="S12" s="2"/>
      <c r="T12" s="2"/>
      <c r="U12" s="2"/>
    </row>
    <row r="13" spans="1:21" x14ac:dyDescent="0.3">
      <c r="A13" s="2">
        <v>0</v>
      </c>
      <c r="B13" s="2">
        <v>57</v>
      </c>
      <c r="C13" s="2">
        <v>1</v>
      </c>
      <c r="D13" s="2">
        <v>4</v>
      </c>
      <c r="E13" s="2">
        <v>140</v>
      </c>
      <c r="F13" s="2">
        <v>192</v>
      </c>
      <c r="G13" s="2">
        <v>0</v>
      </c>
      <c r="H13" s="2">
        <v>0</v>
      </c>
      <c r="I13" s="2">
        <v>148</v>
      </c>
      <c r="J13" s="2">
        <v>0</v>
      </c>
      <c r="K13" s="2">
        <v>0.4</v>
      </c>
      <c r="L13" s="2">
        <v>2</v>
      </c>
      <c r="M13" s="2">
        <v>0</v>
      </c>
      <c r="N13" s="2">
        <v>6</v>
      </c>
      <c r="O13" s="2"/>
      <c r="R13" s="2"/>
      <c r="S13" s="2"/>
      <c r="T13" s="2"/>
      <c r="U13" s="2"/>
    </row>
    <row r="14" spans="1:21" x14ac:dyDescent="0.3">
      <c r="A14" s="2">
        <v>0</v>
      </c>
      <c r="B14" s="2">
        <v>56</v>
      </c>
      <c r="C14" s="2">
        <v>0</v>
      </c>
      <c r="D14" s="2">
        <v>2</v>
      </c>
      <c r="E14" s="2">
        <v>140</v>
      </c>
      <c r="F14" s="2">
        <v>294</v>
      </c>
      <c r="G14" s="2">
        <v>0</v>
      </c>
      <c r="H14" s="2">
        <v>2</v>
      </c>
      <c r="I14" s="2">
        <v>153</v>
      </c>
      <c r="J14" s="2">
        <v>0</v>
      </c>
      <c r="K14" s="2">
        <v>1.3</v>
      </c>
      <c r="L14" s="2">
        <v>2</v>
      </c>
      <c r="M14" s="2">
        <v>0</v>
      </c>
      <c r="N14" s="2">
        <v>3</v>
      </c>
      <c r="O14" s="2"/>
      <c r="R14" s="2"/>
      <c r="S14" s="2"/>
      <c r="T14" s="2"/>
      <c r="U14" s="2"/>
    </row>
    <row r="15" spans="1:21" x14ac:dyDescent="0.3">
      <c r="A15" s="2">
        <v>1</v>
      </c>
      <c r="B15" s="2">
        <v>56</v>
      </c>
      <c r="C15" s="2">
        <v>1</v>
      </c>
      <c r="D15" s="2">
        <v>3</v>
      </c>
      <c r="E15" s="2">
        <v>130</v>
      </c>
      <c r="F15" s="2">
        <v>256</v>
      </c>
      <c r="G15" s="2">
        <v>1</v>
      </c>
      <c r="H15" s="2">
        <v>2</v>
      </c>
      <c r="I15" s="2">
        <v>142</v>
      </c>
      <c r="J15" s="2">
        <v>1</v>
      </c>
      <c r="K15" s="2">
        <v>0.6</v>
      </c>
      <c r="L15" s="2">
        <v>2</v>
      </c>
      <c r="M15" s="2">
        <v>1</v>
      </c>
      <c r="N15" s="2">
        <v>6</v>
      </c>
      <c r="O15" s="2"/>
      <c r="R15" s="2"/>
      <c r="S15" s="2"/>
      <c r="T15" s="2"/>
      <c r="U15" s="2"/>
    </row>
    <row r="16" spans="1:21" x14ac:dyDescent="0.3">
      <c r="A16" s="2">
        <v>0</v>
      </c>
      <c r="B16" s="2">
        <v>44</v>
      </c>
      <c r="C16" s="2">
        <v>1</v>
      </c>
      <c r="D16" s="2">
        <v>2</v>
      </c>
      <c r="E16" s="2">
        <v>120</v>
      </c>
      <c r="F16" s="2">
        <v>263</v>
      </c>
      <c r="G16" s="2">
        <v>0</v>
      </c>
      <c r="H16" s="2">
        <v>0</v>
      </c>
      <c r="I16" s="2">
        <v>173</v>
      </c>
      <c r="J16" s="2">
        <v>0</v>
      </c>
      <c r="K16" s="2">
        <v>0</v>
      </c>
      <c r="L16" s="2">
        <v>1</v>
      </c>
      <c r="M16" s="2">
        <v>0</v>
      </c>
      <c r="N16" s="2">
        <v>7</v>
      </c>
      <c r="O16" s="2"/>
      <c r="R16" s="2"/>
      <c r="S16" s="2"/>
      <c r="T16" s="2"/>
      <c r="U16" s="2"/>
    </row>
    <row r="17" spans="1:21" x14ac:dyDescent="0.3">
      <c r="A17" s="2">
        <v>0</v>
      </c>
      <c r="B17" s="2">
        <v>52</v>
      </c>
      <c r="C17" s="2">
        <v>1</v>
      </c>
      <c r="D17" s="2">
        <v>3</v>
      </c>
      <c r="E17" s="2">
        <v>172</v>
      </c>
      <c r="F17" s="2">
        <v>199</v>
      </c>
      <c r="G17" s="2">
        <v>1</v>
      </c>
      <c r="H17" s="2">
        <v>0</v>
      </c>
      <c r="I17" s="2">
        <v>162</v>
      </c>
      <c r="J17" s="2">
        <v>0</v>
      </c>
      <c r="K17" s="2">
        <v>0.5</v>
      </c>
      <c r="L17" s="2">
        <v>1</v>
      </c>
      <c r="M17" s="2">
        <v>0</v>
      </c>
      <c r="N17" s="2">
        <v>7</v>
      </c>
      <c r="O17" s="2"/>
      <c r="R17" s="2"/>
      <c r="S17" s="2"/>
      <c r="T17" s="2"/>
      <c r="U17" s="2"/>
    </row>
    <row r="18" spans="1:21" x14ac:dyDescent="0.3">
      <c r="A18" s="2">
        <v>0</v>
      </c>
      <c r="B18" s="2">
        <v>57</v>
      </c>
      <c r="C18" s="2">
        <v>1</v>
      </c>
      <c r="D18" s="2">
        <v>3</v>
      </c>
      <c r="E18" s="2">
        <v>150</v>
      </c>
      <c r="F18" s="2">
        <v>168</v>
      </c>
      <c r="G18" s="2">
        <v>0</v>
      </c>
      <c r="H18" s="2">
        <v>0</v>
      </c>
      <c r="I18" s="2">
        <v>174</v>
      </c>
      <c r="J18" s="2">
        <v>0</v>
      </c>
      <c r="K18" s="2">
        <v>1.6</v>
      </c>
      <c r="L18" s="2">
        <v>1</v>
      </c>
      <c r="M18" s="2">
        <v>0</v>
      </c>
      <c r="N18" s="2">
        <v>3</v>
      </c>
      <c r="O18" s="2"/>
      <c r="R18" s="2"/>
      <c r="S18" s="2"/>
      <c r="T18" s="2"/>
      <c r="U18" s="2"/>
    </row>
    <row r="19" spans="1:21" x14ac:dyDescent="0.3">
      <c r="A19" s="2">
        <v>1</v>
      </c>
      <c r="B19" s="2">
        <v>48</v>
      </c>
      <c r="C19" s="2">
        <v>1</v>
      </c>
      <c r="D19" s="2">
        <v>2</v>
      </c>
      <c r="E19" s="2">
        <v>110</v>
      </c>
      <c r="F19" s="2">
        <v>229</v>
      </c>
      <c r="G19" s="2">
        <v>0</v>
      </c>
      <c r="H19" s="2">
        <v>0</v>
      </c>
      <c r="I19" s="2">
        <v>168</v>
      </c>
      <c r="J19" s="2">
        <v>0</v>
      </c>
      <c r="K19" s="2">
        <v>1</v>
      </c>
      <c r="L19" s="2">
        <v>3</v>
      </c>
      <c r="M19" s="2">
        <v>0</v>
      </c>
      <c r="N19" s="2">
        <v>7</v>
      </c>
      <c r="O19" s="2"/>
      <c r="R19" s="2"/>
      <c r="S19" s="2"/>
      <c r="T19" s="2"/>
      <c r="U19" s="2"/>
    </row>
    <row r="20" spans="1:21" x14ac:dyDescent="0.3">
      <c r="A20" s="2">
        <v>0</v>
      </c>
      <c r="B20" s="2">
        <v>54</v>
      </c>
      <c r="C20" s="2">
        <v>1</v>
      </c>
      <c r="D20" s="2">
        <v>4</v>
      </c>
      <c r="E20" s="2">
        <v>140</v>
      </c>
      <c r="F20" s="2">
        <v>239</v>
      </c>
      <c r="G20" s="2">
        <v>0</v>
      </c>
      <c r="H20" s="2">
        <v>0</v>
      </c>
      <c r="I20" s="2">
        <v>160</v>
      </c>
      <c r="J20" s="2">
        <v>0</v>
      </c>
      <c r="K20" s="2">
        <v>1.2</v>
      </c>
      <c r="L20" s="2">
        <v>1</v>
      </c>
      <c r="M20" s="2">
        <v>0</v>
      </c>
      <c r="N20" s="2">
        <v>3</v>
      </c>
      <c r="O20" s="2"/>
    </row>
    <row r="21" spans="1:21" x14ac:dyDescent="0.3">
      <c r="A21" s="2">
        <v>0</v>
      </c>
      <c r="B21" s="2">
        <v>48</v>
      </c>
      <c r="C21" s="2">
        <v>0</v>
      </c>
      <c r="D21" s="2">
        <v>3</v>
      </c>
      <c r="E21" s="2">
        <v>130</v>
      </c>
      <c r="F21" s="2">
        <v>275</v>
      </c>
      <c r="G21" s="2">
        <v>0</v>
      </c>
      <c r="H21" s="2">
        <v>0</v>
      </c>
      <c r="I21" s="2">
        <v>139</v>
      </c>
      <c r="J21" s="2">
        <v>0</v>
      </c>
      <c r="K21" s="2">
        <v>0.2</v>
      </c>
      <c r="L21" s="2">
        <v>1</v>
      </c>
      <c r="M21" s="2">
        <v>0</v>
      </c>
      <c r="N21" s="2">
        <v>3</v>
      </c>
      <c r="O21" s="2"/>
    </row>
    <row r="22" spans="1:21" x14ac:dyDescent="0.3">
      <c r="A22" s="2">
        <v>0</v>
      </c>
      <c r="B22" s="2">
        <v>49</v>
      </c>
      <c r="C22" s="2">
        <v>1</v>
      </c>
      <c r="D22" s="2">
        <v>2</v>
      </c>
      <c r="E22" s="2">
        <v>130</v>
      </c>
      <c r="F22" s="2">
        <v>266</v>
      </c>
      <c r="G22" s="2">
        <v>0</v>
      </c>
      <c r="H22" s="2">
        <v>0</v>
      </c>
      <c r="I22" s="2">
        <v>171</v>
      </c>
      <c r="J22" s="2">
        <v>0</v>
      </c>
      <c r="K22" s="2">
        <v>0.6</v>
      </c>
      <c r="L22" s="2">
        <v>1</v>
      </c>
      <c r="M22" s="2">
        <v>0</v>
      </c>
      <c r="N22" s="2">
        <v>3</v>
      </c>
      <c r="O22" s="2"/>
    </row>
    <row r="23" spans="1:21" x14ac:dyDescent="0.3">
      <c r="A23" s="2">
        <v>0</v>
      </c>
      <c r="B23" s="2">
        <v>64</v>
      </c>
      <c r="C23" s="2">
        <v>1</v>
      </c>
      <c r="D23" s="2">
        <v>1</v>
      </c>
      <c r="E23" s="2">
        <v>110</v>
      </c>
      <c r="F23" s="2">
        <v>211</v>
      </c>
      <c r="G23" s="2">
        <v>0</v>
      </c>
      <c r="H23" s="2">
        <v>2</v>
      </c>
      <c r="I23" s="2">
        <v>144</v>
      </c>
      <c r="J23" s="2">
        <v>1</v>
      </c>
      <c r="K23" s="2">
        <v>1.8</v>
      </c>
      <c r="L23" s="2">
        <v>2</v>
      </c>
      <c r="M23" s="2">
        <v>0</v>
      </c>
      <c r="N23" s="2">
        <v>3</v>
      </c>
      <c r="O23" s="2"/>
    </row>
    <row r="24" spans="1:21" x14ac:dyDescent="0.3">
      <c r="A24" s="2">
        <v>0</v>
      </c>
      <c r="B24" s="2">
        <v>58</v>
      </c>
      <c r="C24" s="2">
        <v>0</v>
      </c>
      <c r="D24" s="2">
        <v>1</v>
      </c>
      <c r="E24" s="2">
        <v>150</v>
      </c>
      <c r="F24" s="2">
        <v>283</v>
      </c>
      <c r="G24" s="2">
        <v>1</v>
      </c>
      <c r="H24" s="2">
        <v>2</v>
      </c>
      <c r="I24" s="2">
        <v>162</v>
      </c>
      <c r="J24" s="2">
        <v>0</v>
      </c>
      <c r="K24" s="2">
        <v>1</v>
      </c>
      <c r="L24" s="2">
        <v>1</v>
      </c>
      <c r="M24" s="2">
        <v>0</v>
      </c>
      <c r="N24" s="2">
        <v>3</v>
      </c>
      <c r="O24" s="2"/>
    </row>
    <row r="25" spans="1:21" x14ac:dyDescent="0.3">
      <c r="A25" s="2">
        <v>1</v>
      </c>
      <c r="B25" s="2">
        <v>58</v>
      </c>
      <c r="C25" s="2">
        <v>1</v>
      </c>
      <c r="D25" s="2">
        <v>2</v>
      </c>
      <c r="E25" s="2">
        <v>120</v>
      </c>
      <c r="F25" s="2">
        <v>284</v>
      </c>
      <c r="G25" s="2">
        <v>0</v>
      </c>
      <c r="H25" s="2">
        <v>2</v>
      </c>
      <c r="I25" s="2">
        <v>160</v>
      </c>
      <c r="J25" s="2">
        <v>0</v>
      </c>
      <c r="K25" s="2">
        <v>1.8</v>
      </c>
      <c r="L25" s="2">
        <v>2</v>
      </c>
      <c r="M25" s="2">
        <v>0</v>
      </c>
      <c r="N25" s="2">
        <v>3</v>
      </c>
      <c r="O25" s="2"/>
    </row>
    <row r="26" spans="1:21" x14ac:dyDescent="0.3">
      <c r="A26" s="2">
        <v>1</v>
      </c>
      <c r="B26" s="2">
        <v>58</v>
      </c>
      <c r="C26" s="2">
        <v>1</v>
      </c>
      <c r="D26" s="2">
        <v>3</v>
      </c>
      <c r="E26" s="2">
        <v>132</v>
      </c>
      <c r="F26" s="2">
        <v>224</v>
      </c>
      <c r="G26" s="2">
        <v>0</v>
      </c>
      <c r="H26" s="2">
        <v>2</v>
      </c>
      <c r="I26" s="2">
        <v>173</v>
      </c>
      <c r="J26" s="2">
        <v>0</v>
      </c>
      <c r="K26" s="2">
        <v>3.2</v>
      </c>
      <c r="L26" s="2">
        <v>1</v>
      </c>
      <c r="M26" s="2">
        <v>2</v>
      </c>
      <c r="N26" s="2">
        <v>7</v>
      </c>
      <c r="O26" s="2"/>
    </row>
    <row r="27" spans="1:21" x14ac:dyDescent="0.3">
      <c r="A27" s="2">
        <v>1</v>
      </c>
      <c r="B27" s="2">
        <v>60</v>
      </c>
      <c r="C27" s="2">
        <v>1</v>
      </c>
      <c r="D27" s="2">
        <v>4</v>
      </c>
      <c r="E27" s="2">
        <v>130</v>
      </c>
      <c r="F27" s="2">
        <v>206</v>
      </c>
      <c r="G27" s="2">
        <v>0</v>
      </c>
      <c r="H27" s="2">
        <v>2</v>
      </c>
      <c r="I27" s="2">
        <v>132</v>
      </c>
      <c r="J27" s="2">
        <v>1</v>
      </c>
      <c r="K27" s="2">
        <v>2.4</v>
      </c>
      <c r="L27" s="2">
        <v>2</v>
      </c>
      <c r="M27" s="2">
        <v>2</v>
      </c>
      <c r="N27" s="2">
        <v>7</v>
      </c>
      <c r="O27" s="2"/>
    </row>
    <row r="28" spans="1:21" x14ac:dyDescent="0.3">
      <c r="A28" s="2">
        <v>0</v>
      </c>
      <c r="B28" s="2">
        <v>50</v>
      </c>
      <c r="C28" s="2">
        <v>0</v>
      </c>
      <c r="D28" s="2">
        <v>3</v>
      </c>
      <c r="E28" s="2">
        <v>120</v>
      </c>
      <c r="F28" s="2">
        <v>219</v>
      </c>
      <c r="G28" s="2">
        <v>0</v>
      </c>
      <c r="H28" s="2">
        <v>0</v>
      </c>
      <c r="I28" s="2">
        <v>158</v>
      </c>
      <c r="J28" s="2">
        <v>0</v>
      </c>
      <c r="K28" s="2">
        <v>1.6</v>
      </c>
      <c r="L28" s="2">
        <v>2</v>
      </c>
      <c r="M28" s="2">
        <v>0</v>
      </c>
      <c r="N28" s="2">
        <v>3</v>
      </c>
      <c r="O28" s="2"/>
    </row>
    <row r="29" spans="1:21" x14ac:dyDescent="0.3">
      <c r="A29" s="2">
        <v>0</v>
      </c>
      <c r="B29" s="2">
        <v>58</v>
      </c>
      <c r="C29" s="2">
        <v>0</v>
      </c>
      <c r="D29" s="2">
        <v>3</v>
      </c>
      <c r="E29" s="2">
        <v>120</v>
      </c>
      <c r="F29" s="2">
        <v>340</v>
      </c>
      <c r="G29" s="2">
        <v>0</v>
      </c>
      <c r="H29" s="2">
        <v>0</v>
      </c>
      <c r="I29" s="2">
        <v>172</v>
      </c>
      <c r="J29" s="2">
        <v>0</v>
      </c>
      <c r="K29" s="2">
        <v>0</v>
      </c>
      <c r="L29" s="2">
        <v>1</v>
      </c>
      <c r="M29" s="2">
        <v>0</v>
      </c>
      <c r="N29" s="2">
        <v>3</v>
      </c>
      <c r="O29" s="2"/>
    </row>
    <row r="30" spans="1:21" x14ac:dyDescent="0.3">
      <c r="A30" s="2">
        <v>0</v>
      </c>
      <c r="B30" s="2">
        <v>66</v>
      </c>
      <c r="C30" s="2">
        <v>0</v>
      </c>
      <c r="D30" s="2">
        <v>1</v>
      </c>
      <c r="E30" s="2">
        <v>150</v>
      </c>
      <c r="F30" s="2">
        <v>226</v>
      </c>
      <c r="G30" s="2">
        <v>0</v>
      </c>
      <c r="H30" s="2">
        <v>0</v>
      </c>
      <c r="I30" s="2">
        <v>114</v>
      </c>
      <c r="J30" s="2">
        <v>0</v>
      </c>
      <c r="K30" s="2">
        <v>2.6</v>
      </c>
      <c r="L30" s="2">
        <v>3</v>
      </c>
      <c r="M30" s="2">
        <v>0</v>
      </c>
      <c r="N30" s="2">
        <v>3</v>
      </c>
      <c r="O30" s="2"/>
    </row>
    <row r="31" spans="1:21" x14ac:dyDescent="0.3">
      <c r="A31" s="2">
        <v>0</v>
      </c>
      <c r="B31" s="2">
        <v>43</v>
      </c>
      <c r="C31" s="2">
        <v>1</v>
      </c>
      <c r="D31" s="2">
        <v>4</v>
      </c>
      <c r="E31" s="2">
        <v>150</v>
      </c>
      <c r="F31" s="2">
        <v>247</v>
      </c>
      <c r="G31" s="2">
        <v>0</v>
      </c>
      <c r="H31" s="2">
        <v>0</v>
      </c>
      <c r="I31" s="2">
        <v>171</v>
      </c>
      <c r="J31" s="2">
        <v>0</v>
      </c>
      <c r="K31" s="2">
        <v>1.5</v>
      </c>
      <c r="L31" s="2">
        <v>1</v>
      </c>
      <c r="M31" s="2">
        <v>0</v>
      </c>
      <c r="N31" s="2">
        <v>3</v>
      </c>
      <c r="O31" s="2"/>
    </row>
    <row r="32" spans="1:21" x14ac:dyDescent="0.3">
      <c r="A32" s="2">
        <v>1</v>
      </c>
      <c r="B32" s="2">
        <v>40</v>
      </c>
      <c r="C32" s="2">
        <v>1</v>
      </c>
      <c r="D32" s="2">
        <v>4</v>
      </c>
      <c r="E32" s="2">
        <v>110</v>
      </c>
      <c r="F32" s="2">
        <v>167</v>
      </c>
      <c r="G32" s="2">
        <v>0</v>
      </c>
      <c r="H32" s="2">
        <v>2</v>
      </c>
      <c r="I32" s="2">
        <v>114</v>
      </c>
      <c r="J32" s="2">
        <v>1</v>
      </c>
      <c r="K32" s="2">
        <v>2</v>
      </c>
      <c r="L32" s="2">
        <v>2</v>
      </c>
      <c r="M32" s="2">
        <v>0</v>
      </c>
      <c r="N32" s="2">
        <v>7</v>
      </c>
      <c r="O32" s="2"/>
    </row>
    <row r="33" spans="1:15" x14ac:dyDescent="0.3">
      <c r="A33" s="2">
        <v>0</v>
      </c>
      <c r="B33" s="2">
        <v>69</v>
      </c>
      <c r="C33" s="2">
        <v>0</v>
      </c>
      <c r="D33" s="2">
        <v>1</v>
      </c>
      <c r="E33" s="2">
        <v>140</v>
      </c>
      <c r="F33" s="2">
        <v>239</v>
      </c>
      <c r="G33" s="2">
        <v>0</v>
      </c>
      <c r="H33" s="2">
        <v>0</v>
      </c>
      <c r="I33" s="2">
        <v>151</v>
      </c>
      <c r="J33" s="2">
        <v>0</v>
      </c>
      <c r="K33" s="2">
        <v>1.8</v>
      </c>
      <c r="L33" s="2">
        <v>1</v>
      </c>
      <c r="M33" s="2">
        <v>2</v>
      </c>
      <c r="N33" s="2">
        <v>3</v>
      </c>
      <c r="O33" s="2"/>
    </row>
    <row r="34" spans="1:15" x14ac:dyDescent="0.3">
      <c r="A34" s="2">
        <v>1</v>
      </c>
      <c r="B34" s="2">
        <v>60</v>
      </c>
      <c r="C34" s="2">
        <v>1</v>
      </c>
      <c r="D34" s="2">
        <v>4</v>
      </c>
      <c r="E34" s="2">
        <v>117</v>
      </c>
      <c r="F34" s="2">
        <v>230</v>
      </c>
      <c r="G34" s="2">
        <v>1</v>
      </c>
      <c r="H34" s="2">
        <v>0</v>
      </c>
      <c r="I34" s="2">
        <v>160</v>
      </c>
      <c r="J34" s="2">
        <v>1</v>
      </c>
      <c r="K34" s="2">
        <v>1.4</v>
      </c>
      <c r="L34" s="2">
        <v>1</v>
      </c>
      <c r="M34" s="2">
        <v>2</v>
      </c>
      <c r="N34" s="2">
        <v>7</v>
      </c>
      <c r="O34" s="2"/>
    </row>
    <row r="35" spans="1:15" x14ac:dyDescent="0.3">
      <c r="A35" s="2">
        <v>1</v>
      </c>
      <c r="B35" s="2">
        <v>64</v>
      </c>
      <c r="C35" s="2">
        <v>1</v>
      </c>
      <c r="D35" s="2">
        <v>3</v>
      </c>
      <c r="E35" s="2">
        <v>140</v>
      </c>
      <c r="F35" s="2">
        <v>335</v>
      </c>
      <c r="G35" s="2">
        <v>0</v>
      </c>
      <c r="H35" s="2">
        <v>0</v>
      </c>
      <c r="I35" s="2">
        <v>158</v>
      </c>
      <c r="J35" s="2">
        <v>0</v>
      </c>
      <c r="K35" s="2">
        <v>0</v>
      </c>
      <c r="L35" s="2">
        <v>1</v>
      </c>
      <c r="M35" s="2">
        <v>0</v>
      </c>
      <c r="N35" s="2">
        <v>3</v>
      </c>
      <c r="O35" s="2"/>
    </row>
    <row r="36" spans="1:15" x14ac:dyDescent="0.3">
      <c r="A36" s="2">
        <v>0</v>
      </c>
      <c r="B36" s="2">
        <v>59</v>
      </c>
      <c r="C36" s="2">
        <v>1</v>
      </c>
      <c r="D36" s="2">
        <v>4</v>
      </c>
      <c r="E36" s="2">
        <v>135</v>
      </c>
      <c r="F36" s="2">
        <v>234</v>
      </c>
      <c r="G36" s="2">
        <v>0</v>
      </c>
      <c r="H36" s="2">
        <v>0</v>
      </c>
      <c r="I36" s="2">
        <v>161</v>
      </c>
      <c r="J36" s="2">
        <v>0</v>
      </c>
      <c r="K36" s="2">
        <v>0.5</v>
      </c>
      <c r="L36" s="2">
        <v>2</v>
      </c>
      <c r="M36" s="2">
        <v>0</v>
      </c>
      <c r="N36" s="2">
        <v>7</v>
      </c>
      <c r="O36" s="2"/>
    </row>
    <row r="37" spans="1:15" x14ac:dyDescent="0.3">
      <c r="A37" s="2">
        <v>0</v>
      </c>
      <c r="B37" s="2">
        <v>44</v>
      </c>
      <c r="C37" s="2">
        <v>1</v>
      </c>
      <c r="D37" s="2">
        <v>3</v>
      </c>
      <c r="E37" s="2">
        <v>130</v>
      </c>
      <c r="F37" s="2">
        <v>233</v>
      </c>
      <c r="G37" s="2">
        <v>0</v>
      </c>
      <c r="H37" s="2">
        <v>0</v>
      </c>
      <c r="I37" s="2">
        <v>179</v>
      </c>
      <c r="J37" s="2">
        <v>1</v>
      </c>
      <c r="K37" s="2">
        <v>0.4</v>
      </c>
      <c r="L37" s="2">
        <v>1</v>
      </c>
      <c r="M37" s="2">
        <v>0</v>
      </c>
      <c r="N37" s="2">
        <v>3</v>
      </c>
      <c r="O37" s="2"/>
    </row>
    <row r="38" spans="1:15" x14ac:dyDescent="0.3">
      <c r="A38" s="2">
        <v>0</v>
      </c>
      <c r="B38" s="2">
        <v>42</v>
      </c>
      <c r="C38" s="2">
        <v>1</v>
      </c>
      <c r="D38" s="2">
        <v>4</v>
      </c>
      <c r="E38" s="2">
        <v>140</v>
      </c>
      <c r="F38" s="2">
        <v>226</v>
      </c>
      <c r="G38" s="2">
        <v>0</v>
      </c>
      <c r="H38" s="2">
        <v>0</v>
      </c>
      <c r="I38" s="2">
        <v>178</v>
      </c>
      <c r="J38" s="2">
        <v>0</v>
      </c>
      <c r="K38" s="2">
        <v>0</v>
      </c>
      <c r="L38" s="2">
        <v>1</v>
      </c>
      <c r="M38" s="2">
        <v>0</v>
      </c>
      <c r="N38" s="2">
        <v>3</v>
      </c>
      <c r="O38" s="2"/>
    </row>
    <row r="39" spans="1:15" x14ac:dyDescent="0.3">
      <c r="A39" s="2">
        <v>1</v>
      </c>
      <c r="B39" s="2">
        <v>43</v>
      </c>
      <c r="C39" s="2">
        <v>1</v>
      </c>
      <c r="D39" s="2">
        <v>4</v>
      </c>
      <c r="E39" s="2">
        <v>120</v>
      </c>
      <c r="F39" s="2">
        <v>177</v>
      </c>
      <c r="G39" s="2">
        <v>0</v>
      </c>
      <c r="H39" s="2">
        <v>2</v>
      </c>
      <c r="I39" s="2">
        <v>120</v>
      </c>
      <c r="J39" s="2">
        <v>1</v>
      </c>
      <c r="K39" s="2">
        <v>2.5</v>
      </c>
      <c r="L39" s="2">
        <v>2</v>
      </c>
      <c r="M39" s="2">
        <v>0</v>
      </c>
      <c r="N39" s="2">
        <v>7</v>
      </c>
      <c r="O39" s="2"/>
    </row>
    <row r="40" spans="1:15" x14ac:dyDescent="0.3">
      <c r="A40" s="2">
        <v>1</v>
      </c>
      <c r="B40" s="2">
        <v>57</v>
      </c>
      <c r="C40" s="2">
        <v>1</v>
      </c>
      <c r="D40" s="2">
        <v>4</v>
      </c>
      <c r="E40" s="2">
        <v>150</v>
      </c>
      <c r="F40" s="2">
        <v>276</v>
      </c>
      <c r="G40" s="2">
        <v>0</v>
      </c>
      <c r="H40" s="2">
        <v>2</v>
      </c>
      <c r="I40" s="2">
        <v>112</v>
      </c>
      <c r="J40" s="2">
        <v>1</v>
      </c>
      <c r="K40" s="2">
        <v>0.6</v>
      </c>
      <c r="L40" s="2">
        <v>2</v>
      </c>
      <c r="M40" s="2">
        <v>1</v>
      </c>
      <c r="N40" s="2">
        <v>6</v>
      </c>
      <c r="O40" s="2"/>
    </row>
    <row r="41" spans="1:15" x14ac:dyDescent="0.3">
      <c r="A41" s="2">
        <v>1</v>
      </c>
      <c r="B41" s="2">
        <v>55</v>
      </c>
      <c r="C41" s="2">
        <v>1</v>
      </c>
      <c r="D41" s="2">
        <v>4</v>
      </c>
      <c r="E41" s="2">
        <v>132</v>
      </c>
      <c r="F41" s="2">
        <v>353</v>
      </c>
      <c r="G41" s="2">
        <v>0</v>
      </c>
      <c r="H41" s="2">
        <v>0</v>
      </c>
      <c r="I41" s="2">
        <v>132</v>
      </c>
      <c r="J41" s="2">
        <v>1</v>
      </c>
      <c r="K41" s="2">
        <v>1.2</v>
      </c>
      <c r="L41" s="2">
        <v>2</v>
      </c>
      <c r="M41" s="2">
        <v>1</v>
      </c>
      <c r="N41" s="2">
        <v>7</v>
      </c>
      <c r="O41" s="2"/>
    </row>
    <row r="42" spans="1:15" x14ac:dyDescent="0.3">
      <c r="A42" s="2">
        <v>0</v>
      </c>
      <c r="B42" s="2">
        <v>61</v>
      </c>
      <c r="C42" s="2">
        <v>1</v>
      </c>
      <c r="D42" s="2">
        <v>3</v>
      </c>
      <c r="E42" s="2">
        <v>150</v>
      </c>
      <c r="F42" s="2">
        <v>243</v>
      </c>
      <c r="G42" s="2">
        <v>1</v>
      </c>
      <c r="H42" s="2">
        <v>0</v>
      </c>
      <c r="I42" s="2">
        <v>137</v>
      </c>
      <c r="J42" s="2">
        <v>1</v>
      </c>
      <c r="K42" s="2">
        <v>1</v>
      </c>
      <c r="L42" s="2">
        <v>2</v>
      </c>
      <c r="M42" s="2">
        <v>0</v>
      </c>
      <c r="N42" s="2">
        <v>3</v>
      </c>
      <c r="O42" s="2"/>
    </row>
    <row r="43" spans="1:15" x14ac:dyDescent="0.3">
      <c r="A43" s="2">
        <v>1</v>
      </c>
      <c r="B43" s="2">
        <v>65</v>
      </c>
      <c r="C43" s="2">
        <v>0</v>
      </c>
      <c r="D43" s="2">
        <v>4</v>
      </c>
      <c r="E43" s="2">
        <v>150</v>
      </c>
      <c r="F43" s="2">
        <v>225</v>
      </c>
      <c r="G43" s="2">
        <v>0</v>
      </c>
      <c r="H43" s="2">
        <v>2</v>
      </c>
      <c r="I43" s="2">
        <v>114</v>
      </c>
      <c r="J43" s="2">
        <v>0</v>
      </c>
      <c r="K43" s="2">
        <v>1</v>
      </c>
      <c r="L43" s="2">
        <v>2</v>
      </c>
      <c r="M43" s="2">
        <v>3</v>
      </c>
      <c r="N43" s="2">
        <v>7</v>
      </c>
      <c r="O43" s="2"/>
    </row>
    <row r="44" spans="1:15" x14ac:dyDescent="0.3">
      <c r="A44" s="2">
        <v>0</v>
      </c>
      <c r="B44" s="2">
        <v>40</v>
      </c>
      <c r="C44" s="2">
        <v>1</v>
      </c>
      <c r="D44" s="2">
        <v>1</v>
      </c>
      <c r="E44" s="2">
        <v>140</v>
      </c>
      <c r="F44" s="2">
        <v>199</v>
      </c>
      <c r="G44" s="2">
        <v>0</v>
      </c>
      <c r="H44" s="2">
        <v>0</v>
      </c>
      <c r="I44" s="2">
        <v>178</v>
      </c>
      <c r="J44" s="2">
        <v>1</v>
      </c>
      <c r="K44" s="2">
        <v>1.4</v>
      </c>
      <c r="L44" s="2">
        <v>1</v>
      </c>
      <c r="M44" s="2">
        <v>0</v>
      </c>
      <c r="N44" s="2">
        <v>7</v>
      </c>
      <c r="O44" s="2"/>
    </row>
    <row r="45" spans="1:15" x14ac:dyDescent="0.3">
      <c r="A45" s="2">
        <v>0</v>
      </c>
      <c r="B45" s="2">
        <v>71</v>
      </c>
      <c r="C45" s="2">
        <v>0</v>
      </c>
      <c r="D45" s="2">
        <v>2</v>
      </c>
      <c r="E45" s="2">
        <v>160</v>
      </c>
      <c r="F45" s="2">
        <v>302</v>
      </c>
      <c r="G45" s="2">
        <v>0</v>
      </c>
      <c r="H45" s="2">
        <v>0</v>
      </c>
      <c r="I45" s="2">
        <v>162</v>
      </c>
      <c r="J45" s="2">
        <v>0</v>
      </c>
      <c r="K45" s="2">
        <v>0.4</v>
      </c>
      <c r="L45" s="2">
        <v>1</v>
      </c>
      <c r="M45" s="2">
        <v>2</v>
      </c>
      <c r="N45" s="2">
        <v>3</v>
      </c>
      <c r="O45" s="2"/>
    </row>
    <row r="46" spans="1:15" x14ac:dyDescent="0.3">
      <c r="A46" s="2">
        <v>0</v>
      </c>
      <c r="B46" s="2">
        <v>59</v>
      </c>
      <c r="C46" s="2">
        <v>1</v>
      </c>
      <c r="D46" s="2">
        <v>3</v>
      </c>
      <c r="E46" s="2">
        <v>150</v>
      </c>
      <c r="F46" s="2">
        <v>212</v>
      </c>
      <c r="G46" s="2">
        <v>1</v>
      </c>
      <c r="H46" s="2">
        <v>0</v>
      </c>
      <c r="I46" s="2">
        <v>157</v>
      </c>
      <c r="J46" s="2">
        <v>0</v>
      </c>
      <c r="K46" s="2">
        <v>1.6</v>
      </c>
      <c r="L46" s="2">
        <v>1</v>
      </c>
      <c r="M46" s="2">
        <v>0</v>
      </c>
      <c r="N46" s="2">
        <v>3</v>
      </c>
      <c r="O46" s="2"/>
    </row>
    <row r="47" spans="1:15" x14ac:dyDescent="0.3">
      <c r="A47" s="2">
        <v>1</v>
      </c>
      <c r="B47" s="2">
        <v>61</v>
      </c>
      <c r="C47" s="2">
        <v>0</v>
      </c>
      <c r="D47" s="2">
        <v>4</v>
      </c>
      <c r="E47" s="2">
        <v>130</v>
      </c>
      <c r="F47" s="2">
        <v>330</v>
      </c>
      <c r="G47" s="2">
        <v>0</v>
      </c>
      <c r="H47" s="2">
        <v>2</v>
      </c>
      <c r="I47" s="2">
        <v>169</v>
      </c>
      <c r="J47" s="2">
        <v>0</v>
      </c>
      <c r="K47" s="2">
        <v>0</v>
      </c>
      <c r="L47" s="2">
        <v>1</v>
      </c>
      <c r="M47" s="2">
        <v>0</v>
      </c>
      <c r="N47" s="2">
        <v>3</v>
      </c>
      <c r="O47" s="2"/>
    </row>
    <row r="48" spans="1:15" x14ac:dyDescent="0.3">
      <c r="A48" s="2">
        <v>1</v>
      </c>
      <c r="B48" s="2">
        <v>58</v>
      </c>
      <c r="C48" s="2">
        <v>1</v>
      </c>
      <c r="D48" s="2">
        <v>3</v>
      </c>
      <c r="E48" s="2">
        <v>112</v>
      </c>
      <c r="F48" s="2">
        <v>230</v>
      </c>
      <c r="G48" s="2">
        <v>0</v>
      </c>
      <c r="H48" s="2">
        <v>2</v>
      </c>
      <c r="I48" s="2">
        <v>165</v>
      </c>
      <c r="J48" s="2">
        <v>0</v>
      </c>
      <c r="K48" s="2">
        <v>2.5</v>
      </c>
      <c r="L48" s="2">
        <v>2</v>
      </c>
      <c r="M48" s="2">
        <v>1</v>
      </c>
      <c r="N48" s="2">
        <v>7</v>
      </c>
      <c r="O48" s="2"/>
    </row>
    <row r="49" spans="1:15" x14ac:dyDescent="0.3">
      <c r="A49" s="2">
        <v>0</v>
      </c>
      <c r="B49" s="2">
        <v>51</v>
      </c>
      <c r="C49" s="2">
        <v>1</v>
      </c>
      <c r="D49" s="2">
        <v>3</v>
      </c>
      <c r="E49" s="2">
        <v>110</v>
      </c>
      <c r="F49" s="2">
        <v>175</v>
      </c>
      <c r="G49" s="2">
        <v>0</v>
      </c>
      <c r="H49" s="2">
        <v>0</v>
      </c>
      <c r="I49" s="2">
        <v>123</v>
      </c>
      <c r="J49" s="2">
        <v>0</v>
      </c>
      <c r="K49" s="2">
        <v>0.6</v>
      </c>
      <c r="L49" s="2">
        <v>1</v>
      </c>
      <c r="M49" s="2">
        <v>0</v>
      </c>
      <c r="N49" s="2">
        <v>3</v>
      </c>
      <c r="O49" s="2"/>
    </row>
    <row r="50" spans="1:15" x14ac:dyDescent="0.3">
      <c r="A50" s="2">
        <v>1</v>
      </c>
      <c r="B50" s="2">
        <v>50</v>
      </c>
      <c r="C50" s="2">
        <v>1</v>
      </c>
      <c r="D50" s="2">
        <v>4</v>
      </c>
      <c r="E50" s="2">
        <v>150</v>
      </c>
      <c r="F50" s="2">
        <v>243</v>
      </c>
      <c r="G50" s="2">
        <v>0</v>
      </c>
      <c r="H50" s="2">
        <v>2</v>
      </c>
      <c r="I50" s="2">
        <v>128</v>
      </c>
      <c r="J50" s="2">
        <v>0</v>
      </c>
      <c r="K50" s="2">
        <v>2.6</v>
      </c>
      <c r="L50" s="2">
        <v>2</v>
      </c>
      <c r="M50" s="2">
        <v>0</v>
      </c>
      <c r="N50" s="2">
        <v>7</v>
      </c>
      <c r="O50" s="2"/>
    </row>
    <row r="51" spans="1:15" x14ac:dyDescent="0.3">
      <c r="A51" s="2">
        <v>0</v>
      </c>
      <c r="B51" s="2">
        <v>65</v>
      </c>
      <c r="C51" s="2">
        <v>0</v>
      </c>
      <c r="D51" s="2">
        <v>3</v>
      </c>
      <c r="E51" s="2">
        <v>140</v>
      </c>
      <c r="F51" s="2">
        <v>417</v>
      </c>
      <c r="G51" s="2">
        <v>1</v>
      </c>
      <c r="H51" s="2">
        <v>2</v>
      </c>
      <c r="I51" s="2">
        <v>157</v>
      </c>
      <c r="J51" s="2">
        <v>0</v>
      </c>
      <c r="K51" s="2">
        <v>0.8</v>
      </c>
      <c r="L51" s="2">
        <v>1</v>
      </c>
      <c r="M51" s="2">
        <v>1</v>
      </c>
      <c r="N51" s="2">
        <v>3</v>
      </c>
      <c r="O51" s="2"/>
    </row>
    <row r="52" spans="1:15" x14ac:dyDescent="0.3">
      <c r="A52" s="2">
        <v>0</v>
      </c>
      <c r="B52" s="2">
        <v>53</v>
      </c>
      <c r="C52" s="2">
        <v>1</v>
      </c>
      <c r="D52" s="2">
        <v>3</v>
      </c>
      <c r="E52" s="2">
        <v>130</v>
      </c>
      <c r="F52" s="2">
        <v>197</v>
      </c>
      <c r="G52" s="2">
        <v>1</v>
      </c>
      <c r="H52" s="2">
        <v>2</v>
      </c>
      <c r="I52" s="2">
        <v>152</v>
      </c>
      <c r="J52" s="2">
        <v>0</v>
      </c>
      <c r="K52" s="2">
        <v>1.2</v>
      </c>
      <c r="L52" s="2">
        <v>3</v>
      </c>
      <c r="M52" s="2">
        <v>0</v>
      </c>
      <c r="N52" s="2">
        <v>3</v>
      </c>
      <c r="O52" s="2"/>
    </row>
    <row r="53" spans="1:15" x14ac:dyDescent="0.3">
      <c r="A53" s="2">
        <v>0</v>
      </c>
      <c r="B53" s="2">
        <v>41</v>
      </c>
      <c r="C53" s="2">
        <v>0</v>
      </c>
      <c r="D53" s="2">
        <v>2</v>
      </c>
      <c r="E53" s="2">
        <v>105</v>
      </c>
      <c r="F53" s="2">
        <v>198</v>
      </c>
      <c r="G53" s="2">
        <v>0</v>
      </c>
      <c r="H53" s="2">
        <v>0</v>
      </c>
      <c r="I53" s="2">
        <v>168</v>
      </c>
      <c r="J53" s="2">
        <v>0</v>
      </c>
      <c r="K53" s="2">
        <v>0</v>
      </c>
      <c r="L53" s="2">
        <v>1</v>
      </c>
      <c r="M53" s="2">
        <v>1</v>
      </c>
      <c r="N53" s="2">
        <v>3</v>
      </c>
      <c r="O53" s="2"/>
    </row>
    <row r="54" spans="1:15" x14ac:dyDescent="0.3">
      <c r="A54" s="2">
        <v>0</v>
      </c>
      <c r="B54" s="2">
        <v>65</v>
      </c>
      <c r="C54" s="2">
        <v>1</v>
      </c>
      <c r="D54" s="2">
        <v>4</v>
      </c>
      <c r="E54" s="2">
        <v>120</v>
      </c>
      <c r="F54" s="2">
        <v>177</v>
      </c>
      <c r="G54" s="2">
        <v>0</v>
      </c>
      <c r="H54" s="2">
        <v>0</v>
      </c>
      <c r="I54" s="2">
        <v>140</v>
      </c>
      <c r="J54" s="2">
        <v>0</v>
      </c>
      <c r="K54" s="2">
        <v>0.4</v>
      </c>
      <c r="L54" s="2">
        <v>1</v>
      </c>
      <c r="M54" s="2">
        <v>0</v>
      </c>
      <c r="N54" s="2">
        <v>7</v>
      </c>
      <c r="O54" s="2"/>
    </row>
    <row r="55" spans="1:15" x14ac:dyDescent="0.3">
      <c r="A55" s="2">
        <v>1</v>
      </c>
      <c r="B55" s="2">
        <v>44</v>
      </c>
      <c r="C55" s="2">
        <v>1</v>
      </c>
      <c r="D55" s="2">
        <v>4</v>
      </c>
      <c r="E55" s="2">
        <v>112</v>
      </c>
      <c r="F55" s="2">
        <v>290</v>
      </c>
      <c r="G55" s="2">
        <v>0</v>
      </c>
      <c r="H55" s="2">
        <v>2</v>
      </c>
      <c r="I55" s="2">
        <v>153</v>
      </c>
      <c r="J55" s="2">
        <v>0</v>
      </c>
      <c r="K55" s="2">
        <v>0</v>
      </c>
      <c r="L55" s="2">
        <v>1</v>
      </c>
      <c r="M55" s="2">
        <v>1</v>
      </c>
      <c r="N55" s="2">
        <v>3</v>
      </c>
      <c r="O55" s="2"/>
    </row>
    <row r="56" spans="1:15" x14ac:dyDescent="0.3">
      <c r="A56" s="2">
        <v>0</v>
      </c>
      <c r="B56" s="2">
        <v>44</v>
      </c>
      <c r="C56" s="2">
        <v>1</v>
      </c>
      <c r="D56" s="2">
        <v>2</v>
      </c>
      <c r="E56" s="2">
        <v>130</v>
      </c>
      <c r="F56" s="2">
        <v>219</v>
      </c>
      <c r="G56" s="2">
        <v>0</v>
      </c>
      <c r="H56" s="2">
        <v>2</v>
      </c>
      <c r="I56" s="2">
        <v>188</v>
      </c>
      <c r="J56" s="2">
        <v>0</v>
      </c>
      <c r="K56" s="2">
        <v>0</v>
      </c>
      <c r="L56" s="2">
        <v>1</v>
      </c>
      <c r="M56" s="2">
        <v>0</v>
      </c>
      <c r="N56" s="2">
        <v>3</v>
      </c>
      <c r="O56" s="2"/>
    </row>
    <row r="57" spans="1:15" x14ac:dyDescent="0.3">
      <c r="A57" s="2">
        <v>1</v>
      </c>
      <c r="B57" s="2">
        <v>60</v>
      </c>
      <c r="C57" s="2">
        <v>1</v>
      </c>
      <c r="D57" s="2">
        <v>4</v>
      </c>
      <c r="E57" s="2">
        <v>130</v>
      </c>
      <c r="F57" s="2">
        <v>253</v>
      </c>
      <c r="G57" s="2">
        <v>0</v>
      </c>
      <c r="H57" s="2">
        <v>0</v>
      </c>
      <c r="I57" s="2">
        <v>144</v>
      </c>
      <c r="J57" s="2">
        <v>1</v>
      </c>
      <c r="K57" s="2">
        <v>1.4</v>
      </c>
      <c r="L57" s="2">
        <v>1</v>
      </c>
      <c r="M57" s="2">
        <v>1</v>
      </c>
      <c r="N57" s="2">
        <v>7</v>
      </c>
      <c r="O57" s="2"/>
    </row>
    <row r="58" spans="1:15" x14ac:dyDescent="0.3">
      <c r="A58" s="2">
        <v>1</v>
      </c>
      <c r="B58" s="2">
        <v>54</v>
      </c>
      <c r="C58" s="2">
        <v>1</v>
      </c>
      <c r="D58" s="2">
        <v>4</v>
      </c>
      <c r="E58" s="2">
        <v>124</v>
      </c>
      <c r="F58" s="2">
        <v>266</v>
      </c>
      <c r="G58" s="2">
        <v>0</v>
      </c>
      <c r="H58" s="2">
        <v>2</v>
      </c>
      <c r="I58" s="2">
        <v>109</v>
      </c>
      <c r="J58" s="2">
        <v>1</v>
      </c>
      <c r="K58" s="2">
        <v>2.2000000000000002</v>
      </c>
      <c r="L58" s="2">
        <v>2</v>
      </c>
      <c r="M58" s="2">
        <v>1</v>
      </c>
      <c r="N58" s="2">
        <v>7</v>
      </c>
      <c r="O58" s="2"/>
    </row>
    <row r="59" spans="1:15" x14ac:dyDescent="0.3">
      <c r="A59" s="2">
        <v>1</v>
      </c>
      <c r="B59" s="2">
        <v>50</v>
      </c>
      <c r="C59" s="2">
        <v>1</v>
      </c>
      <c r="D59" s="2">
        <v>3</v>
      </c>
      <c r="E59" s="2">
        <v>140</v>
      </c>
      <c r="F59" s="2">
        <v>233</v>
      </c>
      <c r="G59" s="2">
        <v>0</v>
      </c>
      <c r="H59" s="2">
        <v>0</v>
      </c>
      <c r="I59" s="2">
        <v>163</v>
      </c>
      <c r="J59" s="2">
        <v>0</v>
      </c>
      <c r="K59" s="2">
        <v>0.6</v>
      </c>
      <c r="L59" s="2">
        <v>2</v>
      </c>
      <c r="M59" s="2">
        <v>1</v>
      </c>
      <c r="N59" s="2">
        <v>7</v>
      </c>
      <c r="O59" s="2"/>
    </row>
    <row r="60" spans="1:15" x14ac:dyDescent="0.3">
      <c r="A60" s="2">
        <v>1</v>
      </c>
      <c r="B60" s="2">
        <v>41</v>
      </c>
      <c r="C60" s="2">
        <v>1</v>
      </c>
      <c r="D60" s="2">
        <v>4</v>
      </c>
      <c r="E60" s="2">
        <v>110</v>
      </c>
      <c r="F60" s="2">
        <v>172</v>
      </c>
      <c r="G60" s="2">
        <v>0</v>
      </c>
      <c r="H60" s="2">
        <v>2</v>
      </c>
      <c r="I60" s="2">
        <v>158</v>
      </c>
      <c r="J60" s="2">
        <v>0</v>
      </c>
      <c r="K60" s="2">
        <v>0</v>
      </c>
      <c r="L60" s="2">
        <v>1</v>
      </c>
      <c r="M60" s="2">
        <v>0</v>
      </c>
      <c r="N60" s="2">
        <v>7</v>
      </c>
      <c r="O60" s="2"/>
    </row>
    <row r="61" spans="1:15" x14ac:dyDescent="0.3">
      <c r="A61" s="2">
        <v>0</v>
      </c>
      <c r="B61" s="2">
        <v>54</v>
      </c>
      <c r="C61" s="2">
        <v>1</v>
      </c>
      <c r="D61" s="2">
        <v>3</v>
      </c>
      <c r="E61" s="2">
        <v>125</v>
      </c>
      <c r="F61" s="2">
        <v>273</v>
      </c>
      <c r="G61" s="2">
        <v>0</v>
      </c>
      <c r="H61" s="2">
        <v>2</v>
      </c>
      <c r="I61" s="2">
        <v>152</v>
      </c>
      <c r="J61" s="2">
        <v>0</v>
      </c>
      <c r="K61" s="2">
        <v>0.5</v>
      </c>
      <c r="L61" s="2">
        <v>3</v>
      </c>
      <c r="M61" s="2">
        <v>1</v>
      </c>
      <c r="N61" s="2">
        <v>3</v>
      </c>
      <c r="O61" s="2"/>
    </row>
    <row r="62" spans="1:15" x14ac:dyDescent="0.3">
      <c r="A62" s="2">
        <v>0</v>
      </c>
      <c r="B62" s="2">
        <v>51</v>
      </c>
      <c r="C62" s="2">
        <v>1</v>
      </c>
      <c r="D62" s="2">
        <v>1</v>
      </c>
      <c r="E62" s="2">
        <v>125</v>
      </c>
      <c r="F62" s="2">
        <v>213</v>
      </c>
      <c r="G62" s="2">
        <v>0</v>
      </c>
      <c r="H62" s="2">
        <v>2</v>
      </c>
      <c r="I62" s="2">
        <v>125</v>
      </c>
      <c r="J62" s="2">
        <v>1</v>
      </c>
      <c r="K62" s="2">
        <v>1.4</v>
      </c>
      <c r="L62" s="2">
        <v>1</v>
      </c>
      <c r="M62" s="2">
        <v>1</v>
      </c>
      <c r="N62" s="2">
        <v>3</v>
      </c>
      <c r="O62" s="2"/>
    </row>
    <row r="63" spans="1:15" x14ac:dyDescent="0.3">
      <c r="A63" s="2">
        <v>1</v>
      </c>
      <c r="B63" s="2">
        <v>51</v>
      </c>
      <c r="C63" s="2">
        <v>0</v>
      </c>
      <c r="D63" s="2">
        <v>4</v>
      </c>
      <c r="E63" s="2">
        <v>130</v>
      </c>
      <c r="F63" s="2">
        <v>305</v>
      </c>
      <c r="G63" s="2">
        <v>0</v>
      </c>
      <c r="H63" s="2">
        <v>0</v>
      </c>
      <c r="I63" s="2">
        <v>142</v>
      </c>
      <c r="J63" s="2">
        <v>1</v>
      </c>
      <c r="K63" s="2">
        <v>1.2</v>
      </c>
      <c r="L63" s="2">
        <v>2</v>
      </c>
      <c r="M63" s="2">
        <v>0</v>
      </c>
      <c r="N63" s="2">
        <v>7</v>
      </c>
      <c r="O63" s="2"/>
    </row>
    <row r="64" spans="1:15" x14ac:dyDescent="0.3">
      <c r="A64" s="2">
        <v>0</v>
      </c>
      <c r="B64" s="2">
        <v>46</v>
      </c>
      <c r="C64" s="2">
        <v>0</v>
      </c>
      <c r="D64" s="2">
        <v>3</v>
      </c>
      <c r="E64" s="2">
        <v>142</v>
      </c>
      <c r="F64" s="2">
        <v>177</v>
      </c>
      <c r="G64" s="2">
        <v>0</v>
      </c>
      <c r="H64" s="2">
        <v>2</v>
      </c>
      <c r="I64" s="2">
        <v>160</v>
      </c>
      <c r="J64" s="2">
        <v>1</v>
      </c>
      <c r="K64" s="2">
        <v>1.4</v>
      </c>
      <c r="L64" s="2">
        <v>3</v>
      </c>
      <c r="M64" s="2">
        <v>0</v>
      </c>
      <c r="N64" s="2">
        <v>3</v>
      </c>
      <c r="O64" s="2"/>
    </row>
    <row r="65" spans="1:15" x14ac:dyDescent="0.3">
      <c r="A65" s="2">
        <v>1</v>
      </c>
      <c r="B65" s="2">
        <v>58</v>
      </c>
      <c r="C65" s="2">
        <v>1</v>
      </c>
      <c r="D65" s="2">
        <v>4</v>
      </c>
      <c r="E65" s="2">
        <v>128</v>
      </c>
      <c r="F65" s="2">
        <v>216</v>
      </c>
      <c r="G65" s="2">
        <v>0</v>
      </c>
      <c r="H65" s="2">
        <v>2</v>
      </c>
      <c r="I65" s="2">
        <v>131</v>
      </c>
      <c r="J65" s="2">
        <v>1</v>
      </c>
      <c r="K65" s="2">
        <v>2.2000000000000002</v>
      </c>
      <c r="L65" s="2">
        <v>2</v>
      </c>
      <c r="M65" s="2">
        <v>3</v>
      </c>
      <c r="N65" s="2">
        <v>7</v>
      </c>
      <c r="O65" s="2"/>
    </row>
    <row r="66" spans="1:15" x14ac:dyDescent="0.3">
      <c r="A66" s="2">
        <v>0</v>
      </c>
      <c r="B66" s="2">
        <v>54</v>
      </c>
      <c r="C66" s="2">
        <v>0</v>
      </c>
      <c r="D66" s="2">
        <v>3</v>
      </c>
      <c r="E66" s="2">
        <v>135</v>
      </c>
      <c r="F66" s="2">
        <v>304</v>
      </c>
      <c r="G66" s="2">
        <v>1</v>
      </c>
      <c r="H66" s="2">
        <v>0</v>
      </c>
      <c r="I66" s="2">
        <v>170</v>
      </c>
      <c r="J66" s="2">
        <v>0</v>
      </c>
      <c r="K66" s="2">
        <v>0</v>
      </c>
      <c r="L66" s="2">
        <v>1</v>
      </c>
      <c r="M66" s="2">
        <v>0</v>
      </c>
      <c r="N66" s="2">
        <v>3</v>
      </c>
      <c r="O66" s="2"/>
    </row>
    <row r="67" spans="1:15" x14ac:dyDescent="0.3">
      <c r="A67" s="2">
        <v>1</v>
      </c>
      <c r="B67" s="2">
        <v>54</v>
      </c>
      <c r="C67" s="2">
        <v>1</v>
      </c>
      <c r="D67" s="2">
        <v>4</v>
      </c>
      <c r="E67" s="2">
        <v>120</v>
      </c>
      <c r="F67" s="2">
        <v>188</v>
      </c>
      <c r="G67" s="2">
        <v>0</v>
      </c>
      <c r="H67" s="2">
        <v>0</v>
      </c>
      <c r="I67" s="2">
        <v>113</v>
      </c>
      <c r="J67" s="2">
        <v>0</v>
      </c>
      <c r="K67" s="2">
        <v>1.4</v>
      </c>
      <c r="L67" s="2">
        <v>2</v>
      </c>
      <c r="M67" s="2">
        <v>1</v>
      </c>
      <c r="N67" s="2">
        <v>7</v>
      </c>
      <c r="O67" s="2"/>
    </row>
    <row r="68" spans="1:15" x14ac:dyDescent="0.3">
      <c r="A68" s="2">
        <v>1</v>
      </c>
      <c r="B68" s="2">
        <v>60</v>
      </c>
      <c r="C68" s="2">
        <v>1</v>
      </c>
      <c r="D68" s="2">
        <v>4</v>
      </c>
      <c r="E68" s="2">
        <v>145</v>
      </c>
      <c r="F68" s="2">
        <v>282</v>
      </c>
      <c r="G68" s="2">
        <v>0</v>
      </c>
      <c r="H68" s="2">
        <v>2</v>
      </c>
      <c r="I68" s="2">
        <v>142</v>
      </c>
      <c r="J68" s="2">
        <v>1</v>
      </c>
      <c r="K68" s="2">
        <v>2.8</v>
      </c>
      <c r="L68" s="2">
        <v>2</v>
      </c>
      <c r="M68" s="2">
        <v>2</v>
      </c>
      <c r="N68" s="2">
        <v>7</v>
      </c>
      <c r="O68" s="2"/>
    </row>
    <row r="69" spans="1:15" x14ac:dyDescent="0.3">
      <c r="A69" s="2">
        <v>1</v>
      </c>
      <c r="B69" s="2">
        <v>60</v>
      </c>
      <c r="C69" s="2">
        <v>1</v>
      </c>
      <c r="D69" s="2">
        <v>3</v>
      </c>
      <c r="E69" s="2">
        <v>140</v>
      </c>
      <c r="F69" s="2">
        <v>185</v>
      </c>
      <c r="G69" s="2">
        <v>0</v>
      </c>
      <c r="H69" s="2">
        <v>2</v>
      </c>
      <c r="I69" s="2">
        <v>155</v>
      </c>
      <c r="J69" s="2">
        <v>0</v>
      </c>
      <c r="K69" s="2">
        <v>3</v>
      </c>
      <c r="L69" s="2">
        <v>2</v>
      </c>
      <c r="M69" s="2">
        <v>0</v>
      </c>
      <c r="N69" s="2">
        <v>3</v>
      </c>
      <c r="O69" s="2"/>
    </row>
    <row r="70" spans="1:15" x14ac:dyDescent="0.3">
      <c r="A70" s="2">
        <v>0</v>
      </c>
      <c r="B70" s="2">
        <v>54</v>
      </c>
      <c r="C70" s="2">
        <v>1</v>
      </c>
      <c r="D70" s="2">
        <v>3</v>
      </c>
      <c r="E70" s="2">
        <v>150</v>
      </c>
      <c r="F70" s="2">
        <v>232</v>
      </c>
      <c r="G70" s="2">
        <v>0</v>
      </c>
      <c r="H70" s="2">
        <v>2</v>
      </c>
      <c r="I70" s="2">
        <v>165</v>
      </c>
      <c r="J70" s="2">
        <v>0</v>
      </c>
      <c r="K70" s="2">
        <v>1.6</v>
      </c>
      <c r="L70" s="2">
        <v>1</v>
      </c>
      <c r="M70" s="2">
        <v>0</v>
      </c>
      <c r="N70" s="2">
        <v>7</v>
      </c>
      <c r="O70" s="2"/>
    </row>
    <row r="71" spans="1:15" x14ac:dyDescent="0.3">
      <c r="A71" s="2">
        <v>1</v>
      </c>
      <c r="B71" s="2">
        <v>59</v>
      </c>
      <c r="C71" s="2">
        <v>1</v>
      </c>
      <c r="D71" s="2">
        <v>4</v>
      </c>
      <c r="E71" s="2">
        <v>170</v>
      </c>
      <c r="F71" s="2">
        <v>326</v>
      </c>
      <c r="G71" s="2">
        <v>0</v>
      </c>
      <c r="H71" s="2">
        <v>2</v>
      </c>
      <c r="I71" s="2">
        <v>140</v>
      </c>
      <c r="J71" s="2">
        <v>1</v>
      </c>
      <c r="K71" s="2">
        <v>3.4</v>
      </c>
      <c r="L71" s="2">
        <v>3</v>
      </c>
      <c r="M71" s="2">
        <v>0</v>
      </c>
      <c r="N71" s="2">
        <v>7</v>
      </c>
      <c r="O71" s="2"/>
    </row>
    <row r="72" spans="1:15" x14ac:dyDescent="0.3">
      <c r="A72" s="2">
        <v>1</v>
      </c>
      <c r="B72" s="2">
        <v>46</v>
      </c>
      <c r="C72" s="2">
        <v>1</v>
      </c>
      <c r="D72" s="2">
        <v>3</v>
      </c>
      <c r="E72" s="2">
        <v>150</v>
      </c>
      <c r="F72" s="2">
        <v>231</v>
      </c>
      <c r="G72" s="2">
        <v>0</v>
      </c>
      <c r="H72" s="2">
        <v>0</v>
      </c>
      <c r="I72" s="2">
        <v>147</v>
      </c>
      <c r="J72" s="2">
        <v>0</v>
      </c>
      <c r="K72" s="2">
        <v>3.6</v>
      </c>
      <c r="L72" s="2">
        <v>2</v>
      </c>
      <c r="M72" s="2">
        <v>0</v>
      </c>
      <c r="N72" s="2">
        <v>3</v>
      </c>
      <c r="O72" s="2"/>
    </row>
    <row r="73" spans="1:15" x14ac:dyDescent="0.3">
      <c r="A73" s="2">
        <v>0</v>
      </c>
      <c r="B73" s="2">
        <v>65</v>
      </c>
      <c r="C73" s="2">
        <v>0</v>
      </c>
      <c r="D73" s="2">
        <v>3</v>
      </c>
      <c r="E73" s="2">
        <v>155</v>
      </c>
      <c r="F73" s="2">
        <v>269</v>
      </c>
      <c r="G73" s="2">
        <v>0</v>
      </c>
      <c r="H73" s="2">
        <v>0</v>
      </c>
      <c r="I73" s="2">
        <v>148</v>
      </c>
      <c r="J73" s="2">
        <v>0</v>
      </c>
      <c r="K73" s="2">
        <v>0.8</v>
      </c>
      <c r="L73" s="2">
        <v>1</v>
      </c>
      <c r="M73" s="2">
        <v>0</v>
      </c>
      <c r="N73" s="2">
        <v>3</v>
      </c>
      <c r="O73" s="2"/>
    </row>
    <row r="74" spans="1:15" x14ac:dyDescent="0.3">
      <c r="A74" s="2">
        <v>1</v>
      </c>
      <c r="B74" s="2">
        <v>67</v>
      </c>
      <c r="C74" s="2">
        <v>1</v>
      </c>
      <c r="D74" s="2">
        <v>4</v>
      </c>
      <c r="E74" s="2">
        <v>125</v>
      </c>
      <c r="F74" s="2">
        <v>254</v>
      </c>
      <c r="G74" s="2">
        <v>1</v>
      </c>
      <c r="H74" s="2">
        <v>0</v>
      </c>
      <c r="I74" s="2">
        <v>163</v>
      </c>
      <c r="J74" s="2">
        <v>0</v>
      </c>
      <c r="K74" s="2">
        <v>0.2</v>
      </c>
      <c r="L74" s="2">
        <v>2</v>
      </c>
      <c r="M74" s="2">
        <v>2</v>
      </c>
      <c r="N74" s="2">
        <v>7</v>
      </c>
      <c r="O74" s="2"/>
    </row>
    <row r="75" spans="1:15" x14ac:dyDescent="0.3">
      <c r="A75" s="2">
        <v>1</v>
      </c>
      <c r="B75" s="2">
        <v>62</v>
      </c>
      <c r="C75" s="2">
        <v>1</v>
      </c>
      <c r="D75" s="2">
        <v>4</v>
      </c>
      <c r="E75" s="2">
        <v>120</v>
      </c>
      <c r="F75" s="2">
        <v>267</v>
      </c>
      <c r="G75" s="2">
        <v>0</v>
      </c>
      <c r="H75" s="2">
        <v>0</v>
      </c>
      <c r="I75" s="2">
        <v>99</v>
      </c>
      <c r="J75" s="2">
        <v>1</v>
      </c>
      <c r="K75" s="2">
        <v>1.8</v>
      </c>
      <c r="L75" s="2">
        <v>2</v>
      </c>
      <c r="M75" s="2">
        <v>2</v>
      </c>
      <c r="N75" s="2">
        <v>7</v>
      </c>
      <c r="O75" s="2"/>
    </row>
    <row r="76" spans="1:15" x14ac:dyDescent="0.3">
      <c r="A76" s="2">
        <v>1</v>
      </c>
      <c r="B76" s="2">
        <v>65</v>
      </c>
      <c r="C76" s="2">
        <v>1</v>
      </c>
      <c r="D76" s="2">
        <v>4</v>
      </c>
      <c r="E76" s="2">
        <v>110</v>
      </c>
      <c r="F76" s="2">
        <v>248</v>
      </c>
      <c r="G76" s="2">
        <v>0</v>
      </c>
      <c r="H76" s="2">
        <v>2</v>
      </c>
      <c r="I76" s="2">
        <v>158</v>
      </c>
      <c r="J76" s="2">
        <v>0</v>
      </c>
      <c r="K76" s="2">
        <v>0.6</v>
      </c>
      <c r="L76" s="2">
        <v>1</v>
      </c>
      <c r="M76" s="2">
        <v>2</v>
      </c>
      <c r="N76" s="2">
        <v>6</v>
      </c>
      <c r="O76" s="2"/>
    </row>
    <row r="77" spans="1:15" x14ac:dyDescent="0.3">
      <c r="A77" s="2">
        <v>1</v>
      </c>
      <c r="B77" s="2">
        <v>44</v>
      </c>
      <c r="C77" s="2">
        <v>1</v>
      </c>
      <c r="D77" s="2">
        <v>4</v>
      </c>
      <c r="E77" s="2">
        <v>110</v>
      </c>
      <c r="F77" s="2">
        <v>197</v>
      </c>
      <c r="G77" s="2">
        <v>0</v>
      </c>
      <c r="H77" s="2">
        <v>2</v>
      </c>
      <c r="I77" s="2">
        <v>177</v>
      </c>
      <c r="J77" s="2">
        <v>0</v>
      </c>
      <c r="K77" s="2">
        <v>0</v>
      </c>
      <c r="L77" s="2">
        <v>1</v>
      </c>
      <c r="M77" s="2">
        <v>1</v>
      </c>
      <c r="N77" s="2">
        <v>3</v>
      </c>
      <c r="O77" s="2"/>
    </row>
    <row r="78" spans="1:15" x14ac:dyDescent="0.3">
      <c r="A78" s="2">
        <v>0</v>
      </c>
      <c r="B78" s="2">
        <v>65</v>
      </c>
      <c r="C78" s="2">
        <v>0</v>
      </c>
      <c r="D78" s="2">
        <v>3</v>
      </c>
      <c r="E78" s="2">
        <v>160</v>
      </c>
      <c r="F78" s="2">
        <v>360</v>
      </c>
      <c r="G78" s="2">
        <v>0</v>
      </c>
      <c r="H78" s="2">
        <v>2</v>
      </c>
      <c r="I78" s="2">
        <v>151</v>
      </c>
      <c r="J78" s="2">
        <v>0</v>
      </c>
      <c r="K78" s="2">
        <v>0.8</v>
      </c>
      <c r="L78" s="2">
        <v>1</v>
      </c>
      <c r="M78" s="2">
        <v>0</v>
      </c>
      <c r="N78" s="2">
        <v>3</v>
      </c>
      <c r="O78" s="2"/>
    </row>
    <row r="79" spans="1:15" x14ac:dyDescent="0.3">
      <c r="A79" s="2">
        <v>1</v>
      </c>
      <c r="B79" s="2">
        <v>60</v>
      </c>
      <c r="C79" s="2">
        <v>1</v>
      </c>
      <c r="D79" s="2">
        <v>4</v>
      </c>
      <c r="E79" s="2">
        <v>125</v>
      </c>
      <c r="F79" s="2">
        <v>258</v>
      </c>
      <c r="G79" s="2">
        <v>0</v>
      </c>
      <c r="H79" s="2">
        <v>2</v>
      </c>
      <c r="I79" s="2">
        <v>141</v>
      </c>
      <c r="J79" s="2">
        <v>1</v>
      </c>
      <c r="K79" s="2">
        <v>2.8</v>
      </c>
      <c r="L79" s="2">
        <v>2</v>
      </c>
      <c r="M79" s="2">
        <v>1</v>
      </c>
      <c r="N79" s="2">
        <v>7</v>
      </c>
      <c r="O79" s="2"/>
    </row>
    <row r="80" spans="1:15" x14ac:dyDescent="0.3">
      <c r="A80" s="2">
        <v>0</v>
      </c>
      <c r="B80" s="2">
        <v>51</v>
      </c>
      <c r="C80" s="2">
        <v>0</v>
      </c>
      <c r="D80" s="2">
        <v>3</v>
      </c>
      <c r="E80" s="2">
        <v>140</v>
      </c>
      <c r="F80" s="2">
        <v>308</v>
      </c>
      <c r="G80" s="2">
        <v>0</v>
      </c>
      <c r="H80" s="2">
        <v>2</v>
      </c>
      <c r="I80" s="2">
        <v>142</v>
      </c>
      <c r="J80" s="2">
        <v>0</v>
      </c>
      <c r="K80" s="2">
        <v>1.5</v>
      </c>
      <c r="L80" s="2">
        <v>1</v>
      </c>
      <c r="M80" s="2">
        <v>1</v>
      </c>
      <c r="N80" s="2">
        <v>3</v>
      </c>
      <c r="O80" s="2"/>
    </row>
    <row r="81" spans="1:15" x14ac:dyDescent="0.3">
      <c r="A81" s="2">
        <v>0</v>
      </c>
      <c r="B81" s="2">
        <v>48</v>
      </c>
      <c r="C81" s="2">
        <v>1</v>
      </c>
      <c r="D81" s="2">
        <v>2</v>
      </c>
      <c r="E81" s="2">
        <v>130</v>
      </c>
      <c r="F81" s="2">
        <v>245</v>
      </c>
      <c r="G81" s="2">
        <v>0</v>
      </c>
      <c r="H81" s="2">
        <v>2</v>
      </c>
      <c r="I81" s="2">
        <v>180</v>
      </c>
      <c r="J81" s="2">
        <v>0</v>
      </c>
      <c r="K81" s="2">
        <v>0.2</v>
      </c>
      <c r="L81" s="2">
        <v>2</v>
      </c>
      <c r="M81" s="2">
        <v>0</v>
      </c>
      <c r="N81" s="2">
        <v>3</v>
      </c>
      <c r="O81" s="2"/>
    </row>
    <row r="82" spans="1:15" x14ac:dyDescent="0.3">
      <c r="A82" s="2">
        <v>1</v>
      </c>
      <c r="B82" s="2">
        <v>58</v>
      </c>
      <c r="C82" s="2">
        <v>1</v>
      </c>
      <c r="D82" s="2">
        <v>4</v>
      </c>
      <c r="E82" s="2">
        <v>150</v>
      </c>
      <c r="F82" s="2">
        <v>270</v>
      </c>
      <c r="G82" s="2">
        <v>0</v>
      </c>
      <c r="H82" s="2">
        <v>2</v>
      </c>
      <c r="I82" s="2">
        <v>111</v>
      </c>
      <c r="J82" s="2">
        <v>1</v>
      </c>
      <c r="K82" s="2">
        <v>0.8</v>
      </c>
      <c r="L82" s="2">
        <v>1</v>
      </c>
      <c r="M82" s="2">
        <v>0</v>
      </c>
      <c r="N82" s="2">
        <v>7</v>
      </c>
      <c r="O82" s="2"/>
    </row>
    <row r="83" spans="1:15" x14ac:dyDescent="0.3">
      <c r="A83" s="2">
        <v>0</v>
      </c>
      <c r="B83" s="2">
        <v>45</v>
      </c>
      <c r="C83" s="2">
        <v>1</v>
      </c>
      <c r="D83" s="2">
        <v>4</v>
      </c>
      <c r="E83" s="2">
        <v>104</v>
      </c>
      <c r="F83" s="2">
        <v>208</v>
      </c>
      <c r="G83" s="2">
        <v>0</v>
      </c>
      <c r="H83" s="2">
        <v>2</v>
      </c>
      <c r="I83" s="2">
        <v>148</v>
      </c>
      <c r="J83" s="2">
        <v>1</v>
      </c>
      <c r="K83" s="2">
        <v>3</v>
      </c>
      <c r="L83" s="2">
        <v>2</v>
      </c>
      <c r="M83" s="2">
        <v>0</v>
      </c>
      <c r="N83" s="2">
        <v>3</v>
      </c>
      <c r="O83" s="2"/>
    </row>
    <row r="84" spans="1:15" x14ac:dyDescent="0.3">
      <c r="A84" s="2">
        <v>0</v>
      </c>
      <c r="B84" s="2">
        <v>53</v>
      </c>
      <c r="C84" s="2">
        <v>0</v>
      </c>
      <c r="D84" s="2">
        <v>4</v>
      </c>
      <c r="E84" s="2">
        <v>130</v>
      </c>
      <c r="F84" s="2">
        <v>264</v>
      </c>
      <c r="G84" s="2">
        <v>0</v>
      </c>
      <c r="H84" s="2">
        <v>2</v>
      </c>
      <c r="I84" s="2">
        <v>143</v>
      </c>
      <c r="J84" s="2">
        <v>0</v>
      </c>
      <c r="K84" s="2">
        <v>0.4</v>
      </c>
      <c r="L84" s="2">
        <v>2</v>
      </c>
      <c r="M84" s="2">
        <v>0</v>
      </c>
      <c r="N84" s="2">
        <v>3</v>
      </c>
      <c r="O84" s="2"/>
    </row>
    <row r="85" spans="1:15" x14ac:dyDescent="0.3">
      <c r="A85" s="2">
        <v>0</v>
      </c>
      <c r="B85" s="2">
        <v>39</v>
      </c>
      <c r="C85" s="2">
        <v>1</v>
      </c>
      <c r="D85" s="2">
        <v>3</v>
      </c>
      <c r="E85" s="2">
        <v>140</v>
      </c>
      <c r="F85" s="2">
        <v>321</v>
      </c>
      <c r="G85" s="2">
        <v>0</v>
      </c>
      <c r="H85" s="2">
        <v>2</v>
      </c>
      <c r="I85" s="2">
        <v>182</v>
      </c>
      <c r="J85" s="2">
        <v>0</v>
      </c>
      <c r="K85" s="2">
        <v>0</v>
      </c>
      <c r="L85" s="2">
        <v>1</v>
      </c>
      <c r="M85" s="2">
        <v>0</v>
      </c>
      <c r="N85" s="2">
        <v>3</v>
      </c>
      <c r="O85" s="2"/>
    </row>
    <row r="86" spans="1:15" x14ac:dyDescent="0.3">
      <c r="A86" s="2">
        <v>1</v>
      </c>
      <c r="B86" s="2">
        <v>68</v>
      </c>
      <c r="C86" s="2">
        <v>1</v>
      </c>
      <c r="D86" s="2">
        <v>3</v>
      </c>
      <c r="E86" s="2">
        <v>180</v>
      </c>
      <c r="F86" s="2">
        <v>274</v>
      </c>
      <c r="G86" s="2">
        <v>1</v>
      </c>
      <c r="H86" s="2">
        <v>2</v>
      </c>
      <c r="I86" s="2">
        <v>150</v>
      </c>
      <c r="J86" s="2">
        <v>1</v>
      </c>
      <c r="K86" s="2">
        <v>1.6</v>
      </c>
      <c r="L86" s="2">
        <v>2</v>
      </c>
      <c r="M86" s="2">
        <v>0</v>
      </c>
      <c r="N86" s="2">
        <v>7</v>
      </c>
      <c r="O86" s="2"/>
    </row>
    <row r="87" spans="1:15" x14ac:dyDescent="0.3">
      <c r="A87" s="2">
        <v>0</v>
      </c>
      <c r="B87" s="2">
        <v>52</v>
      </c>
      <c r="C87" s="2">
        <v>1</v>
      </c>
      <c r="D87" s="2">
        <v>2</v>
      </c>
      <c r="E87" s="2">
        <v>120</v>
      </c>
      <c r="F87" s="2">
        <v>325</v>
      </c>
      <c r="G87" s="2">
        <v>0</v>
      </c>
      <c r="H87" s="2">
        <v>0</v>
      </c>
      <c r="I87" s="2">
        <v>172</v>
      </c>
      <c r="J87" s="2">
        <v>0</v>
      </c>
      <c r="K87" s="2">
        <v>0.2</v>
      </c>
      <c r="L87" s="2">
        <v>1</v>
      </c>
      <c r="M87" s="2">
        <v>0</v>
      </c>
      <c r="N87" s="2">
        <v>3</v>
      </c>
      <c r="O87" s="2"/>
    </row>
    <row r="88" spans="1:15" x14ac:dyDescent="0.3">
      <c r="A88" s="2">
        <v>0</v>
      </c>
      <c r="B88" s="2">
        <v>44</v>
      </c>
      <c r="C88" s="2">
        <v>1</v>
      </c>
      <c r="D88" s="2">
        <v>3</v>
      </c>
      <c r="E88" s="2">
        <v>140</v>
      </c>
      <c r="F88" s="2">
        <v>235</v>
      </c>
      <c r="G88" s="2">
        <v>0</v>
      </c>
      <c r="H88" s="2">
        <v>2</v>
      </c>
      <c r="I88" s="2">
        <v>180</v>
      </c>
      <c r="J88" s="2">
        <v>0</v>
      </c>
      <c r="K88" s="2">
        <v>0</v>
      </c>
      <c r="L88" s="2">
        <v>1</v>
      </c>
      <c r="M88" s="2">
        <v>0</v>
      </c>
      <c r="N88" s="2">
        <v>3</v>
      </c>
      <c r="O88" s="2"/>
    </row>
    <row r="89" spans="1:15" x14ac:dyDescent="0.3">
      <c r="A89" s="2">
        <v>0</v>
      </c>
      <c r="B89" s="2">
        <v>47</v>
      </c>
      <c r="C89" s="2">
        <v>1</v>
      </c>
      <c r="D89" s="2">
        <v>3</v>
      </c>
      <c r="E89" s="2">
        <v>138</v>
      </c>
      <c r="F89" s="2">
        <v>257</v>
      </c>
      <c r="G89" s="2">
        <v>0</v>
      </c>
      <c r="H89" s="2">
        <v>2</v>
      </c>
      <c r="I89" s="2">
        <v>156</v>
      </c>
      <c r="J89" s="2">
        <v>0</v>
      </c>
      <c r="K89" s="2">
        <v>0</v>
      </c>
      <c r="L89" s="2">
        <v>1</v>
      </c>
      <c r="M89" s="2">
        <v>0</v>
      </c>
      <c r="N89" s="2">
        <v>3</v>
      </c>
      <c r="O89" s="2"/>
    </row>
    <row r="90" spans="1:15" x14ac:dyDescent="0.3">
      <c r="A90" s="2">
        <v>0</v>
      </c>
      <c r="B90" s="2">
        <v>53</v>
      </c>
      <c r="C90" s="2">
        <v>0</v>
      </c>
      <c r="D90" s="2">
        <v>4</v>
      </c>
      <c r="E90" s="2">
        <v>138</v>
      </c>
      <c r="F90" s="2">
        <v>234</v>
      </c>
      <c r="G90" s="2">
        <v>0</v>
      </c>
      <c r="H90" s="2">
        <v>2</v>
      </c>
      <c r="I90" s="2">
        <v>160</v>
      </c>
      <c r="J90" s="2">
        <v>0</v>
      </c>
      <c r="K90" s="2">
        <v>0</v>
      </c>
      <c r="L90" s="2">
        <v>1</v>
      </c>
      <c r="M90" s="2">
        <v>0</v>
      </c>
      <c r="N90" s="2">
        <v>3</v>
      </c>
      <c r="O90" s="2"/>
    </row>
    <row r="91" spans="1:15" x14ac:dyDescent="0.3">
      <c r="A91" s="2">
        <v>0</v>
      </c>
      <c r="B91" s="2">
        <v>51</v>
      </c>
      <c r="C91" s="2">
        <v>0</v>
      </c>
      <c r="D91" s="2">
        <v>3</v>
      </c>
      <c r="E91" s="2">
        <v>130</v>
      </c>
      <c r="F91" s="2">
        <v>256</v>
      </c>
      <c r="G91" s="2">
        <v>0</v>
      </c>
      <c r="H91" s="2">
        <v>2</v>
      </c>
      <c r="I91" s="2">
        <v>149</v>
      </c>
      <c r="J91" s="2">
        <v>0</v>
      </c>
      <c r="K91" s="2">
        <v>0.5</v>
      </c>
      <c r="L91" s="2">
        <v>1</v>
      </c>
      <c r="M91" s="2">
        <v>0</v>
      </c>
      <c r="N91" s="2">
        <v>3</v>
      </c>
      <c r="O91" s="2"/>
    </row>
    <row r="92" spans="1:15" x14ac:dyDescent="0.3">
      <c r="A92" s="2">
        <v>0</v>
      </c>
      <c r="B92" s="2">
        <v>66</v>
      </c>
      <c r="C92" s="2">
        <v>1</v>
      </c>
      <c r="D92" s="2">
        <v>4</v>
      </c>
      <c r="E92" s="2">
        <v>120</v>
      </c>
      <c r="F92" s="2">
        <v>302</v>
      </c>
      <c r="G92" s="2">
        <v>0</v>
      </c>
      <c r="H92" s="2">
        <v>2</v>
      </c>
      <c r="I92" s="2">
        <v>151</v>
      </c>
      <c r="J92" s="2">
        <v>0</v>
      </c>
      <c r="K92" s="2">
        <v>0.4</v>
      </c>
      <c r="L92" s="2">
        <v>2</v>
      </c>
      <c r="M92" s="2">
        <v>0</v>
      </c>
      <c r="N92" s="2">
        <v>3</v>
      </c>
      <c r="O92" s="2"/>
    </row>
    <row r="93" spans="1:15" x14ac:dyDescent="0.3">
      <c r="A93" s="2">
        <v>1</v>
      </c>
      <c r="B93" s="2">
        <v>62</v>
      </c>
      <c r="C93" s="2">
        <v>0</v>
      </c>
      <c r="D93" s="2">
        <v>4</v>
      </c>
      <c r="E93" s="2">
        <v>160</v>
      </c>
      <c r="F93" s="2">
        <v>164</v>
      </c>
      <c r="G93" s="2">
        <v>0</v>
      </c>
      <c r="H93" s="2">
        <v>2</v>
      </c>
      <c r="I93" s="2">
        <v>145</v>
      </c>
      <c r="J93" s="2">
        <v>0</v>
      </c>
      <c r="K93" s="2">
        <v>6.2</v>
      </c>
      <c r="L93" s="2">
        <v>3</v>
      </c>
      <c r="M93" s="2">
        <v>3</v>
      </c>
      <c r="N93" s="2">
        <v>7</v>
      </c>
      <c r="O93" s="2"/>
    </row>
    <row r="94" spans="1:15" x14ac:dyDescent="0.3">
      <c r="A94" s="2">
        <v>0</v>
      </c>
      <c r="B94" s="2">
        <v>62</v>
      </c>
      <c r="C94" s="2">
        <v>1</v>
      </c>
      <c r="D94" s="2">
        <v>3</v>
      </c>
      <c r="E94" s="2">
        <v>130</v>
      </c>
      <c r="F94" s="2">
        <v>231</v>
      </c>
      <c r="G94" s="2">
        <v>0</v>
      </c>
      <c r="H94" s="2">
        <v>0</v>
      </c>
      <c r="I94" s="2">
        <v>146</v>
      </c>
      <c r="J94" s="2">
        <v>0</v>
      </c>
      <c r="K94" s="2">
        <v>1.8</v>
      </c>
      <c r="L94" s="2">
        <v>2</v>
      </c>
      <c r="M94" s="2">
        <v>3</v>
      </c>
      <c r="N94" s="2">
        <v>7</v>
      </c>
      <c r="O94" s="2"/>
    </row>
    <row r="95" spans="1:15" x14ac:dyDescent="0.3">
      <c r="A95" s="2">
        <v>0</v>
      </c>
      <c r="B95" s="2">
        <v>44</v>
      </c>
      <c r="C95" s="2">
        <v>0</v>
      </c>
      <c r="D95" s="2">
        <v>3</v>
      </c>
      <c r="E95" s="2">
        <v>108</v>
      </c>
      <c r="F95" s="2">
        <v>141</v>
      </c>
      <c r="G95" s="2">
        <v>0</v>
      </c>
      <c r="H95" s="2">
        <v>0</v>
      </c>
      <c r="I95" s="2">
        <v>175</v>
      </c>
      <c r="J95" s="2">
        <v>0</v>
      </c>
      <c r="K95" s="2">
        <v>0.6</v>
      </c>
      <c r="L95" s="2">
        <v>2</v>
      </c>
      <c r="M95" s="2">
        <v>0</v>
      </c>
      <c r="N95" s="2">
        <v>3</v>
      </c>
      <c r="O95" s="2"/>
    </row>
    <row r="96" spans="1:15" x14ac:dyDescent="0.3">
      <c r="A96" s="2">
        <v>0</v>
      </c>
      <c r="B96" s="2">
        <v>63</v>
      </c>
      <c r="C96" s="2">
        <v>0</v>
      </c>
      <c r="D96" s="2">
        <v>3</v>
      </c>
      <c r="E96" s="2">
        <v>135</v>
      </c>
      <c r="F96" s="2">
        <v>252</v>
      </c>
      <c r="G96" s="2">
        <v>0</v>
      </c>
      <c r="H96" s="2">
        <v>2</v>
      </c>
      <c r="I96" s="2">
        <v>172</v>
      </c>
      <c r="J96" s="2">
        <v>0</v>
      </c>
      <c r="K96" s="2">
        <v>0</v>
      </c>
      <c r="L96" s="2">
        <v>1</v>
      </c>
      <c r="M96" s="2">
        <v>0</v>
      </c>
      <c r="N96" s="2">
        <v>3</v>
      </c>
      <c r="O96" s="2"/>
    </row>
    <row r="97" spans="1:15" x14ac:dyDescent="0.3">
      <c r="A97" s="2">
        <v>1</v>
      </c>
      <c r="B97" s="2">
        <v>52</v>
      </c>
      <c r="C97" s="2">
        <v>1</v>
      </c>
      <c r="D97" s="2">
        <v>4</v>
      </c>
      <c r="E97" s="2">
        <v>128</v>
      </c>
      <c r="F97" s="2">
        <v>255</v>
      </c>
      <c r="G97" s="2">
        <v>0</v>
      </c>
      <c r="H97" s="2">
        <v>0</v>
      </c>
      <c r="I97" s="2">
        <v>161</v>
      </c>
      <c r="J97" s="2">
        <v>1</v>
      </c>
      <c r="K97" s="2">
        <v>0</v>
      </c>
      <c r="L97" s="2">
        <v>1</v>
      </c>
      <c r="M97" s="2">
        <v>1</v>
      </c>
      <c r="N97" s="2">
        <v>7</v>
      </c>
      <c r="O97" s="2"/>
    </row>
    <row r="98" spans="1:15" x14ac:dyDescent="0.3">
      <c r="A98" s="2">
        <v>1</v>
      </c>
      <c r="B98" s="2">
        <v>59</v>
      </c>
      <c r="C98" s="2">
        <v>1</v>
      </c>
      <c r="D98" s="2">
        <v>4</v>
      </c>
      <c r="E98" s="2">
        <v>110</v>
      </c>
      <c r="F98" s="2">
        <v>239</v>
      </c>
      <c r="G98" s="2">
        <v>0</v>
      </c>
      <c r="H98" s="2">
        <v>2</v>
      </c>
      <c r="I98" s="2">
        <v>142</v>
      </c>
      <c r="J98" s="2">
        <v>1</v>
      </c>
      <c r="K98" s="2">
        <v>1.2</v>
      </c>
      <c r="L98" s="2">
        <v>2</v>
      </c>
      <c r="M98" s="2">
        <v>1</v>
      </c>
      <c r="N98" s="2">
        <v>7</v>
      </c>
      <c r="O98" s="2"/>
    </row>
    <row r="99" spans="1:15" x14ac:dyDescent="0.3">
      <c r="A99" s="2">
        <v>1</v>
      </c>
      <c r="B99" s="2">
        <v>60</v>
      </c>
      <c r="C99" s="2">
        <v>0</v>
      </c>
      <c r="D99" s="2">
        <v>4</v>
      </c>
      <c r="E99" s="2">
        <v>150</v>
      </c>
      <c r="F99" s="2">
        <v>258</v>
      </c>
      <c r="G99" s="2">
        <v>0</v>
      </c>
      <c r="H99" s="2">
        <v>2</v>
      </c>
      <c r="I99" s="2">
        <v>157</v>
      </c>
      <c r="J99" s="2">
        <v>0</v>
      </c>
      <c r="K99" s="2">
        <v>2.6</v>
      </c>
      <c r="L99" s="2">
        <v>2</v>
      </c>
      <c r="M99" s="2">
        <v>2</v>
      </c>
      <c r="N99" s="2">
        <v>7</v>
      </c>
      <c r="O99" s="2"/>
    </row>
    <row r="100" spans="1:15" x14ac:dyDescent="0.3">
      <c r="A100" s="2">
        <v>0</v>
      </c>
      <c r="B100" s="2">
        <v>52</v>
      </c>
      <c r="C100" s="2">
        <v>1</v>
      </c>
      <c r="D100" s="2">
        <v>2</v>
      </c>
      <c r="E100" s="2">
        <v>134</v>
      </c>
      <c r="F100" s="2">
        <v>201</v>
      </c>
      <c r="G100" s="2">
        <v>0</v>
      </c>
      <c r="H100" s="2">
        <v>0</v>
      </c>
      <c r="I100" s="2">
        <v>158</v>
      </c>
      <c r="J100" s="2">
        <v>0</v>
      </c>
      <c r="K100" s="2">
        <v>0.8</v>
      </c>
      <c r="L100" s="2">
        <v>1</v>
      </c>
      <c r="M100" s="2">
        <v>1</v>
      </c>
      <c r="N100" s="2">
        <v>3</v>
      </c>
      <c r="O100" s="2"/>
    </row>
    <row r="101" spans="1:15" x14ac:dyDescent="0.3">
      <c r="A101" s="2">
        <v>0</v>
      </c>
      <c r="B101" s="2">
        <v>48</v>
      </c>
      <c r="C101" s="2">
        <v>1</v>
      </c>
      <c r="D101" s="2">
        <v>4</v>
      </c>
      <c r="E101" s="2">
        <v>122</v>
      </c>
      <c r="F101" s="2">
        <v>222</v>
      </c>
      <c r="G101" s="2">
        <v>0</v>
      </c>
      <c r="H101" s="2">
        <v>2</v>
      </c>
      <c r="I101" s="2">
        <v>186</v>
      </c>
      <c r="J101" s="2">
        <v>0</v>
      </c>
      <c r="K101" s="2">
        <v>0</v>
      </c>
      <c r="L101" s="2">
        <v>1</v>
      </c>
      <c r="M101" s="2">
        <v>0</v>
      </c>
      <c r="N101" s="2">
        <v>3</v>
      </c>
      <c r="O101" s="2"/>
    </row>
    <row r="102" spans="1:15" x14ac:dyDescent="0.3">
      <c r="A102" s="2">
        <v>0</v>
      </c>
      <c r="B102" s="2">
        <v>45</v>
      </c>
      <c r="C102" s="2">
        <v>1</v>
      </c>
      <c r="D102" s="2">
        <v>4</v>
      </c>
      <c r="E102" s="2">
        <v>115</v>
      </c>
      <c r="F102" s="2">
        <v>260</v>
      </c>
      <c r="G102" s="2">
        <v>0</v>
      </c>
      <c r="H102" s="2">
        <v>2</v>
      </c>
      <c r="I102" s="2">
        <v>185</v>
      </c>
      <c r="J102" s="2">
        <v>0</v>
      </c>
      <c r="K102" s="2">
        <v>0</v>
      </c>
      <c r="L102" s="2">
        <v>1</v>
      </c>
      <c r="M102" s="2">
        <v>0</v>
      </c>
      <c r="N102" s="2">
        <v>3</v>
      </c>
      <c r="O102" s="2"/>
    </row>
    <row r="103" spans="1:15" x14ac:dyDescent="0.3">
      <c r="A103" s="2">
        <v>0</v>
      </c>
      <c r="B103" s="2">
        <v>34</v>
      </c>
      <c r="C103" s="2">
        <v>1</v>
      </c>
      <c r="D103" s="2">
        <v>1</v>
      </c>
      <c r="E103" s="2">
        <v>118</v>
      </c>
      <c r="F103" s="2">
        <v>182</v>
      </c>
      <c r="G103" s="2">
        <v>0</v>
      </c>
      <c r="H103" s="2">
        <v>2</v>
      </c>
      <c r="I103" s="2">
        <v>174</v>
      </c>
      <c r="J103" s="2">
        <v>0</v>
      </c>
      <c r="K103" s="2">
        <v>0</v>
      </c>
      <c r="L103" s="2">
        <v>1</v>
      </c>
      <c r="M103" s="2">
        <v>0</v>
      </c>
      <c r="N103" s="2">
        <v>3</v>
      </c>
      <c r="O103" s="2"/>
    </row>
    <row r="104" spans="1:15" x14ac:dyDescent="0.3">
      <c r="A104" s="2">
        <v>0</v>
      </c>
      <c r="B104" s="2">
        <v>57</v>
      </c>
      <c r="C104" s="2">
        <v>0</v>
      </c>
      <c r="D104" s="2">
        <v>4</v>
      </c>
      <c r="E104" s="2">
        <v>128</v>
      </c>
      <c r="F104" s="2">
        <v>303</v>
      </c>
      <c r="G104" s="2">
        <v>0</v>
      </c>
      <c r="H104" s="2">
        <v>2</v>
      </c>
      <c r="I104" s="2">
        <v>159</v>
      </c>
      <c r="J104" s="2">
        <v>0</v>
      </c>
      <c r="K104" s="2">
        <v>0</v>
      </c>
      <c r="L104" s="2">
        <v>1</v>
      </c>
      <c r="M104" s="2">
        <v>1</v>
      </c>
      <c r="N104" s="2">
        <v>3</v>
      </c>
      <c r="O104" s="2"/>
    </row>
    <row r="105" spans="1:15" x14ac:dyDescent="0.3">
      <c r="A105" s="2">
        <v>0</v>
      </c>
      <c r="B105" s="2">
        <v>71</v>
      </c>
      <c r="C105" s="2">
        <v>0</v>
      </c>
      <c r="D105" s="2">
        <v>3</v>
      </c>
      <c r="E105" s="2">
        <v>110</v>
      </c>
      <c r="F105" s="2">
        <v>265</v>
      </c>
      <c r="G105" s="2">
        <v>1</v>
      </c>
      <c r="H105" s="2">
        <v>2</v>
      </c>
      <c r="I105" s="2">
        <v>130</v>
      </c>
      <c r="J105" s="2">
        <v>0</v>
      </c>
      <c r="K105" s="2">
        <v>0</v>
      </c>
      <c r="L105" s="2">
        <v>1</v>
      </c>
      <c r="M105" s="2">
        <v>1</v>
      </c>
      <c r="N105" s="2">
        <v>3</v>
      </c>
      <c r="O105" s="2"/>
    </row>
    <row r="106" spans="1:15" x14ac:dyDescent="0.3">
      <c r="A106" s="2">
        <v>1</v>
      </c>
      <c r="B106" s="2">
        <v>49</v>
      </c>
      <c r="C106" s="2">
        <v>1</v>
      </c>
      <c r="D106" s="2">
        <v>3</v>
      </c>
      <c r="E106" s="2">
        <v>120</v>
      </c>
      <c r="F106" s="2">
        <v>188</v>
      </c>
      <c r="G106" s="2">
        <v>0</v>
      </c>
      <c r="H106" s="2">
        <v>0</v>
      </c>
      <c r="I106" s="2">
        <v>139</v>
      </c>
      <c r="J106" s="2">
        <v>0</v>
      </c>
      <c r="K106" s="2">
        <v>2</v>
      </c>
      <c r="L106" s="2">
        <v>2</v>
      </c>
      <c r="M106" s="2">
        <v>3</v>
      </c>
      <c r="N106" s="2">
        <v>7</v>
      </c>
      <c r="O106" s="2"/>
    </row>
    <row r="107" spans="1:15" x14ac:dyDescent="0.3">
      <c r="A107" s="2">
        <v>0</v>
      </c>
      <c r="B107" s="2">
        <v>54</v>
      </c>
      <c r="C107" s="2">
        <v>1</v>
      </c>
      <c r="D107" s="2">
        <v>2</v>
      </c>
      <c r="E107" s="2">
        <v>108</v>
      </c>
      <c r="F107" s="2">
        <v>309</v>
      </c>
      <c r="G107" s="2">
        <v>0</v>
      </c>
      <c r="H107" s="2">
        <v>0</v>
      </c>
      <c r="I107" s="2">
        <v>156</v>
      </c>
      <c r="J107" s="2">
        <v>0</v>
      </c>
      <c r="K107" s="2">
        <v>0</v>
      </c>
      <c r="L107" s="2">
        <v>1</v>
      </c>
      <c r="M107" s="2">
        <v>0</v>
      </c>
      <c r="N107" s="2">
        <v>7</v>
      </c>
      <c r="O107" s="2"/>
    </row>
    <row r="108" spans="1:15" x14ac:dyDescent="0.3">
      <c r="A108" s="2">
        <v>1</v>
      </c>
      <c r="B108" s="2">
        <v>59</v>
      </c>
      <c r="C108" s="2">
        <v>1</v>
      </c>
      <c r="D108" s="2">
        <v>4</v>
      </c>
      <c r="E108" s="2">
        <v>140</v>
      </c>
      <c r="F108" s="2">
        <v>177</v>
      </c>
      <c r="G108" s="2">
        <v>0</v>
      </c>
      <c r="H108" s="2">
        <v>0</v>
      </c>
      <c r="I108" s="2">
        <v>162</v>
      </c>
      <c r="J108" s="2">
        <v>1</v>
      </c>
      <c r="K108" s="2">
        <v>0</v>
      </c>
      <c r="L108" s="2">
        <v>1</v>
      </c>
      <c r="M108" s="2">
        <v>1</v>
      </c>
      <c r="N108" s="2">
        <v>7</v>
      </c>
      <c r="O108" s="2"/>
    </row>
    <row r="109" spans="1:15" x14ac:dyDescent="0.3">
      <c r="A109" s="2">
        <v>1</v>
      </c>
      <c r="B109" s="2">
        <v>57</v>
      </c>
      <c r="C109" s="2">
        <v>1</v>
      </c>
      <c r="D109" s="2">
        <v>3</v>
      </c>
      <c r="E109" s="2">
        <v>128</v>
      </c>
      <c r="F109" s="2">
        <v>229</v>
      </c>
      <c r="G109" s="2">
        <v>0</v>
      </c>
      <c r="H109" s="2">
        <v>2</v>
      </c>
      <c r="I109" s="2">
        <v>150</v>
      </c>
      <c r="J109" s="2">
        <v>0</v>
      </c>
      <c r="K109" s="2">
        <v>0.4</v>
      </c>
      <c r="L109" s="2">
        <v>2</v>
      </c>
      <c r="M109" s="2">
        <v>1</v>
      </c>
      <c r="N109" s="2">
        <v>7</v>
      </c>
      <c r="O109" s="2"/>
    </row>
    <row r="110" spans="1:15" x14ac:dyDescent="0.3">
      <c r="A110" s="2">
        <v>1</v>
      </c>
      <c r="B110" s="2">
        <v>61</v>
      </c>
      <c r="C110" s="2">
        <v>1</v>
      </c>
      <c r="D110" s="2">
        <v>4</v>
      </c>
      <c r="E110" s="2">
        <v>120</v>
      </c>
      <c r="F110" s="2">
        <v>260</v>
      </c>
      <c r="G110" s="2">
        <v>0</v>
      </c>
      <c r="H110" s="2">
        <v>0</v>
      </c>
      <c r="I110" s="2">
        <v>140</v>
      </c>
      <c r="J110" s="2">
        <v>1</v>
      </c>
      <c r="K110" s="2">
        <v>3.6</v>
      </c>
      <c r="L110" s="2">
        <v>2</v>
      </c>
      <c r="M110" s="2">
        <v>1</v>
      </c>
      <c r="N110" s="2">
        <v>7</v>
      </c>
      <c r="O110" s="2"/>
    </row>
    <row r="111" spans="1:15" x14ac:dyDescent="0.3">
      <c r="A111" s="2">
        <v>1</v>
      </c>
      <c r="B111" s="2">
        <v>39</v>
      </c>
      <c r="C111" s="2">
        <v>1</v>
      </c>
      <c r="D111" s="2">
        <v>4</v>
      </c>
      <c r="E111" s="2">
        <v>118</v>
      </c>
      <c r="F111" s="2">
        <v>219</v>
      </c>
      <c r="G111" s="2">
        <v>0</v>
      </c>
      <c r="H111" s="2">
        <v>0</v>
      </c>
      <c r="I111" s="2">
        <v>140</v>
      </c>
      <c r="J111" s="2">
        <v>0</v>
      </c>
      <c r="K111" s="2">
        <v>1.2</v>
      </c>
      <c r="L111" s="2">
        <v>2</v>
      </c>
      <c r="M111" s="2">
        <v>0</v>
      </c>
      <c r="N111" s="2">
        <v>7</v>
      </c>
      <c r="O111" s="2"/>
    </row>
    <row r="112" spans="1:15" x14ac:dyDescent="0.3">
      <c r="A112" s="2">
        <v>1</v>
      </c>
      <c r="B112" s="2">
        <v>61</v>
      </c>
      <c r="C112" s="2">
        <v>0</v>
      </c>
      <c r="D112" s="2">
        <v>4</v>
      </c>
      <c r="E112" s="2">
        <v>145</v>
      </c>
      <c r="F112" s="2">
        <v>307</v>
      </c>
      <c r="G112" s="2">
        <v>0</v>
      </c>
      <c r="H112" s="2">
        <v>2</v>
      </c>
      <c r="I112" s="2">
        <v>146</v>
      </c>
      <c r="J112" s="2">
        <v>1</v>
      </c>
      <c r="K112" s="2">
        <v>1</v>
      </c>
      <c r="L112" s="2">
        <v>2</v>
      </c>
      <c r="M112" s="2">
        <v>0</v>
      </c>
      <c r="N112" s="2">
        <v>7</v>
      </c>
      <c r="O112" s="2"/>
    </row>
    <row r="113" spans="1:15" x14ac:dyDescent="0.3">
      <c r="A113" s="2">
        <v>1</v>
      </c>
      <c r="B113" s="2">
        <v>56</v>
      </c>
      <c r="C113" s="2">
        <v>1</v>
      </c>
      <c r="D113" s="2">
        <v>4</v>
      </c>
      <c r="E113" s="2">
        <v>125</v>
      </c>
      <c r="F113" s="2">
        <v>249</v>
      </c>
      <c r="G113" s="2">
        <v>1</v>
      </c>
      <c r="H113" s="2">
        <v>2</v>
      </c>
      <c r="I113" s="2">
        <v>144</v>
      </c>
      <c r="J113" s="2">
        <v>1</v>
      </c>
      <c r="K113" s="2">
        <v>1.2</v>
      </c>
      <c r="L113" s="2">
        <v>2</v>
      </c>
      <c r="M113" s="2">
        <v>1</v>
      </c>
      <c r="N113" s="2">
        <v>3</v>
      </c>
      <c r="O113" s="2"/>
    </row>
    <row r="114" spans="1:15" x14ac:dyDescent="0.3">
      <c r="A114" s="2">
        <v>0</v>
      </c>
      <c r="B114" s="2">
        <v>52</v>
      </c>
      <c r="C114" s="2">
        <v>1</v>
      </c>
      <c r="D114" s="2">
        <v>1</v>
      </c>
      <c r="E114" s="2">
        <v>118</v>
      </c>
      <c r="F114" s="2">
        <v>186</v>
      </c>
      <c r="G114" s="2">
        <v>0</v>
      </c>
      <c r="H114" s="2">
        <v>2</v>
      </c>
      <c r="I114" s="2">
        <v>190</v>
      </c>
      <c r="J114" s="2">
        <v>0</v>
      </c>
      <c r="K114" s="2">
        <v>0</v>
      </c>
      <c r="L114" s="2">
        <v>2</v>
      </c>
      <c r="M114" s="2">
        <v>0</v>
      </c>
      <c r="N114" s="2">
        <v>6</v>
      </c>
      <c r="O114" s="2"/>
    </row>
    <row r="115" spans="1:15" x14ac:dyDescent="0.3">
      <c r="A115" s="2">
        <v>1</v>
      </c>
      <c r="B115" s="2">
        <v>43</v>
      </c>
      <c r="C115" s="2">
        <v>0</v>
      </c>
      <c r="D115" s="2">
        <v>4</v>
      </c>
      <c r="E115" s="2">
        <v>132</v>
      </c>
      <c r="F115" s="2">
        <v>341</v>
      </c>
      <c r="G115" s="2">
        <v>1</v>
      </c>
      <c r="H115" s="2">
        <v>2</v>
      </c>
      <c r="I115" s="2">
        <v>136</v>
      </c>
      <c r="J115" s="2">
        <v>1</v>
      </c>
      <c r="K115" s="2">
        <v>3</v>
      </c>
      <c r="L115" s="2">
        <v>2</v>
      </c>
      <c r="M115" s="2">
        <v>0</v>
      </c>
      <c r="N115" s="2">
        <v>7</v>
      </c>
      <c r="O115" s="2"/>
    </row>
    <row r="116" spans="1:15" x14ac:dyDescent="0.3">
      <c r="A116" s="2">
        <v>1</v>
      </c>
      <c r="B116" s="2">
        <v>62</v>
      </c>
      <c r="C116" s="2">
        <v>0</v>
      </c>
      <c r="D116" s="2">
        <v>3</v>
      </c>
      <c r="E116" s="2">
        <v>130</v>
      </c>
      <c r="F116" s="2">
        <v>263</v>
      </c>
      <c r="G116" s="2">
        <v>0</v>
      </c>
      <c r="H116" s="2">
        <v>0</v>
      </c>
      <c r="I116" s="2">
        <v>97</v>
      </c>
      <c r="J116" s="2">
        <v>0</v>
      </c>
      <c r="K116" s="2">
        <v>1.2</v>
      </c>
      <c r="L116" s="2">
        <v>2</v>
      </c>
      <c r="M116" s="2">
        <v>1</v>
      </c>
      <c r="N116" s="2">
        <v>7</v>
      </c>
      <c r="O116" s="2"/>
    </row>
    <row r="117" spans="1:15" x14ac:dyDescent="0.3">
      <c r="A117" s="2">
        <v>0</v>
      </c>
      <c r="B117" s="2">
        <v>41</v>
      </c>
      <c r="C117" s="2">
        <v>1</v>
      </c>
      <c r="D117" s="2">
        <v>2</v>
      </c>
      <c r="E117" s="2">
        <v>135</v>
      </c>
      <c r="F117" s="2">
        <v>203</v>
      </c>
      <c r="G117" s="2">
        <v>0</v>
      </c>
      <c r="H117" s="2">
        <v>0</v>
      </c>
      <c r="I117" s="2">
        <v>132</v>
      </c>
      <c r="J117" s="2">
        <v>0</v>
      </c>
      <c r="K117" s="2">
        <v>0</v>
      </c>
      <c r="L117" s="2">
        <v>2</v>
      </c>
      <c r="M117" s="2">
        <v>0</v>
      </c>
      <c r="N117" s="2">
        <v>6</v>
      </c>
      <c r="O117" s="2"/>
    </row>
    <row r="118" spans="1:15" x14ac:dyDescent="0.3">
      <c r="A118" s="2">
        <v>0</v>
      </c>
      <c r="B118" s="2">
        <v>58</v>
      </c>
      <c r="C118" s="2">
        <v>1</v>
      </c>
      <c r="D118" s="2">
        <v>3</v>
      </c>
      <c r="E118" s="2">
        <v>140</v>
      </c>
      <c r="F118" s="2">
        <v>211</v>
      </c>
      <c r="G118" s="2">
        <v>1</v>
      </c>
      <c r="H118" s="2">
        <v>2</v>
      </c>
      <c r="I118" s="2">
        <v>165</v>
      </c>
      <c r="J118" s="2">
        <v>0</v>
      </c>
      <c r="K118" s="2">
        <v>0</v>
      </c>
      <c r="L118" s="2">
        <v>1</v>
      </c>
      <c r="M118" s="2">
        <v>0</v>
      </c>
      <c r="N118" s="2">
        <v>3</v>
      </c>
      <c r="O118" s="2"/>
    </row>
    <row r="119" spans="1:15" x14ac:dyDescent="0.3">
      <c r="A119" s="2">
        <v>0</v>
      </c>
      <c r="B119" s="2">
        <v>35</v>
      </c>
      <c r="C119" s="2">
        <v>0</v>
      </c>
      <c r="D119" s="2">
        <v>4</v>
      </c>
      <c r="E119" s="2">
        <v>138</v>
      </c>
      <c r="F119" s="2">
        <v>183</v>
      </c>
      <c r="G119" s="2">
        <v>0</v>
      </c>
      <c r="H119" s="2">
        <v>0</v>
      </c>
      <c r="I119" s="2">
        <v>182</v>
      </c>
      <c r="J119" s="2">
        <v>0</v>
      </c>
      <c r="K119" s="2">
        <v>1.4</v>
      </c>
      <c r="L119" s="2">
        <v>1</v>
      </c>
      <c r="M119" s="2">
        <v>0</v>
      </c>
      <c r="N119" s="2">
        <v>3</v>
      </c>
      <c r="O119" s="2"/>
    </row>
    <row r="120" spans="1:15" x14ac:dyDescent="0.3">
      <c r="A120" s="2">
        <v>1</v>
      </c>
      <c r="B120" s="2">
        <v>63</v>
      </c>
      <c r="C120" s="2">
        <v>1</v>
      </c>
      <c r="D120" s="2">
        <v>4</v>
      </c>
      <c r="E120" s="2">
        <v>130</v>
      </c>
      <c r="F120" s="2">
        <v>330</v>
      </c>
      <c r="G120" s="2">
        <v>1</v>
      </c>
      <c r="H120" s="2">
        <v>2</v>
      </c>
      <c r="I120" s="2">
        <v>132</v>
      </c>
      <c r="J120" s="2">
        <v>1</v>
      </c>
      <c r="K120" s="2">
        <v>1.8</v>
      </c>
      <c r="L120" s="2">
        <v>1</v>
      </c>
      <c r="M120" s="2">
        <v>3</v>
      </c>
      <c r="N120" s="2">
        <v>7</v>
      </c>
      <c r="O120" s="2"/>
    </row>
    <row r="121" spans="1:15" x14ac:dyDescent="0.3">
      <c r="A121" s="2">
        <v>1</v>
      </c>
      <c r="B121" s="2">
        <v>65</v>
      </c>
      <c r="C121" s="2">
        <v>1</v>
      </c>
      <c r="D121" s="2">
        <v>4</v>
      </c>
      <c r="E121" s="2">
        <v>135</v>
      </c>
      <c r="F121" s="2">
        <v>254</v>
      </c>
      <c r="G121" s="2">
        <v>0</v>
      </c>
      <c r="H121" s="2">
        <v>2</v>
      </c>
      <c r="I121" s="2">
        <v>127</v>
      </c>
      <c r="J121" s="2">
        <v>0</v>
      </c>
      <c r="K121" s="2">
        <v>2.8</v>
      </c>
      <c r="L121" s="2">
        <v>2</v>
      </c>
      <c r="M121" s="2">
        <v>1</v>
      </c>
      <c r="N121" s="2">
        <v>7</v>
      </c>
      <c r="O121" s="2"/>
    </row>
    <row r="122" spans="1:15" x14ac:dyDescent="0.3">
      <c r="A122" s="2">
        <v>1</v>
      </c>
      <c r="B122" s="2">
        <v>48</v>
      </c>
      <c r="C122" s="2">
        <v>1</v>
      </c>
      <c r="D122" s="2">
        <v>4</v>
      </c>
      <c r="E122" s="2">
        <v>130</v>
      </c>
      <c r="F122" s="2">
        <v>256</v>
      </c>
      <c r="G122" s="2">
        <v>1</v>
      </c>
      <c r="H122" s="2">
        <v>2</v>
      </c>
      <c r="I122" s="2">
        <v>150</v>
      </c>
      <c r="J122" s="2">
        <v>1</v>
      </c>
      <c r="K122" s="2">
        <v>0</v>
      </c>
      <c r="L122" s="2">
        <v>1</v>
      </c>
      <c r="M122" s="2">
        <v>2</v>
      </c>
      <c r="N122" s="2">
        <v>7</v>
      </c>
      <c r="O122" s="2"/>
    </row>
    <row r="123" spans="1:15" x14ac:dyDescent="0.3">
      <c r="A123" s="2">
        <v>1</v>
      </c>
      <c r="B123" s="2">
        <v>63</v>
      </c>
      <c r="C123" s="2">
        <v>0</v>
      </c>
      <c r="D123" s="2">
        <v>4</v>
      </c>
      <c r="E123" s="2">
        <v>150</v>
      </c>
      <c r="F123" s="2">
        <v>407</v>
      </c>
      <c r="G123" s="2">
        <v>0</v>
      </c>
      <c r="H123" s="2">
        <v>2</v>
      </c>
      <c r="I123" s="2">
        <v>154</v>
      </c>
      <c r="J123" s="2">
        <v>0</v>
      </c>
      <c r="K123" s="2">
        <v>4</v>
      </c>
      <c r="L123" s="2">
        <v>2</v>
      </c>
      <c r="M123" s="2">
        <v>3</v>
      </c>
      <c r="N123" s="2">
        <v>7</v>
      </c>
      <c r="O123" s="2"/>
    </row>
    <row r="124" spans="1:15" x14ac:dyDescent="0.3">
      <c r="A124" s="2">
        <v>0</v>
      </c>
      <c r="B124" s="2">
        <v>51</v>
      </c>
      <c r="C124" s="2">
        <v>1</v>
      </c>
      <c r="D124" s="2">
        <v>3</v>
      </c>
      <c r="E124" s="2">
        <v>100</v>
      </c>
      <c r="F124" s="2">
        <v>222</v>
      </c>
      <c r="G124" s="2">
        <v>0</v>
      </c>
      <c r="H124" s="2">
        <v>0</v>
      </c>
      <c r="I124" s="2">
        <v>143</v>
      </c>
      <c r="J124" s="2">
        <v>1</v>
      </c>
      <c r="K124" s="2">
        <v>1.2</v>
      </c>
      <c r="L124" s="2">
        <v>2</v>
      </c>
      <c r="M124" s="2">
        <v>0</v>
      </c>
      <c r="N124" s="2">
        <v>3</v>
      </c>
      <c r="O124" s="2"/>
    </row>
    <row r="125" spans="1:15" x14ac:dyDescent="0.3">
      <c r="A125" s="2">
        <v>1</v>
      </c>
      <c r="B125" s="2">
        <v>55</v>
      </c>
      <c r="C125" s="2">
        <v>1</v>
      </c>
      <c r="D125" s="2">
        <v>4</v>
      </c>
      <c r="E125" s="2">
        <v>140</v>
      </c>
      <c r="F125" s="2">
        <v>217</v>
      </c>
      <c r="G125" s="2">
        <v>0</v>
      </c>
      <c r="H125" s="2">
        <v>0</v>
      </c>
      <c r="I125" s="2">
        <v>111</v>
      </c>
      <c r="J125" s="2">
        <v>1</v>
      </c>
      <c r="K125" s="2">
        <v>5.6</v>
      </c>
      <c r="L125" s="2">
        <v>3</v>
      </c>
      <c r="M125" s="2">
        <v>0</v>
      </c>
      <c r="N125" s="2">
        <v>7</v>
      </c>
      <c r="O125" s="2"/>
    </row>
    <row r="126" spans="1:15" x14ac:dyDescent="0.3">
      <c r="A126" s="2">
        <v>1</v>
      </c>
      <c r="B126" s="2">
        <v>65</v>
      </c>
      <c r="C126" s="2">
        <v>1</v>
      </c>
      <c r="D126" s="2">
        <v>1</v>
      </c>
      <c r="E126" s="2">
        <v>138</v>
      </c>
      <c r="F126" s="2">
        <v>282</v>
      </c>
      <c r="G126" s="2">
        <v>1</v>
      </c>
      <c r="H126" s="2">
        <v>2</v>
      </c>
      <c r="I126" s="2">
        <v>174</v>
      </c>
      <c r="J126" s="2">
        <v>0</v>
      </c>
      <c r="K126" s="2">
        <v>1.4</v>
      </c>
      <c r="L126" s="2">
        <v>2</v>
      </c>
      <c r="M126" s="2">
        <v>1</v>
      </c>
      <c r="N126" s="2">
        <v>3</v>
      </c>
      <c r="O126" s="2"/>
    </row>
    <row r="127" spans="1:15" x14ac:dyDescent="0.3">
      <c r="A127" s="2">
        <v>0</v>
      </c>
      <c r="B127" s="2">
        <v>45</v>
      </c>
      <c r="C127" s="2">
        <v>0</v>
      </c>
      <c r="D127" s="2">
        <v>2</v>
      </c>
      <c r="E127" s="2">
        <v>130</v>
      </c>
      <c r="F127" s="2">
        <v>234</v>
      </c>
      <c r="G127" s="2">
        <v>0</v>
      </c>
      <c r="H127" s="2">
        <v>2</v>
      </c>
      <c r="I127" s="2">
        <v>175</v>
      </c>
      <c r="J127" s="2">
        <v>0</v>
      </c>
      <c r="K127" s="2">
        <v>0.6</v>
      </c>
      <c r="L127" s="2">
        <v>2</v>
      </c>
      <c r="M127" s="2">
        <v>0</v>
      </c>
      <c r="N127" s="2">
        <v>3</v>
      </c>
      <c r="O127" s="2"/>
    </row>
    <row r="128" spans="1:15" x14ac:dyDescent="0.3">
      <c r="A128" s="2">
        <v>1</v>
      </c>
      <c r="B128" s="2">
        <v>56</v>
      </c>
      <c r="C128" s="2">
        <v>0</v>
      </c>
      <c r="D128" s="2">
        <v>4</v>
      </c>
      <c r="E128" s="2">
        <v>200</v>
      </c>
      <c r="F128" s="2">
        <v>288</v>
      </c>
      <c r="G128" s="2">
        <v>1</v>
      </c>
      <c r="H128" s="2">
        <v>2</v>
      </c>
      <c r="I128" s="2">
        <v>133</v>
      </c>
      <c r="J128" s="2">
        <v>1</v>
      </c>
      <c r="K128" s="2">
        <v>4</v>
      </c>
      <c r="L128" s="2">
        <v>3</v>
      </c>
      <c r="M128" s="2">
        <v>2</v>
      </c>
      <c r="N128" s="2">
        <v>7</v>
      </c>
      <c r="O128" s="2"/>
    </row>
    <row r="129" spans="1:15" x14ac:dyDescent="0.3">
      <c r="A129" s="2">
        <v>1</v>
      </c>
      <c r="B129" s="2">
        <v>54</v>
      </c>
      <c r="C129" s="2">
        <v>1</v>
      </c>
      <c r="D129" s="2">
        <v>4</v>
      </c>
      <c r="E129" s="2">
        <v>110</v>
      </c>
      <c r="F129" s="2">
        <v>239</v>
      </c>
      <c r="G129" s="2">
        <v>0</v>
      </c>
      <c r="H129" s="2">
        <v>0</v>
      </c>
      <c r="I129" s="2">
        <v>126</v>
      </c>
      <c r="J129" s="2">
        <v>1</v>
      </c>
      <c r="K129" s="2">
        <v>2.8</v>
      </c>
      <c r="L129" s="2">
        <v>2</v>
      </c>
      <c r="M129" s="2">
        <v>1</v>
      </c>
      <c r="N129" s="2">
        <v>7</v>
      </c>
      <c r="O129" s="2"/>
    </row>
    <row r="130" spans="1:15" x14ac:dyDescent="0.3">
      <c r="A130" s="2">
        <v>0</v>
      </c>
      <c r="B130" s="2">
        <v>44</v>
      </c>
      <c r="C130" s="2">
        <v>1</v>
      </c>
      <c r="D130" s="2">
        <v>2</v>
      </c>
      <c r="E130" s="2">
        <v>120</v>
      </c>
      <c r="F130" s="2">
        <v>220</v>
      </c>
      <c r="G130" s="2">
        <v>0</v>
      </c>
      <c r="H130" s="2">
        <v>0</v>
      </c>
      <c r="I130" s="2">
        <v>170</v>
      </c>
      <c r="J130" s="2">
        <v>0</v>
      </c>
      <c r="K130" s="2">
        <v>0</v>
      </c>
      <c r="L130" s="2">
        <v>1</v>
      </c>
      <c r="M130" s="2">
        <v>0</v>
      </c>
      <c r="N130" s="2">
        <v>3</v>
      </c>
      <c r="O130" s="2"/>
    </row>
    <row r="131" spans="1:15" x14ac:dyDescent="0.3">
      <c r="A131" s="2">
        <v>0</v>
      </c>
      <c r="B131" s="2">
        <v>62</v>
      </c>
      <c r="C131" s="2">
        <v>0</v>
      </c>
      <c r="D131" s="2">
        <v>4</v>
      </c>
      <c r="E131" s="2">
        <v>124</v>
      </c>
      <c r="F131" s="2">
        <v>209</v>
      </c>
      <c r="G131" s="2">
        <v>0</v>
      </c>
      <c r="H131" s="2">
        <v>0</v>
      </c>
      <c r="I131" s="2">
        <v>163</v>
      </c>
      <c r="J131" s="2">
        <v>0</v>
      </c>
      <c r="K131" s="2">
        <v>0</v>
      </c>
      <c r="L131" s="2">
        <v>1</v>
      </c>
      <c r="M131" s="2">
        <v>0</v>
      </c>
      <c r="N131" s="2">
        <v>3</v>
      </c>
      <c r="O131" s="2"/>
    </row>
    <row r="132" spans="1:15" x14ac:dyDescent="0.3">
      <c r="A132" s="2">
        <v>0</v>
      </c>
      <c r="B132" s="2">
        <v>54</v>
      </c>
      <c r="C132" s="2">
        <v>1</v>
      </c>
      <c r="D132" s="2">
        <v>3</v>
      </c>
      <c r="E132" s="2">
        <v>120</v>
      </c>
      <c r="F132" s="2">
        <v>258</v>
      </c>
      <c r="G132" s="2">
        <v>0</v>
      </c>
      <c r="H132" s="2">
        <v>2</v>
      </c>
      <c r="I132" s="2">
        <v>147</v>
      </c>
      <c r="J132" s="2">
        <v>0</v>
      </c>
      <c r="K132" s="2">
        <v>0.4</v>
      </c>
      <c r="L132" s="2">
        <v>2</v>
      </c>
      <c r="M132" s="2">
        <v>0</v>
      </c>
      <c r="N132" s="2">
        <v>7</v>
      </c>
      <c r="O132" s="2"/>
    </row>
    <row r="133" spans="1:15" x14ac:dyDescent="0.3">
      <c r="A133" s="2">
        <v>0</v>
      </c>
      <c r="B133" s="2">
        <v>51</v>
      </c>
      <c r="C133" s="2">
        <v>1</v>
      </c>
      <c r="D133" s="2">
        <v>3</v>
      </c>
      <c r="E133" s="2">
        <v>94</v>
      </c>
      <c r="F133" s="2">
        <v>227</v>
      </c>
      <c r="G133" s="2">
        <v>0</v>
      </c>
      <c r="H133" s="2">
        <v>0</v>
      </c>
      <c r="I133" s="2">
        <v>154</v>
      </c>
      <c r="J133" s="2">
        <v>1</v>
      </c>
      <c r="K133" s="2">
        <v>0</v>
      </c>
      <c r="L133" s="2">
        <v>1</v>
      </c>
      <c r="M133" s="2">
        <v>1</v>
      </c>
      <c r="N133" s="2">
        <v>7</v>
      </c>
      <c r="O133" s="2"/>
    </row>
    <row r="134" spans="1:15" x14ac:dyDescent="0.3">
      <c r="A134" s="2">
        <v>0</v>
      </c>
      <c r="B134" s="2">
        <v>29</v>
      </c>
      <c r="C134" s="2">
        <v>1</v>
      </c>
      <c r="D134" s="2">
        <v>2</v>
      </c>
      <c r="E134" s="2">
        <v>130</v>
      </c>
      <c r="F134" s="2">
        <v>204</v>
      </c>
      <c r="G134" s="2">
        <v>0</v>
      </c>
      <c r="H134" s="2">
        <v>2</v>
      </c>
      <c r="I134" s="2">
        <v>202</v>
      </c>
      <c r="J134" s="2">
        <v>0</v>
      </c>
      <c r="K134" s="2">
        <v>0</v>
      </c>
      <c r="L134" s="2">
        <v>1</v>
      </c>
      <c r="M134" s="2">
        <v>0</v>
      </c>
      <c r="N134" s="2">
        <v>3</v>
      </c>
      <c r="O134" s="2"/>
    </row>
    <row r="135" spans="1:15" x14ac:dyDescent="0.3">
      <c r="A135" s="2">
        <v>0</v>
      </c>
      <c r="B135" s="2">
        <v>51</v>
      </c>
      <c r="C135" s="2">
        <v>1</v>
      </c>
      <c r="D135" s="2">
        <v>4</v>
      </c>
      <c r="E135" s="2">
        <v>140</v>
      </c>
      <c r="F135" s="2">
        <v>261</v>
      </c>
      <c r="G135" s="2">
        <v>0</v>
      </c>
      <c r="H135" s="2">
        <v>2</v>
      </c>
      <c r="I135" s="2">
        <v>186</v>
      </c>
      <c r="J135" s="2">
        <v>1</v>
      </c>
      <c r="K135" s="2">
        <v>0</v>
      </c>
      <c r="L135" s="2">
        <v>1</v>
      </c>
      <c r="M135" s="2">
        <v>0</v>
      </c>
      <c r="N135" s="2">
        <v>3</v>
      </c>
      <c r="O135" s="2"/>
    </row>
    <row r="136" spans="1:15" x14ac:dyDescent="0.3">
      <c r="A136" s="2">
        <v>0</v>
      </c>
      <c r="B136" s="2">
        <v>43</v>
      </c>
      <c r="C136" s="2">
        <v>0</v>
      </c>
      <c r="D136" s="2">
        <v>3</v>
      </c>
      <c r="E136" s="2">
        <v>122</v>
      </c>
      <c r="F136" s="2">
        <v>213</v>
      </c>
      <c r="G136" s="2">
        <v>0</v>
      </c>
      <c r="H136" s="2">
        <v>0</v>
      </c>
      <c r="I136" s="2">
        <v>165</v>
      </c>
      <c r="J136" s="2">
        <v>0</v>
      </c>
      <c r="K136" s="2">
        <v>0.2</v>
      </c>
      <c r="L136" s="2">
        <v>2</v>
      </c>
      <c r="M136" s="2">
        <v>0</v>
      </c>
      <c r="N136" s="2">
        <v>3</v>
      </c>
      <c r="O136" s="2"/>
    </row>
    <row r="137" spans="1:15" x14ac:dyDescent="0.3">
      <c r="A137" s="2">
        <v>0</v>
      </c>
      <c r="B137" s="2">
        <v>55</v>
      </c>
      <c r="C137" s="2">
        <v>0</v>
      </c>
      <c r="D137" s="2">
        <v>2</v>
      </c>
      <c r="E137" s="2">
        <v>135</v>
      </c>
      <c r="F137" s="2">
        <v>250</v>
      </c>
      <c r="G137" s="2">
        <v>0</v>
      </c>
      <c r="H137" s="2">
        <v>2</v>
      </c>
      <c r="I137" s="2">
        <v>161</v>
      </c>
      <c r="J137" s="2">
        <v>0</v>
      </c>
      <c r="K137" s="2">
        <v>1.4</v>
      </c>
      <c r="L137" s="2">
        <v>2</v>
      </c>
      <c r="M137" s="2">
        <v>0</v>
      </c>
      <c r="N137" s="2">
        <v>3</v>
      </c>
      <c r="O137" s="2"/>
    </row>
    <row r="138" spans="1:15" x14ac:dyDescent="0.3">
      <c r="A138" s="2">
        <v>1</v>
      </c>
      <c r="B138" s="2">
        <v>70</v>
      </c>
      <c r="C138" s="2">
        <v>1</v>
      </c>
      <c r="D138" s="2">
        <v>4</v>
      </c>
      <c r="E138" s="2">
        <v>145</v>
      </c>
      <c r="F138" s="2">
        <v>174</v>
      </c>
      <c r="G138" s="2">
        <v>0</v>
      </c>
      <c r="H138" s="2">
        <v>0</v>
      </c>
      <c r="I138" s="2">
        <v>125</v>
      </c>
      <c r="J138" s="2">
        <v>1</v>
      </c>
      <c r="K138" s="2">
        <v>2.6</v>
      </c>
      <c r="L138" s="2">
        <v>3</v>
      </c>
      <c r="M138" s="2">
        <v>0</v>
      </c>
      <c r="N138" s="2">
        <v>7</v>
      </c>
      <c r="O138" s="2"/>
    </row>
    <row r="139" spans="1:15" x14ac:dyDescent="0.3">
      <c r="A139" s="2">
        <v>1</v>
      </c>
      <c r="B139" s="2">
        <v>62</v>
      </c>
      <c r="C139" s="2">
        <v>1</v>
      </c>
      <c r="D139" s="2">
        <v>2</v>
      </c>
      <c r="E139" s="2">
        <v>120</v>
      </c>
      <c r="F139" s="2">
        <v>281</v>
      </c>
      <c r="G139" s="2">
        <v>0</v>
      </c>
      <c r="H139" s="2">
        <v>2</v>
      </c>
      <c r="I139" s="2">
        <v>103</v>
      </c>
      <c r="J139" s="2">
        <v>0</v>
      </c>
      <c r="K139" s="2">
        <v>1.4</v>
      </c>
      <c r="L139" s="2">
        <v>2</v>
      </c>
      <c r="M139" s="2">
        <v>1</v>
      </c>
      <c r="N139" s="2">
        <v>7</v>
      </c>
      <c r="O139" s="2"/>
    </row>
    <row r="140" spans="1:15" x14ac:dyDescent="0.3">
      <c r="A140" s="2">
        <v>1</v>
      </c>
      <c r="B140" s="2">
        <v>35</v>
      </c>
      <c r="C140" s="2">
        <v>1</v>
      </c>
      <c r="D140" s="2">
        <v>4</v>
      </c>
      <c r="E140" s="2">
        <v>120</v>
      </c>
      <c r="F140" s="2">
        <v>198</v>
      </c>
      <c r="G140" s="2">
        <v>0</v>
      </c>
      <c r="H140" s="2">
        <v>0</v>
      </c>
      <c r="I140" s="2">
        <v>130</v>
      </c>
      <c r="J140" s="2">
        <v>1</v>
      </c>
      <c r="K140" s="2">
        <v>1.6</v>
      </c>
      <c r="L140" s="2">
        <v>2</v>
      </c>
      <c r="M140" s="2">
        <v>0</v>
      </c>
      <c r="N140" s="2">
        <v>7</v>
      </c>
      <c r="O140" s="2"/>
    </row>
    <row r="141" spans="1:15" x14ac:dyDescent="0.3">
      <c r="A141" s="2">
        <v>0</v>
      </c>
      <c r="B141" s="2">
        <v>51</v>
      </c>
      <c r="C141" s="2">
        <v>1</v>
      </c>
      <c r="D141" s="2">
        <v>3</v>
      </c>
      <c r="E141" s="2">
        <v>125</v>
      </c>
      <c r="F141" s="2">
        <v>245</v>
      </c>
      <c r="G141" s="2">
        <v>1</v>
      </c>
      <c r="H141" s="2">
        <v>2</v>
      </c>
      <c r="I141" s="2">
        <v>166</v>
      </c>
      <c r="J141" s="2">
        <v>0</v>
      </c>
      <c r="K141" s="2">
        <v>2.4</v>
      </c>
      <c r="L141" s="2">
        <v>2</v>
      </c>
      <c r="M141" s="2">
        <v>0</v>
      </c>
      <c r="N141" s="2">
        <v>3</v>
      </c>
      <c r="O141" s="2"/>
    </row>
    <row r="142" spans="1:15" x14ac:dyDescent="0.3">
      <c r="A142" s="2">
        <v>0</v>
      </c>
      <c r="B142" s="2">
        <v>59</v>
      </c>
      <c r="C142" s="2">
        <v>1</v>
      </c>
      <c r="D142" s="2">
        <v>2</v>
      </c>
      <c r="E142" s="2">
        <v>140</v>
      </c>
      <c r="F142" s="2">
        <v>221</v>
      </c>
      <c r="G142" s="2">
        <v>0</v>
      </c>
      <c r="H142" s="2">
        <v>0</v>
      </c>
      <c r="I142" s="2">
        <v>164</v>
      </c>
      <c r="J142" s="2">
        <v>1</v>
      </c>
      <c r="K142" s="2">
        <v>0</v>
      </c>
      <c r="L142" s="2">
        <v>1</v>
      </c>
      <c r="M142" s="2">
        <v>0</v>
      </c>
      <c r="N142" s="2">
        <v>3</v>
      </c>
      <c r="O142" s="2"/>
    </row>
    <row r="143" spans="1:15" x14ac:dyDescent="0.3">
      <c r="A143" s="2">
        <v>1</v>
      </c>
      <c r="B143" s="2">
        <v>59</v>
      </c>
      <c r="C143" s="2">
        <v>1</v>
      </c>
      <c r="D143" s="2">
        <v>1</v>
      </c>
      <c r="E143" s="2">
        <v>170</v>
      </c>
      <c r="F143" s="2">
        <v>288</v>
      </c>
      <c r="G143" s="2">
        <v>0</v>
      </c>
      <c r="H143" s="2">
        <v>2</v>
      </c>
      <c r="I143" s="2">
        <v>159</v>
      </c>
      <c r="J143" s="2">
        <v>0</v>
      </c>
      <c r="K143" s="2">
        <v>0.2</v>
      </c>
      <c r="L143" s="2">
        <v>2</v>
      </c>
      <c r="M143" s="2">
        <v>0</v>
      </c>
      <c r="N143" s="2">
        <v>7</v>
      </c>
      <c r="O143" s="2"/>
    </row>
    <row r="144" spans="1:15" x14ac:dyDescent="0.3">
      <c r="A144" s="2">
        <v>0</v>
      </c>
      <c r="B144" s="2">
        <v>52</v>
      </c>
      <c r="C144" s="2">
        <v>1</v>
      </c>
      <c r="D144" s="2">
        <v>2</v>
      </c>
      <c r="E144" s="2">
        <v>128</v>
      </c>
      <c r="F144" s="2">
        <v>205</v>
      </c>
      <c r="G144" s="2">
        <v>1</v>
      </c>
      <c r="H144" s="2">
        <v>0</v>
      </c>
      <c r="I144" s="2">
        <v>184</v>
      </c>
      <c r="J144" s="2">
        <v>0</v>
      </c>
      <c r="K144" s="2">
        <v>0</v>
      </c>
      <c r="L144" s="2">
        <v>1</v>
      </c>
      <c r="M144" s="2">
        <v>0</v>
      </c>
      <c r="N144" s="2">
        <v>3</v>
      </c>
      <c r="O144" s="2"/>
    </row>
    <row r="145" spans="1:15" x14ac:dyDescent="0.3">
      <c r="A145" s="2">
        <v>1</v>
      </c>
      <c r="B145" s="2">
        <v>64</v>
      </c>
      <c r="C145" s="2">
        <v>1</v>
      </c>
      <c r="D145" s="2">
        <v>3</v>
      </c>
      <c r="E145" s="2">
        <v>125</v>
      </c>
      <c r="F145" s="2">
        <v>309</v>
      </c>
      <c r="G145" s="2">
        <v>0</v>
      </c>
      <c r="H145" s="2">
        <v>0</v>
      </c>
      <c r="I145" s="2">
        <v>131</v>
      </c>
      <c r="J145" s="2">
        <v>1</v>
      </c>
      <c r="K145" s="2">
        <v>1.8</v>
      </c>
      <c r="L145" s="2">
        <v>2</v>
      </c>
      <c r="M145" s="2">
        <v>0</v>
      </c>
      <c r="N145" s="2">
        <v>7</v>
      </c>
      <c r="O145" s="2"/>
    </row>
    <row r="146" spans="1:15" x14ac:dyDescent="0.3">
      <c r="A146" s="2">
        <v>0</v>
      </c>
      <c r="B146" s="2">
        <v>58</v>
      </c>
      <c r="C146" s="2">
        <v>1</v>
      </c>
      <c r="D146" s="2">
        <v>3</v>
      </c>
      <c r="E146" s="2">
        <v>105</v>
      </c>
      <c r="F146" s="2">
        <v>240</v>
      </c>
      <c r="G146" s="2">
        <v>0</v>
      </c>
      <c r="H146" s="2">
        <v>2</v>
      </c>
      <c r="I146" s="2">
        <v>154</v>
      </c>
      <c r="J146" s="2">
        <v>1</v>
      </c>
      <c r="K146" s="2">
        <v>0.6</v>
      </c>
      <c r="L146" s="2">
        <v>2</v>
      </c>
      <c r="M146" s="2">
        <v>0</v>
      </c>
      <c r="N146" s="2">
        <v>7</v>
      </c>
      <c r="O146" s="2"/>
    </row>
    <row r="147" spans="1:15" x14ac:dyDescent="0.3">
      <c r="A147" s="2">
        <v>1</v>
      </c>
      <c r="B147" s="2">
        <v>47</v>
      </c>
      <c r="C147" s="2">
        <v>1</v>
      </c>
      <c r="D147" s="2">
        <v>3</v>
      </c>
      <c r="E147" s="2">
        <v>108</v>
      </c>
      <c r="F147" s="2">
        <v>243</v>
      </c>
      <c r="G147" s="2">
        <v>0</v>
      </c>
      <c r="H147" s="2">
        <v>0</v>
      </c>
      <c r="I147" s="2">
        <v>152</v>
      </c>
      <c r="J147" s="2">
        <v>0</v>
      </c>
      <c r="K147" s="2">
        <v>0</v>
      </c>
      <c r="L147" s="2">
        <v>1</v>
      </c>
      <c r="M147" s="2">
        <v>0</v>
      </c>
      <c r="N147" s="2">
        <v>3</v>
      </c>
      <c r="O147" s="2"/>
    </row>
    <row r="148" spans="1:15" x14ac:dyDescent="0.3">
      <c r="A148" s="2">
        <v>1</v>
      </c>
      <c r="B148" s="2">
        <v>57</v>
      </c>
      <c r="C148" s="2">
        <v>1</v>
      </c>
      <c r="D148" s="2">
        <v>4</v>
      </c>
      <c r="E148" s="2">
        <v>165</v>
      </c>
      <c r="F148" s="2">
        <v>289</v>
      </c>
      <c r="G148" s="2">
        <v>1</v>
      </c>
      <c r="H148" s="2">
        <v>2</v>
      </c>
      <c r="I148" s="2">
        <v>124</v>
      </c>
      <c r="J148" s="2">
        <v>0</v>
      </c>
      <c r="K148" s="2">
        <v>1</v>
      </c>
      <c r="L148" s="2">
        <v>2</v>
      </c>
      <c r="M148" s="2">
        <v>3</v>
      </c>
      <c r="N148" s="2">
        <v>7</v>
      </c>
      <c r="O148" s="2"/>
    </row>
    <row r="149" spans="1:15" x14ac:dyDescent="0.3">
      <c r="A149" s="2">
        <v>0</v>
      </c>
      <c r="B149" s="2">
        <v>41</v>
      </c>
      <c r="C149" s="2">
        <v>1</v>
      </c>
      <c r="D149" s="2">
        <v>3</v>
      </c>
      <c r="E149" s="2">
        <v>112</v>
      </c>
      <c r="F149" s="2">
        <v>250</v>
      </c>
      <c r="G149" s="2">
        <v>0</v>
      </c>
      <c r="H149" s="2">
        <v>0</v>
      </c>
      <c r="I149" s="2">
        <v>179</v>
      </c>
      <c r="J149" s="2">
        <v>0</v>
      </c>
      <c r="K149" s="2">
        <v>0</v>
      </c>
      <c r="L149" s="2">
        <v>1</v>
      </c>
      <c r="M149" s="2">
        <v>0</v>
      </c>
      <c r="N149" s="2">
        <v>3</v>
      </c>
      <c r="O149" s="2"/>
    </row>
    <row r="150" spans="1:15" x14ac:dyDescent="0.3">
      <c r="A150" s="2">
        <v>0</v>
      </c>
      <c r="B150" s="2">
        <v>45</v>
      </c>
      <c r="C150" s="2">
        <v>1</v>
      </c>
      <c r="D150" s="2">
        <v>2</v>
      </c>
      <c r="E150" s="2">
        <v>128</v>
      </c>
      <c r="F150" s="2">
        <v>308</v>
      </c>
      <c r="G150" s="2">
        <v>0</v>
      </c>
      <c r="H150" s="2">
        <v>2</v>
      </c>
      <c r="I150" s="2">
        <v>170</v>
      </c>
      <c r="J150" s="2">
        <v>0</v>
      </c>
      <c r="K150" s="2">
        <v>0</v>
      </c>
      <c r="L150" s="2">
        <v>1</v>
      </c>
      <c r="M150" s="2">
        <v>0</v>
      </c>
      <c r="N150" s="2">
        <v>3</v>
      </c>
      <c r="O150" s="2"/>
    </row>
    <row r="151" spans="1:15" x14ac:dyDescent="0.3">
      <c r="A151" s="2">
        <v>0</v>
      </c>
      <c r="B151" s="2">
        <v>60</v>
      </c>
      <c r="C151" s="2">
        <v>0</v>
      </c>
      <c r="D151" s="2">
        <v>3</v>
      </c>
      <c r="E151" s="2">
        <v>102</v>
      </c>
      <c r="F151" s="2">
        <v>318</v>
      </c>
      <c r="G151" s="2">
        <v>0</v>
      </c>
      <c r="H151" s="2">
        <v>0</v>
      </c>
      <c r="I151" s="2">
        <v>160</v>
      </c>
      <c r="J151" s="2">
        <v>0</v>
      </c>
      <c r="K151" s="2">
        <v>0</v>
      </c>
      <c r="L151" s="2">
        <v>1</v>
      </c>
      <c r="M151" s="2">
        <v>1</v>
      </c>
      <c r="N151" s="2">
        <v>3</v>
      </c>
      <c r="O151" s="2"/>
    </row>
    <row r="152" spans="1:15" x14ac:dyDescent="0.3">
      <c r="A152" s="2">
        <v>0</v>
      </c>
      <c r="B152" s="2">
        <v>52</v>
      </c>
      <c r="C152" s="2">
        <v>1</v>
      </c>
      <c r="D152" s="2">
        <v>1</v>
      </c>
      <c r="E152" s="2">
        <v>152</v>
      </c>
      <c r="F152" s="2">
        <v>298</v>
      </c>
      <c r="G152" s="2">
        <v>1</v>
      </c>
      <c r="H152" s="2">
        <v>0</v>
      </c>
      <c r="I152" s="2">
        <v>178</v>
      </c>
      <c r="J152" s="2">
        <v>0</v>
      </c>
      <c r="K152" s="2">
        <v>1.2</v>
      </c>
      <c r="L152" s="2">
        <v>2</v>
      </c>
      <c r="M152" s="2">
        <v>0</v>
      </c>
      <c r="N152" s="2">
        <v>7</v>
      </c>
      <c r="O152" s="2"/>
    </row>
    <row r="153" spans="1:15" x14ac:dyDescent="0.3">
      <c r="A153" s="2">
        <v>0</v>
      </c>
      <c r="B153" s="2">
        <v>42</v>
      </c>
      <c r="C153" s="2">
        <v>0</v>
      </c>
      <c r="D153" s="2">
        <v>4</v>
      </c>
      <c r="E153" s="2">
        <v>102</v>
      </c>
      <c r="F153" s="2">
        <v>265</v>
      </c>
      <c r="G153" s="2">
        <v>0</v>
      </c>
      <c r="H153" s="2">
        <v>2</v>
      </c>
      <c r="I153" s="2">
        <v>122</v>
      </c>
      <c r="J153" s="2">
        <v>0</v>
      </c>
      <c r="K153" s="2">
        <v>0.6</v>
      </c>
      <c r="L153" s="2">
        <v>2</v>
      </c>
      <c r="M153" s="2">
        <v>0</v>
      </c>
      <c r="N153" s="2">
        <v>3</v>
      </c>
      <c r="O153" s="2"/>
    </row>
    <row r="154" spans="1:15" x14ac:dyDescent="0.3">
      <c r="A154" s="2">
        <v>0</v>
      </c>
      <c r="B154" s="2">
        <v>67</v>
      </c>
      <c r="C154" s="2">
        <v>0</v>
      </c>
      <c r="D154" s="2">
        <v>3</v>
      </c>
      <c r="E154" s="2">
        <v>115</v>
      </c>
      <c r="F154" s="2">
        <v>564</v>
      </c>
      <c r="G154" s="2">
        <v>0</v>
      </c>
      <c r="H154" s="2">
        <v>2</v>
      </c>
      <c r="I154" s="2">
        <v>160</v>
      </c>
      <c r="J154" s="2">
        <v>0</v>
      </c>
      <c r="K154" s="2">
        <v>1.6</v>
      </c>
      <c r="L154" s="2">
        <v>2</v>
      </c>
      <c r="M154" s="2">
        <v>0</v>
      </c>
      <c r="N154" s="2">
        <v>7</v>
      </c>
      <c r="O154" s="2"/>
    </row>
    <row r="155" spans="1:15" x14ac:dyDescent="0.3">
      <c r="A155" s="2">
        <v>1</v>
      </c>
      <c r="B155" s="2">
        <v>55</v>
      </c>
      <c r="C155" s="2">
        <v>1</v>
      </c>
      <c r="D155" s="2">
        <v>4</v>
      </c>
      <c r="E155" s="2">
        <v>160</v>
      </c>
      <c r="F155" s="2">
        <v>289</v>
      </c>
      <c r="G155" s="2">
        <v>0</v>
      </c>
      <c r="H155" s="2">
        <v>2</v>
      </c>
      <c r="I155" s="2">
        <v>145</v>
      </c>
      <c r="J155" s="2">
        <v>1</v>
      </c>
      <c r="K155" s="2">
        <v>0.8</v>
      </c>
      <c r="L155" s="2">
        <v>2</v>
      </c>
      <c r="M155" s="2">
        <v>1</v>
      </c>
      <c r="N155" s="2">
        <v>7</v>
      </c>
      <c r="O155" s="2"/>
    </row>
    <row r="156" spans="1:15" x14ac:dyDescent="0.3">
      <c r="A156" s="2">
        <v>1</v>
      </c>
      <c r="B156" s="2">
        <v>64</v>
      </c>
      <c r="C156" s="2">
        <v>1</v>
      </c>
      <c r="D156" s="2">
        <v>4</v>
      </c>
      <c r="E156" s="2">
        <v>120</v>
      </c>
      <c r="F156" s="2">
        <v>246</v>
      </c>
      <c r="G156" s="2">
        <v>0</v>
      </c>
      <c r="H156" s="2">
        <v>2</v>
      </c>
      <c r="I156" s="2">
        <v>96</v>
      </c>
      <c r="J156" s="2">
        <v>1</v>
      </c>
      <c r="K156" s="2">
        <v>2.2000000000000002</v>
      </c>
      <c r="L156" s="2">
        <v>3</v>
      </c>
      <c r="M156" s="2">
        <v>1</v>
      </c>
      <c r="N156" s="2">
        <v>3</v>
      </c>
      <c r="O156" s="2"/>
    </row>
    <row r="157" spans="1:15" x14ac:dyDescent="0.3">
      <c r="A157" s="2">
        <v>1</v>
      </c>
      <c r="B157" s="2">
        <v>70</v>
      </c>
      <c r="C157" s="2">
        <v>1</v>
      </c>
      <c r="D157" s="2">
        <v>4</v>
      </c>
      <c r="E157" s="2">
        <v>130</v>
      </c>
      <c r="F157" s="2">
        <v>322</v>
      </c>
      <c r="G157" s="2">
        <v>0</v>
      </c>
      <c r="H157" s="2">
        <v>2</v>
      </c>
      <c r="I157" s="2">
        <v>109</v>
      </c>
      <c r="J157" s="2">
        <v>0</v>
      </c>
      <c r="K157" s="2">
        <v>2.4</v>
      </c>
      <c r="L157" s="2">
        <v>2</v>
      </c>
      <c r="M157" s="2">
        <v>3</v>
      </c>
      <c r="N157" s="2">
        <v>3</v>
      </c>
      <c r="O157" s="2"/>
    </row>
    <row r="158" spans="1:15" x14ac:dyDescent="0.3">
      <c r="A158" s="2">
        <v>1</v>
      </c>
      <c r="B158" s="2">
        <v>51</v>
      </c>
      <c r="C158" s="2">
        <v>1</v>
      </c>
      <c r="D158" s="2">
        <v>4</v>
      </c>
      <c r="E158" s="2">
        <v>140</v>
      </c>
      <c r="F158" s="2">
        <v>299</v>
      </c>
      <c r="G158" s="2">
        <v>0</v>
      </c>
      <c r="H158" s="2">
        <v>0</v>
      </c>
      <c r="I158" s="2">
        <v>173</v>
      </c>
      <c r="J158" s="2">
        <v>1</v>
      </c>
      <c r="K158" s="2">
        <v>1.6</v>
      </c>
      <c r="L158" s="2">
        <v>1</v>
      </c>
      <c r="M158" s="2">
        <v>0</v>
      </c>
      <c r="N158" s="2">
        <v>7</v>
      </c>
      <c r="O158" s="2"/>
    </row>
    <row r="159" spans="1:15" x14ac:dyDescent="0.3">
      <c r="A159" s="2">
        <v>1</v>
      </c>
      <c r="B159" s="2">
        <v>58</v>
      </c>
      <c r="C159" s="2">
        <v>1</v>
      </c>
      <c r="D159" s="2">
        <v>4</v>
      </c>
      <c r="E159" s="2">
        <v>125</v>
      </c>
      <c r="F159" s="2">
        <v>300</v>
      </c>
      <c r="G159" s="2">
        <v>0</v>
      </c>
      <c r="H159" s="2">
        <v>2</v>
      </c>
      <c r="I159" s="2">
        <v>171</v>
      </c>
      <c r="J159" s="2">
        <v>0</v>
      </c>
      <c r="K159" s="2">
        <v>0</v>
      </c>
      <c r="L159" s="2">
        <v>1</v>
      </c>
      <c r="M159" s="2">
        <v>2</v>
      </c>
      <c r="N159" s="2">
        <v>7</v>
      </c>
      <c r="O159" s="2"/>
    </row>
    <row r="160" spans="1:15" x14ac:dyDescent="0.3">
      <c r="A160" s="2">
        <v>1</v>
      </c>
      <c r="B160" s="2">
        <v>60</v>
      </c>
      <c r="C160" s="2">
        <v>1</v>
      </c>
      <c r="D160" s="2">
        <v>4</v>
      </c>
      <c r="E160" s="2">
        <v>140</v>
      </c>
      <c r="F160" s="2">
        <v>293</v>
      </c>
      <c r="G160" s="2">
        <v>0</v>
      </c>
      <c r="H160" s="2">
        <v>2</v>
      </c>
      <c r="I160" s="2">
        <v>170</v>
      </c>
      <c r="J160" s="2">
        <v>0</v>
      </c>
      <c r="K160" s="2">
        <v>1.2</v>
      </c>
      <c r="L160" s="2">
        <v>2</v>
      </c>
      <c r="M160" s="2">
        <v>2</v>
      </c>
      <c r="N160" s="2">
        <v>7</v>
      </c>
      <c r="O160" s="2"/>
    </row>
    <row r="161" spans="1:15" x14ac:dyDescent="0.3">
      <c r="A161" s="2">
        <v>0</v>
      </c>
      <c r="B161" s="2">
        <v>68</v>
      </c>
      <c r="C161" s="2">
        <v>1</v>
      </c>
      <c r="D161" s="2">
        <v>3</v>
      </c>
      <c r="E161" s="2">
        <v>118</v>
      </c>
      <c r="F161" s="2">
        <v>277</v>
      </c>
      <c r="G161" s="2">
        <v>0</v>
      </c>
      <c r="H161" s="2">
        <v>0</v>
      </c>
      <c r="I161" s="2">
        <v>151</v>
      </c>
      <c r="J161" s="2">
        <v>0</v>
      </c>
      <c r="K161" s="2">
        <v>1</v>
      </c>
      <c r="L161" s="2">
        <v>1</v>
      </c>
      <c r="M161" s="2">
        <v>1</v>
      </c>
      <c r="N161" s="2">
        <v>7</v>
      </c>
      <c r="O161" s="2"/>
    </row>
    <row r="162" spans="1:15" x14ac:dyDescent="0.3">
      <c r="A162" s="2">
        <v>0</v>
      </c>
      <c r="B162" s="2">
        <v>46</v>
      </c>
      <c r="C162" s="2">
        <v>1</v>
      </c>
      <c r="D162" s="2">
        <v>2</v>
      </c>
      <c r="E162" s="2">
        <v>101</v>
      </c>
      <c r="F162" s="2">
        <v>197</v>
      </c>
      <c r="G162" s="2">
        <v>1</v>
      </c>
      <c r="H162" s="2">
        <v>0</v>
      </c>
      <c r="I162" s="2">
        <v>156</v>
      </c>
      <c r="J162" s="2">
        <v>0</v>
      </c>
      <c r="K162" s="2">
        <v>0</v>
      </c>
      <c r="L162" s="2">
        <v>1</v>
      </c>
      <c r="M162" s="2">
        <v>0</v>
      </c>
      <c r="N162" s="2">
        <v>7</v>
      </c>
      <c r="O162" s="2"/>
    </row>
    <row r="163" spans="1:15" x14ac:dyDescent="0.3">
      <c r="A163" s="2">
        <v>1</v>
      </c>
      <c r="B163" s="2">
        <v>77</v>
      </c>
      <c r="C163" s="2">
        <v>1</v>
      </c>
      <c r="D163" s="2">
        <v>4</v>
      </c>
      <c r="E163" s="2">
        <v>125</v>
      </c>
      <c r="F163" s="2">
        <v>304</v>
      </c>
      <c r="G163" s="2">
        <v>0</v>
      </c>
      <c r="H163" s="2">
        <v>2</v>
      </c>
      <c r="I163" s="2">
        <v>162</v>
      </c>
      <c r="J163" s="2">
        <v>1</v>
      </c>
      <c r="K163" s="2">
        <v>0</v>
      </c>
      <c r="L163" s="2">
        <v>1</v>
      </c>
      <c r="M163" s="2">
        <v>3</v>
      </c>
      <c r="N163" s="2">
        <v>3</v>
      </c>
      <c r="O163" s="2"/>
    </row>
    <row r="164" spans="1:15" x14ac:dyDescent="0.3">
      <c r="A164" s="2">
        <v>0</v>
      </c>
      <c r="B164" s="2">
        <v>54</v>
      </c>
      <c r="C164" s="2">
        <v>0</v>
      </c>
      <c r="D164" s="2">
        <v>3</v>
      </c>
      <c r="E164" s="2">
        <v>110</v>
      </c>
      <c r="F164" s="2">
        <v>214</v>
      </c>
      <c r="G164" s="2">
        <v>0</v>
      </c>
      <c r="H164" s="2">
        <v>0</v>
      </c>
      <c r="I164" s="2">
        <v>158</v>
      </c>
      <c r="J164" s="2">
        <v>0</v>
      </c>
      <c r="K164" s="2">
        <v>1.6</v>
      </c>
      <c r="L164" s="2">
        <v>2</v>
      </c>
      <c r="M164" s="2">
        <v>0</v>
      </c>
      <c r="N164" s="2">
        <v>3</v>
      </c>
      <c r="O164" s="2"/>
    </row>
    <row r="165" spans="1:15" x14ac:dyDescent="0.3">
      <c r="A165" s="2">
        <v>0</v>
      </c>
      <c r="B165" s="2">
        <v>58</v>
      </c>
      <c r="C165" s="2">
        <v>0</v>
      </c>
      <c r="D165" s="2">
        <v>4</v>
      </c>
      <c r="E165" s="2">
        <v>100</v>
      </c>
      <c r="F165" s="2">
        <v>248</v>
      </c>
      <c r="G165" s="2">
        <v>0</v>
      </c>
      <c r="H165" s="2">
        <v>2</v>
      </c>
      <c r="I165" s="2">
        <v>122</v>
      </c>
      <c r="J165" s="2">
        <v>0</v>
      </c>
      <c r="K165" s="2">
        <v>1</v>
      </c>
      <c r="L165" s="2">
        <v>2</v>
      </c>
      <c r="M165" s="2">
        <v>0</v>
      </c>
      <c r="N165" s="2">
        <v>3</v>
      </c>
      <c r="O165" s="2"/>
    </row>
    <row r="166" spans="1:15" x14ac:dyDescent="0.3">
      <c r="A166" s="2">
        <v>0</v>
      </c>
      <c r="B166" s="2">
        <v>48</v>
      </c>
      <c r="C166" s="2">
        <v>1</v>
      </c>
      <c r="D166" s="2">
        <v>3</v>
      </c>
      <c r="E166" s="2">
        <v>124</v>
      </c>
      <c r="F166" s="2">
        <v>255</v>
      </c>
      <c r="G166" s="2">
        <v>1</v>
      </c>
      <c r="H166" s="2">
        <v>0</v>
      </c>
      <c r="I166" s="2">
        <v>175</v>
      </c>
      <c r="J166" s="2">
        <v>0</v>
      </c>
      <c r="K166" s="2">
        <v>0</v>
      </c>
      <c r="L166" s="2">
        <v>1</v>
      </c>
      <c r="M166" s="2">
        <v>2</v>
      </c>
      <c r="N166" s="2">
        <v>3</v>
      </c>
      <c r="O166" s="2"/>
    </row>
    <row r="167" spans="1:15" x14ac:dyDescent="0.3">
      <c r="A167" s="2">
        <v>0</v>
      </c>
      <c r="B167" s="2">
        <v>57</v>
      </c>
      <c r="C167" s="2">
        <v>1</v>
      </c>
      <c r="D167" s="2">
        <v>4</v>
      </c>
      <c r="E167" s="2">
        <v>132</v>
      </c>
      <c r="F167" s="2">
        <v>207</v>
      </c>
      <c r="G167" s="2">
        <v>0</v>
      </c>
      <c r="H167" s="2">
        <v>0</v>
      </c>
      <c r="I167" s="2">
        <v>168</v>
      </c>
      <c r="J167" s="2">
        <v>1</v>
      </c>
      <c r="K167" s="2">
        <v>0</v>
      </c>
      <c r="L167" s="2">
        <v>1</v>
      </c>
      <c r="M167" s="2">
        <v>0</v>
      </c>
      <c r="N167" s="2">
        <v>7</v>
      </c>
      <c r="O167" s="2"/>
    </row>
    <row r="168" spans="1:15" x14ac:dyDescent="0.3">
      <c r="A168" s="2">
        <v>0</v>
      </c>
      <c r="B168" s="2">
        <v>54</v>
      </c>
      <c r="C168" s="2">
        <v>0</v>
      </c>
      <c r="D168" s="2">
        <v>2</v>
      </c>
      <c r="E168" s="2">
        <v>132</v>
      </c>
      <c r="F168" s="2">
        <v>288</v>
      </c>
      <c r="G168" s="2">
        <v>1</v>
      </c>
      <c r="H168" s="2">
        <v>2</v>
      </c>
      <c r="I168" s="2">
        <v>159</v>
      </c>
      <c r="J168" s="2">
        <v>1</v>
      </c>
      <c r="K168" s="2">
        <v>0</v>
      </c>
      <c r="L168" s="2">
        <v>1</v>
      </c>
      <c r="M168" s="2">
        <v>1</v>
      </c>
      <c r="N168" s="2">
        <v>3</v>
      </c>
      <c r="O168" s="2"/>
    </row>
    <row r="169" spans="1:15" x14ac:dyDescent="0.3">
      <c r="A169" s="2">
        <v>1</v>
      </c>
      <c r="B169" s="2">
        <v>35</v>
      </c>
      <c r="C169" s="2">
        <v>1</v>
      </c>
      <c r="D169" s="2">
        <v>4</v>
      </c>
      <c r="E169" s="2">
        <v>126</v>
      </c>
      <c r="F169" s="2">
        <v>282</v>
      </c>
      <c r="G169" s="2">
        <v>0</v>
      </c>
      <c r="H169" s="2">
        <v>2</v>
      </c>
      <c r="I169" s="2">
        <v>156</v>
      </c>
      <c r="J169" s="2">
        <v>1</v>
      </c>
      <c r="K169" s="2">
        <v>0</v>
      </c>
      <c r="L169" s="2">
        <v>1</v>
      </c>
      <c r="M169" s="2">
        <v>0</v>
      </c>
      <c r="N169" s="2">
        <v>7</v>
      </c>
      <c r="O169" s="2"/>
    </row>
    <row r="170" spans="1:15" x14ac:dyDescent="0.3">
      <c r="A170" s="2">
        <v>0</v>
      </c>
      <c r="B170" s="2">
        <v>45</v>
      </c>
      <c r="C170" s="2">
        <v>0</v>
      </c>
      <c r="D170" s="2">
        <v>2</v>
      </c>
      <c r="E170" s="2">
        <v>112</v>
      </c>
      <c r="F170" s="2">
        <v>160</v>
      </c>
      <c r="G170" s="2">
        <v>0</v>
      </c>
      <c r="H170" s="2">
        <v>0</v>
      </c>
      <c r="I170" s="2">
        <v>138</v>
      </c>
      <c r="J170" s="2">
        <v>0</v>
      </c>
      <c r="K170" s="2">
        <v>0</v>
      </c>
      <c r="L170" s="2">
        <v>2</v>
      </c>
      <c r="M170" s="2">
        <v>0</v>
      </c>
      <c r="N170" s="2">
        <v>3</v>
      </c>
      <c r="O170" s="2"/>
    </row>
    <row r="171" spans="1:15" x14ac:dyDescent="0.3">
      <c r="A171" s="2">
        <v>1</v>
      </c>
      <c r="B171" s="2">
        <v>70</v>
      </c>
      <c r="C171" s="2">
        <v>1</v>
      </c>
      <c r="D171" s="2">
        <v>3</v>
      </c>
      <c r="E171" s="2">
        <v>160</v>
      </c>
      <c r="F171" s="2">
        <v>269</v>
      </c>
      <c r="G171" s="2">
        <v>0</v>
      </c>
      <c r="H171" s="2">
        <v>0</v>
      </c>
      <c r="I171" s="2">
        <v>112</v>
      </c>
      <c r="J171" s="2">
        <v>1</v>
      </c>
      <c r="K171" s="2">
        <v>2.9</v>
      </c>
      <c r="L171" s="2">
        <v>2</v>
      </c>
      <c r="M171" s="2">
        <v>1</v>
      </c>
      <c r="N171" s="2">
        <v>7</v>
      </c>
      <c r="O171" s="2"/>
    </row>
    <row r="172" spans="1:15" x14ac:dyDescent="0.3">
      <c r="A172" s="2">
        <v>0</v>
      </c>
      <c r="B172" s="2">
        <v>53</v>
      </c>
      <c r="C172" s="2">
        <v>1</v>
      </c>
      <c r="D172" s="2">
        <v>4</v>
      </c>
      <c r="E172" s="2">
        <v>142</v>
      </c>
      <c r="F172" s="2">
        <v>226</v>
      </c>
      <c r="G172" s="2">
        <v>0</v>
      </c>
      <c r="H172" s="2">
        <v>2</v>
      </c>
      <c r="I172" s="2">
        <v>111</v>
      </c>
      <c r="J172" s="2">
        <v>1</v>
      </c>
      <c r="K172" s="2">
        <v>0</v>
      </c>
      <c r="L172" s="2">
        <v>1</v>
      </c>
      <c r="M172" s="2">
        <v>0</v>
      </c>
      <c r="N172" s="2">
        <v>7</v>
      </c>
      <c r="O172" s="2"/>
    </row>
    <row r="173" spans="1:15" x14ac:dyDescent="0.3">
      <c r="A173" s="2">
        <v>1</v>
      </c>
      <c r="B173" s="2">
        <v>59</v>
      </c>
      <c r="C173" s="2">
        <v>0</v>
      </c>
      <c r="D173" s="2">
        <v>4</v>
      </c>
      <c r="E173" s="2">
        <v>174</v>
      </c>
      <c r="F173" s="2">
        <v>249</v>
      </c>
      <c r="G173" s="2">
        <v>0</v>
      </c>
      <c r="H173" s="2">
        <v>0</v>
      </c>
      <c r="I173" s="2">
        <v>143</v>
      </c>
      <c r="J173" s="2">
        <v>1</v>
      </c>
      <c r="K173" s="2">
        <v>0</v>
      </c>
      <c r="L173" s="2">
        <v>2</v>
      </c>
      <c r="M173" s="2">
        <v>0</v>
      </c>
      <c r="N173" s="2">
        <v>3</v>
      </c>
      <c r="O173" s="2"/>
    </row>
    <row r="174" spans="1:15" x14ac:dyDescent="0.3">
      <c r="A174" s="2">
        <v>0</v>
      </c>
      <c r="B174" s="2">
        <v>62</v>
      </c>
      <c r="C174" s="2">
        <v>0</v>
      </c>
      <c r="D174" s="2">
        <v>4</v>
      </c>
      <c r="E174" s="2">
        <v>140</v>
      </c>
      <c r="F174" s="2">
        <v>394</v>
      </c>
      <c r="G174" s="2">
        <v>0</v>
      </c>
      <c r="H174" s="2">
        <v>2</v>
      </c>
      <c r="I174" s="2">
        <v>157</v>
      </c>
      <c r="J174" s="2">
        <v>0</v>
      </c>
      <c r="K174" s="2">
        <v>1.2</v>
      </c>
      <c r="L174" s="2">
        <v>2</v>
      </c>
      <c r="M174" s="2">
        <v>0</v>
      </c>
      <c r="N174" s="2">
        <v>3</v>
      </c>
      <c r="O174" s="2"/>
    </row>
    <row r="175" spans="1:15" x14ac:dyDescent="0.3">
      <c r="A175" s="2">
        <v>1</v>
      </c>
      <c r="B175" s="2">
        <v>64</v>
      </c>
      <c r="C175" s="2">
        <v>1</v>
      </c>
      <c r="D175" s="2">
        <v>4</v>
      </c>
      <c r="E175" s="2">
        <v>145</v>
      </c>
      <c r="F175" s="2">
        <v>212</v>
      </c>
      <c r="G175" s="2">
        <v>0</v>
      </c>
      <c r="H175" s="2">
        <v>2</v>
      </c>
      <c r="I175" s="2">
        <v>132</v>
      </c>
      <c r="J175" s="2">
        <v>0</v>
      </c>
      <c r="K175" s="2">
        <v>2</v>
      </c>
      <c r="L175" s="2">
        <v>2</v>
      </c>
      <c r="M175" s="2">
        <v>2</v>
      </c>
      <c r="N175" s="2">
        <v>6</v>
      </c>
      <c r="O175" s="2"/>
    </row>
    <row r="176" spans="1:15" x14ac:dyDescent="0.3">
      <c r="A176" s="2">
        <v>1</v>
      </c>
      <c r="B176" s="2">
        <v>57</v>
      </c>
      <c r="C176" s="2">
        <v>1</v>
      </c>
      <c r="D176" s="2">
        <v>4</v>
      </c>
      <c r="E176" s="2">
        <v>152</v>
      </c>
      <c r="F176" s="2">
        <v>274</v>
      </c>
      <c r="G176" s="2">
        <v>0</v>
      </c>
      <c r="H176" s="2">
        <v>0</v>
      </c>
      <c r="I176" s="2">
        <v>88</v>
      </c>
      <c r="J176" s="2">
        <v>1</v>
      </c>
      <c r="K176" s="2">
        <v>1.2</v>
      </c>
      <c r="L176" s="2">
        <v>2</v>
      </c>
      <c r="M176" s="2">
        <v>1</v>
      </c>
      <c r="N176" s="2">
        <v>7</v>
      </c>
      <c r="O176" s="2"/>
    </row>
    <row r="177" spans="1:15" x14ac:dyDescent="0.3">
      <c r="A177" s="2">
        <v>0</v>
      </c>
      <c r="B177" s="2">
        <v>52</v>
      </c>
      <c r="C177" s="2">
        <v>1</v>
      </c>
      <c r="D177" s="2">
        <v>4</v>
      </c>
      <c r="E177" s="2">
        <v>108</v>
      </c>
      <c r="F177" s="2">
        <v>233</v>
      </c>
      <c r="G177" s="2">
        <v>1</v>
      </c>
      <c r="H177" s="2">
        <v>0</v>
      </c>
      <c r="I177" s="2">
        <v>147</v>
      </c>
      <c r="J177" s="2">
        <v>0</v>
      </c>
      <c r="K177" s="2">
        <v>0.1</v>
      </c>
      <c r="L177" s="2">
        <v>1</v>
      </c>
      <c r="M177" s="2">
        <v>3</v>
      </c>
      <c r="N177" s="2">
        <v>7</v>
      </c>
      <c r="O177" s="2"/>
    </row>
    <row r="178" spans="1:15" x14ac:dyDescent="0.3">
      <c r="A178" s="2">
        <v>1</v>
      </c>
      <c r="B178" s="2">
        <v>56</v>
      </c>
      <c r="C178" s="2">
        <v>1</v>
      </c>
      <c r="D178" s="2">
        <v>4</v>
      </c>
      <c r="E178" s="2">
        <v>132</v>
      </c>
      <c r="F178" s="2">
        <v>184</v>
      </c>
      <c r="G178" s="2">
        <v>0</v>
      </c>
      <c r="H178" s="2">
        <v>2</v>
      </c>
      <c r="I178" s="2">
        <v>105</v>
      </c>
      <c r="J178" s="2">
        <v>1</v>
      </c>
      <c r="K178" s="2">
        <v>2.1</v>
      </c>
      <c r="L178" s="2">
        <v>2</v>
      </c>
      <c r="M178" s="2">
        <v>1</v>
      </c>
      <c r="N178" s="2">
        <v>6</v>
      </c>
      <c r="O178" s="2"/>
    </row>
    <row r="179" spans="1:15" x14ac:dyDescent="0.3">
      <c r="A179" s="2">
        <v>0</v>
      </c>
      <c r="B179" s="2">
        <v>43</v>
      </c>
      <c r="C179" s="2">
        <v>1</v>
      </c>
      <c r="D179" s="2">
        <v>3</v>
      </c>
      <c r="E179" s="2">
        <v>130</v>
      </c>
      <c r="F179" s="2">
        <v>315</v>
      </c>
      <c r="G179" s="2">
        <v>0</v>
      </c>
      <c r="H179" s="2">
        <v>0</v>
      </c>
      <c r="I179" s="2">
        <v>162</v>
      </c>
      <c r="J179" s="2">
        <v>0</v>
      </c>
      <c r="K179" s="2">
        <v>1.9</v>
      </c>
      <c r="L179" s="2">
        <v>1</v>
      </c>
      <c r="M179" s="2">
        <v>1</v>
      </c>
      <c r="N179" s="2">
        <v>3</v>
      </c>
      <c r="O179" s="2"/>
    </row>
    <row r="180" spans="1:15" x14ac:dyDescent="0.3">
      <c r="A180" s="2">
        <v>0</v>
      </c>
      <c r="B180" s="2">
        <v>53</v>
      </c>
      <c r="C180" s="2">
        <v>1</v>
      </c>
      <c r="D180" s="2">
        <v>3</v>
      </c>
      <c r="E180" s="2">
        <v>130</v>
      </c>
      <c r="F180" s="2">
        <v>246</v>
      </c>
      <c r="G180" s="2">
        <v>1</v>
      </c>
      <c r="H180" s="2">
        <v>2</v>
      </c>
      <c r="I180" s="2">
        <v>173</v>
      </c>
      <c r="J180" s="2">
        <v>0</v>
      </c>
      <c r="K180" s="2">
        <v>0</v>
      </c>
      <c r="L180" s="2">
        <v>1</v>
      </c>
      <c r="M180" s="2">
        <v>3</v>
      </c>
      <c r="N180" s="2">
        <v>3</v>
      </c>
      <c r="O180" s="2"/>
    </row>
    <row r="181" spans="1:15" x14ac:dyDescent="0.3">
      <c r="A181" s="2">
        <v>1</v>
      </c>
      <c r="B181" s="2">
        <v>48</v>
      </c>
      <c r="C181" s="2">
        <v>1</v>
      </c>
      <c r="D181" s="2">
        <v>4</v>
      </c>
      <c r="E181" s="2">
        <v>124</v>
      </c>
      <c r="F181" s="2">
        <v>274</v>
      </c>
      <c r="G181" s="2">
        <v>0</v>
      </c>
      <c r="H181" s="2">
        <v>2</v>
      </c>
      <c r="I181" s="2">
        <v>166</v>
      </c>
      <c r="J181" s="2">
        <v>0</v>
      </c>
      <c r="K181" s="2">
        <v>0.5</v>
      </c>
      <c r="L181" s="2">
        <v>2</v>
      </c>
      <c r="M181" s="2">
        <v>0</v>
      </c>
      <c r="N181" s="2">
        <v>7</v>
      </c>
      <c r="O181" s="2"/>
    </row>
    <row r="182" spans="1:15" x14ac:dyDescent="0.3">
      <c r="A182" s="2">
        <v>1</v>
      </c>
      <c r="B182" s="2">
        <v>56</v>
      </c>
      <c r="C182" s="2">
        <v>0</v>
      </c>
      <c r="D182" s="2">
        <v>4</v>
      </c>
      <c r="E182" s="2">
        <v>134</v>
      </c>
      <c r="F182" s="2">
        <v>409</v>
      </c>
      <c r="G182" s="2">
        <v>0</v>
      </c>
      <c r="H182" s="2">
        <v>2</v>
      </c>
      <c r="I182" s="2">
        <v>150</v>
      </c>
      <c r="J182" s="2">
        <v>1</v>
      </c>
      <c r="K182" s="2">
        <v>1.9</v>
      </c>
      <c r="L182" s="2">
        <v>2</v>
      </c>
      <c r="M182" s="2">
        <v>2</v>
      </c>
      <c r="N182" s="2">
        <v>7</v>
      </c>
      <c r="O182" s="2"/>
    </row>
    <row r="183" spans="1:15" x14ac:dyDescent="0.3">
      <c r="A183" s="2">
        <v>0</v>
      </c>
      <c r="B183" s="2">
        <v>42</v>
      </c>
      <c r="C183" s="2">
        <v>1</v>
      </c>
      <c r="D183" s="2">
        <v>1</v>
      </c>
      <c r="E183" s="2">
        <v>148</v>
      </c>
      <c r="F183" s="2">
        <v>244</v>
      </c>
      <c r="G183" s="2">
        <v>0</v>
      </c>
      <c r="H183" s="2">
        <v>2</v>
      </c>
      <c r="I183" s="2">
        <v>178</v>
      </c>
      <c r="J183" s="2">
        <v>0</v>
      </c>
      <c r="K183" s="2">
        <v>0.8</v>
      </c>
      <c r="L183" s="2">
        <v>1</v>
      </c>
      <c r="M183" s="2">
        <v>2</v>
      </c>
      <c r="N183" s="2">
        <v>3</v>
      </c>
      <c r="O183" s="2"/>
    </row>
    <row r="184" spans="1:15" x14ac:dyDescent="0.3">
      <c r="A184" s="2">
        <v>0</v>
      </c>
      <c r="B184" s="2">
        <v>59</v>
      </c>
      <c r="C184" s="2">
        <v>1</v>
      </c>
      <c r="D184" s="2">
        <v>1</v>
      </c>
      <c r="E184" s="2">
        <v>178</v>
      </c>
      <c r="F184" s="2">
        <v>270</v>
      </c>
      <c r="G184" s="2">
        <v>0</v>
      </c>
      <c r="H184" s="2">
        <v>2</v>
      </c>
      <c r="I184" s="2">
        <v>145</v>
      </c>
      <c r="J184" s="2">
        <v>0</v>
      </c>
      <c r="K184" s="2">
        <v>4.2</v>
      </c>
      <c r="L184" s="2">
        <v>3</v>
      </c>
      <c r="M184" s="2">
        <v>0</v>
      </c>
      <c r="N184" s="2">
        <v>7</v>
      </c>
      <c r="O184" s="2"/>
    </row>
    <row r="185" spans="1:15" x14ac:dyDescent="0.3">
      <c r="A185" s="2">
        <v>1</v>
      </c>
      <c r="B185" s="2">
        <v>60</v>
      </c>
      <c r="C185" s="2">
        <v>0</v>
      </c>
      <c r="D185" s="2">
        <v>4</v>
      </c>
      <c r="E185" s="2">
        <v>158</v>
      </c>
      <c r="F185" s="2">
        <v>305</v>
      </c>
      <c r="G185" s="2">
        <v>0</v>
      </c>
      <c r="H185" s="2">
        <v>2</v>
      </c>
      <c r="I185" s="2">
        <v>161</v>
      </c>
      <c r="J185" s="2">
        <v>0</v>
      </c>
      <c r="K185" s="2">
        <v>0</v>
      </c>
      <c r="L185" s="2">
        <v>1</v>
      </c>
      <c r="M185" s="2">
        <v>0</v>
      </c>
      <c r="N185" s="2">
        <v>3</v>
      </c>
      <c r="O185" s="2"/>
    </row>
    <row r="186" spans="1:15" x14ac:dyDescent="0.3">
      <c r="A186" s="2">
        <v>0</v>
      </c>
      <c r="B186" s="2">
        <v>63</v>
      </c>
      <c r="C186" s="2">
        <v>0</v>
      </c>
      <c r="D186" s="2">
        <v>2</v>
      </c>
      <c r="E186" s="2">
        <v>140</v>
      </c>
      <c r="F186" s="2">
        <v>195</v>
      </c>
      <c r="G186" s="2">
        <v>0</v>
      </c>
      <c r="H186" s="2">
        <v>0</v>
      </c>
      <c r="I186" s="2">
        <v>179</v>
      </c>
      <c r="J186" s="2">
        <v>0</v>
      </c>
      <c r="K186" s="2">
        <v>0</v>
      </c>
      <c r="L186" s="2">
        <v>1</v>
      </c>
      <c r="M186" s="2">
        <v>2</v>
      </c>
      <c r="N186" s="2">
        <v>3</v>
      </c>
      <c r="O186" s="2"/>
    </row>
    <row r="187" spans="1:15" x14ac:dyDescent="0.3">
      <c r="A187" s="2">
        <v>0</v>
      </c>
      <c r="B187" s="2">
        <v>42</v>
      </c>
      <c r="C187" s="2">
        <v>1</v>
      </c>
      <c r="D187" s="2">
        <v>3</v>
      </c>
      <c r="E187" s="2">
        <v>120</v>
      </c>
      <c r="F187" s="2">
        <v>240</v>
      </c>
      <c r="G187" s="2">
        <v>1</v>
      </c>
      <c r="H187" s="2">
        <v>0</v>
      </c>
      <c r="I187" s="2">
        <v>194</v>
      </c>
      <c r="J187" s="2">
        <v>0</v>
      </c>
      <c r="K187" s="2">
        <v>0.8</v>
      </c>
      <c r="L187" s="2">
        <v>3</v>
      </c>
      <c r="M187" s="2">
        <v>0</v>
      </c>
      <c r="N187" s="2">
        <v>7</v>
      </c>
      <c r="O187" s="2"/>
    </row>
    <row r="188" spans="1:15" x14ac:dyDescent="0.3">
      <c r="A188" s="2">
        <v>1</v>
      </c>
      <c r="B188" s="2">
        <v>66</v>
      </c>
      <c r="C188" s="2">
        <v>1</v>
      </c>
      <c r="D188" s="2">
        <v>2</v>
      </c>
      <c r="E188" s="2">
        <v>160</v>
      </c>
      <c r="F188" s="2">
        <v>246</v>
      </c>
      <c r="G188" s="2">
        <v>0</v>
      </c>
      <c r="H188" s="2">
        <v>0</v>
      </c>
      <c r="I188" s="2">
        <v>120</v>
      </c>
      <c r="J188" s="2">
        <v>1</v>
      </c>
      <c r="K188" s="2">
        <v>0</v>
      </c>
      <c r="L188" s="2">
        <v>2</v>
      </c>
      <c r="M188" s="2">
        <v>3</v>
      </c>
      <c r="N188" s="2">
        <v>6</v>
      </c>
      <c r="O188" s="2"/>
    </row>
    <row r="189" spans="1:15" x14ac:dyDescent="0.3">
      <c r="A189" s="2">
        <v>1</v>
      </c>
      <c r="B189" s="2">
        <v>54</v>
      </c>
      <c r="C189" s="2">
        <v>1</v>
      </c>
      <c r="D189" s="2">
        <v>2</v>
      </c>
      <c r="E189" s="2">
        <v>192</v>
      </c>
      <c r="F189" s="2">
        <v>283</v>
      </c>
      <c r="G189" s="2">
        <v>0</v>
      </c>
      <c r="H189" s="2">
        <v>2</v>
      </c>
      <c r="I189" s="2">
        <v>195</v>
      </c>
      <c r="J189" s="2">
        <v>0</v>
      </c>
      <c r="K189" s="2">
        <v>0</v>
      </c>
      <c r="L189" s="2">
        <v>1</v>
      </c>
      <c r="M189" s="2">
        <v>1</v>
      </c>
      <c r="N189" s="2">
        <v>7</v>
      </c>
      <c r="O189" s="2"/>
    </row>
    <row r="190" spans="1:15" x14ac:dyDescent="0.3">
      <c r="A190" s="2">
        <v>1</v>
      </c>
      <c r="B190" s="2">
        <v>69</v>
      </c>
      <c r="C190" s="2">
        <v>1</v>
      </c>
      <c r="D190" s="2">
        <v>3</v>
      </c>
      <c r="E190" s="2">
        <v>140</v>
      </c>
      <c r="F190" s="2">
        <v>254</v>
      </c>
      <c r="G190" s="2">
        <v>0</v>
      </c>
      <c r="H190" s="2">
        <v>2</v>
      </c>
      <c r="I190" s="2">
        <v>146</v>
      </c>
      <c r="J190" s="2">
        <v>0</v>
      </c>
      <c r="K190" s="2">
        <v>2</v>
      </c>
      <c r="L190" s="2">
        <v>2</v>
      </c>
      <c r="M190" s="2">
        <v>3</v>
      </c>
      <c r="N190" s="2">
        <v>7</v>
      </c>
      <c r="O190" s="2"/>
    </row>
    <row r="191" spans="1:15" x14ac:dyDescent="0.3">
      <c r="A191" s="2">
        <v>0</v>
      </c>
      <c r="B191" s="2">
        <v>50</v>
      </c>
      <c r="C191" s="2">
        <v>1</v>
      </c>
      <c r="D191" s="2">
        <v>3</v>
      </c>
      <c r="E191" s="2">
        <v>129</v>
      </c>
      <c r="F191" s="2">
        <v>196</v>
      </c>
      <c r="G191" s="2">
        <v>0</v>
      </c>
      <c r="H191" s="2">
        <v>0</v>
      </c>
      <c r="I191" s="2">
        <v>163</v>
      </c>
      <c r="J191" s="2">
        <v>0</v>
      </c>
      <c r="K191" s="2">
        <v>0</v>
      </c>
      <c r="L191" s="2">
        <v>1</v>
      </c>
      <c r="M191" s="2">
        <v>0</v>
      </c>
      <c r="N191" s="2">
        <v>3</v>
      </c>
      <c r="O191" s="2"/>
    </row>
    <row r="192" spans="1:15" x14ac:dyDescent="0.3">
      <c r="A192" s="2">
        <v>1</v>
      </c>
      <c r="B192" s="2">
        <v>51</v>
      </c>
      <c r="C192" s="2">
        <v>1</v>
      </c>
      <c r="D192" s="2">
        <v>4</v>
      </c>
      <c r="E192" s="2">
        <v>140</v>
      </c>
      <c r="F192" s="2">
        <v>298</v>
      </c>
      <c r="G192" s="2">
        <v>0</v>
      </c>
      <c r="H192" s="2">
        <v>0</v>
      </c>
      <c r="I192" s="2">
        <v>122</v>
      </c>
      <c r="J192" s="2">
        <v>1</v>
      </c>
      <c r="K192" s="2">
        <v>4.2</v>
      </c>
      <c r="L192" s="2">
        <v>2</v>
      </c>
      <c r="M192" s="2">
        <v>3</v>
      </c>
      <c r="N192" s="2">
        <v>7</v>
      </c>
      <c r="O192" s="2"/>
    </row>
    <row r="193" spans="1:15" x14ac:dyDescent="0.3">
      <c r="A193" s="2">
        <v>1</v>
      </c>
      <c r="B193" s="2">
        <v>62</v>
      </c>
      <c r="C193" s="2">
        <v>0</v>
      </c>
      <c r="D193" s="2">
        <v>4</v>
      </c>
      <c r="E193" s="2">
        <v>138</v>
      </c>
      <c r="F193" s="2">
        <v>294</v>
      </c>
      <c r="G193" s="2">
        <v>1</v>
      </c>
      <c r="H193" s="2">
        <v>0</v>
      </c>
      <c r="I193" s="2">
        <v>106</v>
      </c>
      <c r="J193" s="2">
        <v>0</v>
      </c>
      <c r="K193" s="2">
        <v>1.9</v>
      </c>
      <c r="L193" s="2">
        <v>2</v>
      </c>
      <c r="M193" s="2">
        <v>3</v>
      </c>
      <c r="N193" s="2">
        <v>3</v>
      </c>
      <c r="O193" s="2"/>
    </row>
    <row r="194" spans="1:15" x14ac:dyDescent="0.3">
      <c r="A194" s="2">
        <v>0</v>
      </c>
      <c r="B194" s="2">
        <v>68</v>
      </c>
      <c r="C194" s="2">
        <v>0</v>
      </c>
      <c r="D194" s="2">
        <v>3</v>
      </c>
      <c r="E194" s="2">
        <v>120</v>
      </c>
      <c r="F194" s="2">
        <v>211</v>
      </c>
      <c r="G194" s="2">
        <v>0</v>
      </c>
      <c r="H194" s="2">
        <v>2</v>
      </c>
      <c r="I194" s="2">
        <v>115</v>
      </c>
      <c r="J194" s="2">
        <v>0</v>
      </c>
      <c r="K194" s="2">
        <v>1.5</v>
      </c>
      <c r="L194" s="2">
        <v>2</v>
      </c>
      <c r="M194" s="2">
        <v>0</v>
      </c>
      <c r="N194" s="2">
        <v>3</v>
      </c>
      <c r="O194" s="2"/>
    </row>
    <row r="195" spans="1:15" x14ac:dyDescent="0.3">
      <c r="A195" s="2">
        <v>1</v>
      </c>
      <c r="B195" s="2">
        <v>67</v>
      </c>
      <c r="C195" s="2">
        <v>1</v>
      </c>
      <c r="D195" s="2">
        <v>4</v>
      </c>
      <c r="E195" s="2">
        <v>100</v>
      </c>
      <c r="F195" s="2">
        <v>299</v>
      </c>
      <c r="G195" s="2">
        <v>0</v>
      </c>
      <c r="H195" s="2">
        <v>2</v>
      </c>
      <c r="I195" s="2">
        <v>125</v>
      </c>
      <c r="J195" s="2">
        <v>1</v>
      </c>
      <c r="K195" s="2">
        <v>0.9</v>
      </c>
      <c r="L195" s="2">
        <v>2</v>
      </c>
      <c r="M195" s="2">
        <v>2</v>
      </c>
      <c r="N195" s="2">
        <v>3</v>
      </c>
      <c r="O195" s="2"/>
    </row>
    <row r="196" spans="1:15" x14ac:dyDescent="0.3">
      <c r="A196" s="2">
        <v>0</v>
      </c>
      <c r="B196" s="2">
        <v>69</v>
      </c>
      <c r="C196" s="2">
        <v>1</v>
      </c>
      <c r="D196" s="2">
        <v>1</v>
      </c>
      <c r="E196" s="2">
        <v>160</v>
      </c>
      <c r="F196" s="2">
        <v>234</v>
      </c>
      <c r="G196" s="2">
        <v>1</v>
      </c>
      <c r="H196" s="2">
        <v>2</v>
      </c>
      <c r="I196" s="2">
        <v>131</v>
      </c>
      <c r="J196" s="2">
        <v>0</v>
      </c>
      <c r="K196" s="2">
        <v>0.1</v>
      </c>
      <c r="L196" s="2">
        <v>2</v>
      </c>
      <c r="M196" s="2">
        <v>1</v>
      </c>
      <c r="N196" s="2">
        <v>3</v>
      </c>
      <c r="O196" s="2"/>
    </row>
    <row r="197" spans="1:15" x14ac:dyDescent="0.3">
      <c r="A197" s="2">
        <v>0</v>
      </c>
      <c r="B197" s="2">
        <v>45</v>
      </c>
      <c r="C197" s="2">
        <v>0</v>
      </c>
      <c r="D197" s="2">
        <v>4</v>
      </c>
      <c r="E197" s="2">
        <v>138</v>
      </c>
      <c r="F197" s="2">
        <v>236</v>
      </c>
      <c r="G197" s="2">
        <v>0</v>
      </c>
      <c r="H197" s="2">
        <v>2</v>
      </c>
      <c r="I197" s="2">
        <v>152</v>
      </c>
      <c r="J197" s="2">
        <v>1</v>
      </c>
      <c r="K197" s="2">
        <v>0.2</v>
      </c>
      <c r="L197" s="2">
        <v>2</v>
      </c>
      <c r="M197" s="2">
        <v>0</v>
      </c>
      <c r="N197" s="2">
        <v>3</v>
      </c>
      <c r="O197" s="2"/>
    </row>
    <row r="198" spans="1:15" x14ac:dyDescent="0.3">
      <c r="A198" s="2">
        <v>0</v>
      </c>
      <c r="B198" s="2">
        <v>50</v>
      </c>
      <c r="C198" s="2">
        <v>0</v>
      </c>
      <c r="D198" s="2">
        <v>2</v>
      </c>
      <c r="E198" s="2">
        <v>120</v>
      </c>
      <c r="F198" s="2">
        <v>244</v>
      </c>
      <c r="G198" s="2">
        <v>0</v>
      </c>
      <c r="H198" s="2">
        <v>0</v>
      </c>
      <c r="I198" s="2">
        <v>162</v>
      </c>
      <c r="J198" s="2">
        <v>0</v>
      </c>
      <c r="K198" s="2">
        <v>1.1000000000000001</v>
      </c>
      <c r="L198" s="2">
        <v>1</v>
      </c>
      <c r="M198" s="2">
        <v>0</v>
      </c>
      <c r="N198" s="2">
        <v>3</v>
      </c>
      <c r="O198" s="2"/>
    </row>
    <row r="199" spans="1:15" x14ac:dyDescent="0.3">
      <c r="A199" s="2">
        <v>1</v>
      </c>
      <c r="B199" s="2">
        <v>59</v>
      </c>
      <c r="C199" s="2">
        <v>1</v>
      </c>
      <c r="D199" s="2">
        <v>1</v>
      </c>
      <c r="E199" s="2">
        <v>160</v>
      </c>
      <c r="F199" s="2">
        <v>273</v>
      </c>
      <c r="G199" s="2">
        <v>0</v>
      </c>
      <c r="H199" s="2">
        <v>2</v>
      </c>
      <c r="I199" s="2">
        <v>125</v>
      </c>
      <c r="J199" s="2">
        <v>0</v>
      </c>
      <c r="K199" s="2">
        <v>0</v>
      </c>
      <c r="L199" s="2">
        <v>1</v>
      </c>
      <c r="M199" s="2">
        <v>0</v>
      </c>
      <c r="N199" s="2">
        <v>3</v>
      </c>
      <c r="O199" s="2"/>
    </row>
    <row r="200" spans="1:15" x14ac:dyDescent="0.3">
      <c r="A200" s="2">
        <v>0</v>
      </c>
      <c r="B200" s="2">
        <v>50</v>
      </c>
      <c r="C200" s="2">
        <v>0</v>
      </c>
      <c r="D200" s="2">
        <v>4</v>
      </c>
      <c r="E200" s="2">
        <v>110</v>
      </c>
      <c r="F200" s="2">
        <v>254</v>
      </c>
      <c r="G200" s="2">
        <v>0</v>
      </c>
      <c r="H200" s="2">
        <v>2</v>
      </c>
      <c r="I200" s="2">
        <v>159</v>
      </c>
      <c r="J200" s="2">
        <v>0</v>
      </c>
      <c r="K200" s="2">
        <v>0</v>
      </c>
      <c r="L200" s="2">
        <v>1</v>
      </c>
      <c r="M200" s="2">
        <v>0</v>
      </c>
      <c r="N200" s="2">
        <v>3</v>
      </c>
      <c r="O200" s="2"/>
    </row>
    <row r="201" spans="1:15" x14ac:dyDescent="0.3">
      <c r="A201" s="2">
        <v>0</v>
      </c>
      <c r="B201" s="2">
        <v>64</v>
      </c>
      <c r="C201" s="2">
        <v>0</v>
      </c>
      <c r="D201" s="2">
        <v>4</v>
      </c>
      <c r="E201" s="2">
        <v>180</v>
      </c>
      <c r="F201" s="2">
        <v>325</v>
      </c>
      <c r="G201" s="2">
        <v>0</v>
      </c>
      <c r="H201" s="2">
        <v>0</v>
      </c>
      <c r="I201" s="2">
        <v>154</v>
      </c>
      <c r="J201" s="2">
        <v>1</v>
      </c>
      <c r="K201" s="2">
        <v>0</v>
      </c>
      <c r="L201" s="2">
        <v>1</v>
      </c>
      <c r="M201" s="2">
        <v>0</v>
      </c>
      <c r="N201" s="2">
        <v>3</v>
      </c>
      <c r="O201" s="2"/>
    </row>
    <row r="202" spans="1:15" x14ac:dyDescent="0.3">
      <c r="A202" s="2">
        <v>0</v>
      </c>
      <c r="B202" s="2">
        <v>57</v>
      </c>
      <c r="C202" s="2">
        <v>1</v>
      </c>
      <c r="D202" s="2">
        <v>3</v>
      </c>
      <c r="E202" s="2">
        <v>150</v>
      </c>
      <c r="F202" s="2">
        <v>126</v>
      </c>
      <c r="G202" s="2">
        <v>1</v>
      </c>
      <c r="H202" s="2">
        <v>0</v>
      </c>
      <c r="I202" s="2">
        <v>173</v>
      </c>
      <c r="J202" s="2">
        <v>0</v>
      </c>
      <c r="K202" s="2">
        <v>0.2</v>
      </c>
      <c r="L202" s="2">
        <v>1</v>
      </c>
      <c r="M202" s="2">
        <v>1</v>
      </c>
      <c r="N202" s="2">
        <v>7</v>
      </c>
      <c r="O202" s="2"/>
    </row>
    <row r="203" spans="1:15" x14ac:dyDescent="0.3">
      <c r="A203" s="2">
        <v>0</v>
      </c>
      <c r="B203" s="2">
        <v>64</v>
      </c>
      <c r="C203" s="2">
        <v>0</v>
      </c>
      <c r="D203" s="2">
        <v>3</v>
      </c>
      <c r="E203" s="2">
        <v>140</v>
      </c>
      <c r="F203" s="2">
        <v>313</v>
      </c>
      <c r="G203" s="2">
        <v>0</v>
      </c>
      <c r="H203" s="2">
        <v>0</v>
      </c>
      <c r="I203" s="2">
        <v>133</v>
      </c>
      <c r="J203" s="2">
        <v>0</v>
      </c>
      <c r="K203" s="2">
        <v>0.2</v>
      </c>
      <c r="L203" s="2">
        <v>1</v>
      </c>
      <c r="M203" s="2">
        <v>0</v>
      </c>
      <c r="N203" s="2">
        <v>7</v>
      </c>
      <c r="O203" s="2"/>
    </row>
    <row r="204" spans="1:15" x14ac:dyDescent="0.3">
      <c r="A204" s="2">
        <v>0</v>
      </c>
      <c r="B204" s="2">
        <v>43</v>
      </c>
      <c r="C204" s="2">
        <v>1</v>
      </c>
      <c r="D204" s="2">
        <v>4</v>
      </c>
      <c r="E204" s="2">
        <v>110</v>
      </c>
      <c r="F204" s="2">
        <v>211</v>
      </c>
      <c r="G204" s="2">
        <v>0</v>
      </c>
      <c r="H204" s="2">
        <v>0</v>
      </c>
      <c r="I204" s="2">
        <v>161</v>
      </c>
      <c r="J204" s="2">
        <v>0</v>
      </c>
      <c r="K204" s="2">
        <v>0</v>
      </c>
      <c r="L204" s="2">
        <v>1</v>
      </c>
      <c r="M204" s="2">
        <v>0</v>
      </c>
      <c r="N204" s="2">
        <v>7</v>
      </c>
      <c r="O204" s="2"/>
    </row>
    <row r="205" spans="1:15" x14ac:dyDescent="0.3">
      <c r="A205" s="2">
        <v>1</v>
      </c>
      <c r="B205" s="2">
        <v>45</v>
      </c>
      <c r="C205" s="2">
        <v>1</v>
      </c>
      <c r="D205" s="2">
        <v>4</v>
      </c>
      <c r="E205" s="2">
        <v>142</v>
      </c>
      <c r="F205" s="2">
        <v>309</v>
      </c>
      <c r="G205" s="2">
        <v>0</v>
      </c>
      <c r="H205" s="2">
        <v>2</v>
      </c>
      <c r="I205" s="2">
        <v>147</v>
      </c>
      <c r="J205" s="2">
        <v>1</v>
      </c>
      <c r="K205" s="2">
        <v>0</v>
      </c>
      <c r="L205" s="2">
        <v>2</v>
      </c>
      <c r="M205" s="2">
        <v>3</v>
      </c>
      <c r="N205" s="2">
        <v>7</v>
      </c>
      <c r="O205" s="2"/>
    </row>
    <row r="206" spans="1:15" x14ac:dyDescent="0.3">
      <c r="A206" s="2">
        <v>1</v>
      </c>
      <c r="B206" s="2">
        <v>58</v>
      </c>
      <c r="C206" s="2">
        <v>1</v>
      </c>
      <c r="D206" s="2">
        <v>4</v>
      </c>
      <c r="E206" s="2">
        <v>128</v>
      </c>
      <c r="F206" s="2">
        <v>259</v>
      </c>
      <c r="G206" s="2">
        <v>0</v>
      </c>
      <c r="H206" s="2">
        <v>2</v>
      </c>
      <c r="I206" s="2">
        <v>130</v>
      </c>
      <c r="J206" s="2">
        <v>1</v>
      </c>
      <c r="K206" s="2">
        <v>3</v>
      </c>
      <c r="L206" s="2">
        <v>2</v>
      </c>
      <c r="M206" s="2">
        <v>2</v>
      </c>
      <c r="N206" s="2">
        <v>7</v>
      </c>
      <c r="O206" s="2"/>
    </row>
    <row r="207" spans="1:15" x14ac:dyDescent="0.3">
      <c r="A207" s="2">
        <v>1</v>
      </c>
      <c r="B207" s="2">
        <v>50</v>
      </c>
      <c r="C207" s="2">
        <v>1</v>
      </c>
      <c r="D207" s="2">
        <v>4</v>
      </c>
      <c r="E207" s="2">
        <v>144</v>
      </c>
      <c r="F207" s="2">
        <v>200</v>
      </c>
      <c r="G207" s="2">
        <v>0</v>
      </c>
      <c r="H207" s="2">
        <v>2</v>
      </c>
      <c r="I207" s="2">
        <v>126</v>
      </c>
      <c r="J207" s="2">
        <v>1</v>
      </c>
      <c r="K207" s="2">
        <v>0.9</v>
      </c>
      <c r="L207" s="2">
        <v>2</v>
      </c>
      <c r="M207" s="2">
        <v>0</v>
      </c>
      <c r="N207" s="2">
        <v>7</v>
      </c>
      <c r="O207" s="2"/>
    </row>
    <row r="208" spans="1:15" x14ac:dyDescent="0.3">
      <c r="A208" s="2">
        <v>0</v>
      </c>
      <c r="B208" s="2">
        <v>55</v>
      </c>
      <c r="C208" s="2">
        <v>1</v>
      </c>
      <c r="D208" s="2">
        <v>2</v>
      </c>
      <c r="E208" s="2">
        <v>130</v>
      </c>
      <c r="F208" s="2">
        <v>262</v>
      </c>
      <c r="G208" s="2">
        <v>0</v>
      </c>
      <c r="H208" s="2">
        <v>0</v>
      </c>
      <c r="I208" s="2">
        <v>155</v>
      </c>
      <c r="J208" s="2">
        <v>0</v>
      </c>
      <c r="K208" s="2">
        <v>0</v>
      </c>
      <c r="L208" s="2">
        <v>1</v>
      </c>
      <c r="M208" s="2">
        <v>0</v>
      </c>
      <c r="N208" s="2">
        <v>3</v>
      </c>
      <c r="O208" s="2"/>
    </row>
    <row r="209" spans="1:15" x14ac:dyDescent="0.3">
      <c r="A209" s="2">
        <v>1</v>
      </c>
      <c r="B209" s="2">
        <v>62</v>
      </c>
      <c r="C209" s="2">
        <v>0</v>
      </c>
      <c r="D209" s="2">
        <v>4</v>
      </c>
      <c r="E209" s="2">
        <v>150</v>
      </c>
      <c r="F209" s="2">
        <v>244</v>
      </c>
      <c r="G209" s="2">
        <v>0</v>
      </c>
      <c r="H209" s="2">
        <v>0</v>
      </c>
      <c r="I209" s="2">
        <v>154</v>
      </c>
      <c r="J209" s="2">
        <v>1</v>
      </c>
      <c r="K209" s="2">
        <v>1.4</v>
      </c>
      <c r="L209" s="2">
        <v>2</v>
      </c>
      <c r="M209" s="2">
        <v>0</v>
      </c>
      <c r="N209" s="2">
        <v>3</v>
      </c>
      <c r="O209" s="2"/>
    </row>
    <row r="210" spans="1:15" x14ac:dyDescent="0.3">
      <c r="A210" s="2">
        <v>0</v>
      </c>
      <c r="B210" s="2">
        <v>37</v>
      </c>
      <c r="C210" s="2">
        <v>0</v>
      </c>
      <c r="D210" s="2">
        <v>3</v>
      </c>
      <c r="E210" s="2">
        <v>120</v>
      </c>
      <c r="F210" s="2">
        <v>215</v>
      </c>
      <c r="G210" s="2">
        <v>0</v>
      </c>
      <c r="H210" s="2">
        <v>0</v>
      </c>
      <c r="I210" s="2">
        <v>170</v>
      </c>
      <c r="J210" s="2">
        <v>0</v>
      </c>
      <c r="K210" s="2">
        <v>0</v>
      </c>
      <c r="L210" s="2">
        <v>1</v>
      </c>
      <c r="M210" s="2">
        <v>0</v>
      </c>
      <c r="N210" s="2">
        <v>3</v>
      </c>
      <c r="O210" s="2"/>
    </row>
    <row r="211" spans="1:15" x14ac:dyDescent="0.3">
      <c r="A211" s="2">
        <v>1</v>
      </c>
      <c r="B211" s="2">
        <v>38</v>
      </c>
      <c r="C211" s="2">
        <v>1</v>
      </c>
      <c r="D211" s="2">
        <v>1</v>
      </c>
      <c r="E211" s="2">
        <v>120</v>
      </c>
      <c r="F211" s="2">
        <v>231</v>
      </c>
      <c r="G211" s="2">
        <v>0</v>
      </c>
      <c r="H211" s="2">
        <v>0</v>
      </c>
      <c r="I211" s="2">
        <v>182</v>
      </c>
      <c r="J211" s="2">
        <v>1</v>
      </c>
      <c r="K211" s="2">
        <v>3.8</v>
      </c>
      <c r="L211" s="2">
        <v>2</v>
      </c>
      <c r="M211" s="2">
        <v>0</v>
      </c>
      <c r="N211" s="2">
        <v>7</v>
      </c>
      <c r="O211" s="2"/>
    </row>
    <row r="212" spans="1:15" x14ac:dyDescent="0.3">
      <c r="A212" s="2">
        <v>0</v>
      </c>
      <c r="B212" s="2">
        <v>41</v>
      </c>
      <c r="C212" s="2">
        <v>1</v>
      </c>
      <c r="D212" s="2">
        <v>3</v>
      </c>
      <c r="E212" s="2">
        <v>130</v>
      </c>
      <c r="F212" s="2">
        <v>214</v>
      </c>
      <c r="G212" s="2">
        <v>0</v>
      </c>
      <c r="H212" s="2">
        <v>2</v>
      </c>
      <c r="I212" s="2">
        <v>168</v>
      </c>
      <c r="J212" s="2">
        <v>0</v>
      </c>
      <c r="K212" s="2">
        <v>2</v>
      </c>
      <c r="L212" s="2">
        <v>2</v>
      </c>
      <c r="M212" s="2">
        <v>0</v>
      </c>
      <c r="N212" s="2">
        <v>3</v>
      </c>
      <c r="O212" s="2"/>
    </row>
    <row r="213" spans="1:15" x14ac:dyDescent="0.3">
      <c r="A213" s="2">
        <v>1</v>
      </c>
      <c r="B213" s="2">
        <v>66</v>
      </c>
      <c r="C213" s="2">
        <v>0</v>
      </c>
      <c r="D213" s="2">
        <v>4</v>
      </c>
      <c r="E213" s="2">
        <v>178</v>
      </c>
      <c r="F213" s="2">
        <v>228</v>
      </c>
      <c r="G213" s="2">
        <v>1</v>
      </c>
      <c r="H213" s="2">
        <v>0</v>
      </c>
      <c r="I213" s="2">
        <v>165</v>
      </c>
      <c r="J213" s="2">
        <v>1</v>
      </c>
      <c r="K213" s="2">
        <v>1</v>
      </c>
      <c r="L213" s="2">
        <v>2</v>
      </c>
      <c r="M213" s="2">
        <v>2</v>
      </c>
      <c r="N213" s="2">
        <v>7</v>
      </c>
      <c r="O213" s="2"/>
    </row>
    <row r="214" spans="1:15" x14ac:dyDescent="0.3">
      <c r="A214" s="2">
        <v>1</v>
      </c>
      <c r="B214" s="2">
        <v>52</v>
      </c>
      <c r="C214" s="2">
        <v>1</v>
      </c>
      <c r="D214" s="2">
        <v>4</v>
      </c>
      <c r="E214" s="2">
        <v>112</v>
      </c>
      <c r="F214" s="2">
        <v>230</v>
      </c>
      <c r="G214" s="2">
        <v>0</v>
      </c>
      <c r="H214" s="2">
        <v>0</v>
      </c>
      <c r="I214" s="2">
        <v>160</v>
      </c>
      <c r="J214" s="2">
        <v>0</v>
      </c>
      <c r="K214" s="2">
        <v>0</v>
      </c>
      <c r="L214" s="2">
        <v>1</v>
      </c>
      <c r="M214" s="2">
        <v>1</v>
      </c>
      <c r="N214" s="2">
        <v>3</v>
      </c>
      <c r="O214" s="2"/>
    </row>
    <row r="215" spans="1:15" x14ac:dyDescent="0.3">
      <c r="A215" s="2">
        <v>0</v>
      </c>
      <c r="B215" s="2">
        <v>56</v>
      </c>
      <c r="C215" s="2">
        <v>1</v>
      </c>
      <c r="D215" s="2">
        <v>1</v>
      </c>
      <c r="E215" s="2">
        <v>120</v>
      </c>
      <c r="F215" s="2">
        <v>193</v>
      </c>
      <c r="G215" s="2">
        <v>0</v>
      </c>
      <c r="H215" s="2">
        <v>2</v>
      </c>
      <c r="I215" s="2">
        <v>162</v>
      </c>
      <c r="J215" s="2">
        <v>0</v>
      </c>
      <c r="K215" s="2">
        <v>1.9</v>
      </c>
      <c r="L215" s="2">
        <v>2</v>
      </c>
      <c r="M215" s="2">
        <v>0</v>
      </c>
      <c r="N215" s="2">
        <v>7</v>
      </c>
      <c r="O215" s="2"/>
    </row>
    <row r="216" spans="1:15" x14ac:dyDescent="0.3">
      <c r="A216" s="2">
        <v>0</v>
      </c>
      <c r="B216" s="2">
        <v>46</v>
      </c>
      <c r="C216" s="2">
        <v>0</v>
      </c>
      <c r="D216" s="2">
        <v>2</v>
      </c>
      <c r="E216" s="2">
        <v>105</v>
      </c>
      <c r="F216" s="2">
        <v>204</v>
      </c>
      <c r="G216" s="2">
        <v>0</v>
      </c>
      <c r="H216" s="2">
        <v>0</v>
      </c>
      <c r="I216" s="2">
        <v>172</v>
      </c>
      <c r="J216" s="2">
        <v>0</v>
      </c>
      <c r="K216" s="2">
        <v>0</v>
      </c>
      <c r="L216" s="2">
        <v>1</v>
      </c>
      <c r="M216" s="2">
        <v>0</v>
      </c>
      <c r="N216" s="2">
        <v>3</v>
      </c>
      <c r="O216" s="2"/>
    </row>
    <row r="217" spans="1:15" x14ac:dyDescent="0.3">
      <c r="A217" s="2">
        <v>0</v>
      </c>
      <c r="B217" s="2">
        <v>46</v>
      </c>
      <c r="C217" s="2">
        <v>0</v>
      </c>
      <c r="D217" s="2">
        <v>4</v>
      </c>
      <c r="E217" s="2">
        <v>138</v>
      </c>
      <c r="F217" s="2">
        <v>243</v>
      </c>
      <c r="G217" s="2">
        <v>0</v>
      </c>
      <c r="H217" s="2">
        <v>2</v>
      </c>
      <c r="I217" s="2">
        <v>152</v>
      </c>
      <c r="J217" s="2">
        <v>1</v>
      </c>
      <c r="K217" s="2">
        <v>0</v>
      </c>
      <c r="L217" s="2">
        <v>2</v>
      </c>
      <c r="M217" s="2">
        <v>0</v>
      </c>
      <c r="N217" s="2">
        <v>3</v>
      </c>
      <c r="O217" s="2"/>
    </row>
    <row r="218" spans="1:15" x14ac:dyDescent="0.3">
      <c r="A218" s="2">
        <v>0</v>
      </c>
      <c r="B218" s="2">
        <v>64</v>
      </c>
      <c r="C218" s="2">
        <v>0</v>
      </c>
      <c r="D218" s="2">
        <v>4</v>
      </c>
      <c r="E218" s="2">
        <v>130</v>
      </c>
      <c r="F218" s="2">
        <v>303</v>
      </c>
      <c r="G218" s="2">
        <v>0</v>
      </c>
      <c r="H218" s="2">
        <v>0</v>
      </c>
      <c r="I218" s="2">
        <v>122</v>
      </c>
      <c r="J218" s="2">
        <v>0</v>
      </c>
      <c r="K218" s="2">
        <v>2</v>
      </c>
      <c r="L218" s="2">
        <v>2</v>
      </c>
      <c r="M218" s="2">
        <v>2</v>
      </c>
      <c r="N218" s="2">
        <v>3</v>
      </c>
      <c r="O218" s="2"/>
    </row>
    <row r="219" spans="1:15" x14ac:dyDescent="0.3">
      <c r="A219" s="2">
        <v>0</v>
      </c>
      <c r="B219" s="2">
        <v>59</v>
      </c>
      <c r="C219" s="2">
        <v>1</v>
      </c>
      <c r="D219" s="2">
        <v>4</v>
      </c>
      <c r="E219" s="2">
        <v>138</v>
      </c>
      <c r="F219" s="2">
        <v>271</v>
      </c>
      <c r="G219" s="2">
        <v>0</v>
      </c>
      <c r="H219" s="2">
        <v>2</v>
      </c>
      <c r="I219" s="2">
        <v>182</v>
      </c>
      <c r="J219" s="2">
        <v>0</v>
      </c>
      <c r="K219" s="2">
        <v>0</v>
      </c>
      <c r="L219" s="2">
        <v>1</v>
      </c>
      <c r="M219" s="2">
        <v>0</v>
      </c>
      <c r="N219" s="2">
        <v>3</v>
      </c>
      <c r="O219" s="2"/>
    </row>
    <row r="220" spans="1:15" x14ac:dyDescent="0.3">
      <c r="A220" s="2">
        <v>0</v>
      </c>
      <c r="B220" s="2">
        <v>41</v>
      </c>
      <c r="C220" s="2">
        <v>0</v>
      </c>
      <c r="D220" s="2">
        <v>3</v>
      </c>
      <c r="E220" s="2">
        <v>112</v>
      </c>
      <c r="F220" s="2">
        <v>268</v>
      </c>
      <c r="G220" s="2">
        <v>0</v>
      </c>
      <c r="H220" s="2">
        <v>2</v>
      </c>
      <c r="I220" s="2">
        <v>172</v>
      </c>
      <c r="J220" s="2">
        <v>1</v>
      </c>
      <c r="K220" s="2">
        <v>0</v>
      </c>
      <c r="L220" s="2">
        <v>1</v>
      </c>
      <c r="M220" s="2">
        <v>0</v>
      </c>
      <c r="N220" s="2">
        <v>3</v>
      </c>
      <c r="O220" s="2"/>
    </row>
    <row r="221" spans="1:15" x14ac:dyDescent="0.3">
      <c r="A221" s="2">
        <v>0</v>
      </c>
      <c r="B221" s="2">
        <v>54</v>
      </c>
      <c r="C221" s="2">
        <v>0</v>
      </c>
      <c r="D221" s="2">
        <v>3</v>
      </c>
      <c r="E221" s="2">
        <v>108</v>
      </c>
      <c r="F221" s="2">
        <v>267</v>
      </c>
      <c r="G221" s="2">
        <v>0</v>
      </c>
      <c r="H221" s="2">
        <v>2</v>
      </c>
      <c r="I221" s="2">
        <v>167</v>
      </c>
      <c r="J221" s="2">
        <v>0</v>
      </c>
      <c r="K221" s="2">
        <v>0</v>
      </c>
      <c r="L221" s="2">
        <v>1</v>
      </c>
      <c r="M221" s="2">
        <v>0</v>
      </c>
      <c r="N221" s="2">
        <v>3</v>
      </c>
      <c r="O221" s="2"/>
    </row>
    <row r="222" spans="1:15" x14ac:dyDescent="0.3">
      <c r="A222" s="2">
        <v>0</v>
      </c>
      <c r="B222" s="2">
        <v>39</v>
      </c>
      <c r="C222" s="2">
        <v>0</v>
      </c>
      <c r="D222" s="2">
        <v>3</v>
      </c>
      <c r="E222" s="2">
        <v>94</v>
      </c>
      <c r="F222" s="2">
        <v>199</v>
      </c>
      <c r="G222" s="2">
        <v>0</v>
      </c>
      <c r="H222" s="2">
        <v>0</v>
      </c>
      <c r="I222" s="2">
        <v>179</v>
      </c>
      <c r="J222" s="2">
        <v>0</v>
      </c>
      <c r="K222" s="2">
        <v>0</v>
      </c>
      <c r="L222" s="2">
        <v>1</v>
      </c>
      <c r="M222" s="2">
        <v>0</v>
      </c>
      <c r="N222" s="2">
        <v>3</v>
      </c>
      <c r="O222" s="2"/>
    </row>
    <row r="223" spans="1:15" x14ac:dyDescent="0.3">
      <c r="A223" s="2">
        <v>1</v>
      </c>
      <c r="B223" s="2">
        <v>53</v>
      </c>
      <c r="C223" s="2">
        <v>1</v>
      </c>
      <c r="D223" s="2">
        <v>4</v>
      </c>
      <c r="E223" s="2">
        <v>123</v>
      </c>
      <c r="F223" s="2">
        <v>282</v>
      </c>
      <c r="G223" s="2">
        <v>0</v>
      </c>
      <c r="H223" s="2">
        <v>0</v>
      </c>
      <c r="I223" s="2">
        <v>95</v>
      </c>
      <c r="J223" s="2">
        <v>1</v>
      </c>
      <c r="K223" s="2">
        <v>2</v>
      </c>
      <c r="L223" s="2">
        <v>2</v>
      </c>
      <c r="M223" s="2">
        <v>2</v>
      </c>
      <c r="N223" s="2">
        <v>7</v>
      </c>
      <c r="O223" s="2"/>
    </row>
    <row r="224" spans="1:15" x14ac:dyDescent="0.3">
      <c r="A224" s="2">
        <v>1</v>
      </c>
      <c r="B224" s="2">
        <v>63</v>
      </c>
      <c r="C224" s="2">
        <v>0</v>
      </c>
      <c r="D224" s="2">
        <v>4</v>
      </c>
      <c r="E224" s="2">
        <v>108</v>
      </c>
      <c r="F224" s="2">
        <v>269</v>
      </c>
      <c r="G224" s="2">
        <v>0</v>
      </c>
      <c r="H224" s="2">
        <v>0</v>
      </c>
      <c r="I224" s="2">
        <v>169</v>
      </c>
      <c r="J224" s="2">
        <v>1</v>
      </c>
      <c r="K224" s="2">
        <v>1.8</v>
      </c>
      <c r="L224" s="2">
        <v>2</v>
      </c>
      <c r="M224" s="2">
        <v>2</v>
      </c>
      <c r="N224" s="2">
        <v>3</v>
      </c>
      <c r="O224" s="2"/>
    </row>
    <row r="225" spans="1:15" x14ac:dyDescent="0.3">
      <c r="A225" s="2">
        <v>0</v>
      </c>
      <c r="B225" s="2">
        <v>34</v>
      </c>
      <c r="C225" s="2">
        <v>0</v>
      </c>
      <c r="D225" s="2">
        <v>2</v>
      </c>
      <c r="E225" s="2">
        <v>118</v>
      </c>
      <c r="F225" s="2">
        <v>210</v>
      </c>
      <c r="G225" s="2">
        <v>0</v>
      </c>
      <c r="H225" s="2">
        <v>0</v>
      </c>
      <c r="I225" s="2">
        <v>192</v>
      </c>
      <c r="J225" s="2">
        <v>0</v>
      </c>
      <c r="K225" s="2">
        <v>0.7</v>
      </c>
      <c r="L225" s="2">
        <v>1</v>
      </c>
      <c r="M225" s="2">
        <v>0</v>
      </c>
      <c r="N225" s="2">
        <v>3</v>
      </c>
      <c r="O225" s="2"/>
    </row>
    <row r="226" spans="1:15" x14ac:dyDescent="0.3">
      <c r="A226" s="2">
        <v>0</v>
      </c>
      <c r="B226" s="2">
        <v>47</v>
      </c>
      <c r="C226" s="2">
        <v>1</v>
      </c>
      <c r="D226" s="2">
        <v>4</v>
      </c>
      <c r="E226" s="2">
        <v>112</v>
      </c>
      <c r="F226" s="2">
        <v>204</v>
      </c>
      <c r="G226" s="2">
        <v>0</v>
      </c>
      <c r="H226" s="2">
        <v>0</v>
      </c>
      <c r="I226" s="2">
        <v>143</v>
      </c>
      <c r="J226" s="2">
        <v>0</v>
      </c>
      <c r="K226" s="2">
        <v>0.1</v>
      </c>
      <c r="L226" s="2">
        <v>1</v>
      </c>
      <c r="M226" s="2">
        <v>0</v>
      </c>
      <c r="N226" s="2">
        <v>3</v>
      </c>
      <c r="O226" s="2"/>
    </row>
    <row r="227" spans="1:15" x14ac:dyDescent="0.3">
      <c r="A227" s="2">
        <v>0</v>
      </c>
      <c r="B227" s="2">
        <v>67</v>
      </c>
      <c r="C227" s="2">
        <v>0</v>
      </c>
      <c r="D227" s="2">
        <v>3</v>
      </c>
      <c r="E227" s="2">
        <v>152</v>
      </c>
      <c r="F227" s="2">
        <v>277</v>
      </c>
      <c r="G227" s="2">
        <v>0</v>
      </c>
      <c r="H227" s="2">
        <v>0</v>
      </c>
      <c r="I227" s="2">
        <v>172</v>
      </c>
      <c r="J227" s="2">
        <v>0</v>
      </c>
      <c r="K227" s="2">
        <v>0</v>
      </c>
      <c r="L227" s="2">
        <v>1</v>
      </c>
      <c r="M227" s="2">
        <v>1</v>
      </c>
      <c r="N227" s="2">
        <v>3</v>
      </c>
      <c r="O227" s="2"/>
    </row>
    <row r="228" spans="1:15" x14ac:dyDescent="0.3">
      <c r="A228" s="2">
        <v>1</v>
      </c>
      <c r="B228" s="2">
        <v>54</v>
      </c>
      <c r="C228" s="2">
        <v>1</v>
      </c>
      <c r="D228" s="2">
        <v>4</v>
      </c>
      <c r="E228" s="2">
        <v>110</v>
      </c>
      <c r="F228" s="2">
        <v>206</v>
      </c>
      <c r="G228" s="2">
        <v>0</v>
      </c>
      <c r="H228" s="2">
        <v>2</v>
      </c>
      <c r="I228" s="2">
        <v>108</v>
      </c>
      <c r="J228" s="2">
        <v>1</v>
      </c>
      <c r="K228" s="2">
        <v>0</v>
      </c>
      <c r="L228" s="2">
        <v>2</v>
      </c>
      <c r="M228" s="2">
        <v>1</v>
      </c>
      <c r="N228" s="2">
        <v>3</v>
      </c>
      <c r="O228" s="2"/>
    </row>
    <row r="229" spans="1:15" x14ac:dyDescent="0.3">
      <c r="A229" s="2">
        <v>1</v>
      </c>
      <c r="B229" s="2">
        <v>66</v>
      </c>
      <c r="C229" s="2">
        <v>1</v>
      </c>
      <c r="D229" s="2">
        <v>4</v>
      </c>
      <c r="E229" s="2">
        <v>112</v>
      </c>
      <c r="F229" s="2">
        <v>212</v>
      </c>
      <c r="G229" s="2">
        <v>0</v>
      </c>
      <c r="H229" s="2">
        <v>2</v>
      </c>
      <c r="I229" s="2">
        <v>132</v>
      </c>
      <c r="J229" s="2">
        <v>1</v>
      </c>
      <c r="K229" s="2">
        <v>0.1</v>
      </c>
      <c r="L229" s="2">
        <v>1</v>
      </c>
      <c r="M229" s="2">
        <v>1</v>
      </c>
      <c r="N229" s="2">
        <v>3</v>
      </c>
      <c r="O229" s="2"/>
    </row>
    <row r="230" spans="1:15" x14ac:dyDescent="0.3">
      <c r="A230" s="2">
        <v>0</v>
      </c>
      <c r="B230" s="2">
        <v>52</v>
      </c>
      <c r="C230" s="2">
        <v>0</v>
      </c>
      <c r="D230" s="2">
        <v>3</v>
      </c>
      <c r="E230" s="2">
        <v>136</v>
      </c>
      <c r="F230" s="2">
        <v>196</v>
      </c>
      <c r="G230" s="2">
        <v>0</v>
      </c>
      <c r="H230" s="2">
        <v>2</v>
      </c>
      <c r="I230" s="2">
        <v>169</v>
      </c>
      <c r="J230" s="2">
        <v>0</v>
      </c>
      <c r="K230" s="2">
        <v>0.1</v>
      </c>
      <c r="L230" s="2">
        <v>2</v>
      </c>
      <c r="M230" s="2">
        <v>0</v>
      </c>
      <c r="N230" s="2">
        <v>3</v>
      </c>
      <c r="O230" s="2"/>
    </row>
    <row r="231" spans="1:15" x14ac:dyDescent="0.3">
      <c r="A231" s="2">
        <v>1</v>
      </c>
      <c r="B231" s="2">
        <v>55</v>
      </c>
      <c r="C231" s="2">
        <v>0</v>
      </c>
      <c r="D231" s="2">
        <v>4</v>
      </c>
      <c r="E231" s="2">
        <v>180</v>
      </c>
      <c r="F231" s="2">
        <v>327</v>
      </c>
      <c r="G231" s="2">
        <v>0</v>
      </c>
      <c r="H231" s="2">
        <v>1</v>
      </c>
      <c r="I231" s="2">
        <v>117</v>
      </c>
      <c r="J231" s="2">
        <v>1</v>
      </c>
      <c r="K231" s="2">
        <v>3.4</v>
      </c>
      <c r="L231" s="2">
        <v>2</v>
      </c>
      <c r="M231" s="2">
        <v>0</v>
      </c>
      <c r="N231" s="2">
        <v>3</v>
      </c>
      <c r="O231" s="2"/>
    </row>
    <row r="232" spans="1:15" x14ac:dyDescent="0.3">
      <c r="A232" s="2">
        <v>1</v>
      </c>
      <c r="B232" s="2">
        <v>49</v>
      </c>
      <c r="C232" s="2">
        <v>1</v>
      </c>
      <c r="D232" s="2">
        <v>3</v>
      </c>
      <c r="E232" s="2">
        <v>118</v>
      </c>
      <c r="F232" s="2">
        <v>149</v>
      </c>
      <c r="G232" s="2">
        <v>0</v>
      </c>
      <c r="H232" s="2">
        <v>2</v>
      </c>
      <c r="I232" s="2">
        <v>126</v>
      </c>
      <c r="J232" s="2">
        <v>0</v>
      </c>
      <c r="K232" s="2">
        <v>0.8</v>
      </c>
      <c r="L232" s="2">
        <v>1</v>
      </c>
      <c r="M232" s="2">
        <v>3</v>
      </c>
      <c r="N232" s="2">
        <v>3</v>
      </c>
      <c r="O232" s="2"/>
    </row>
    <row r="233" spans="1:15" x14ac:dyDescent="0.3">
      <c r="A233" s="2">
        <v>0</v>
      </c>
      <c r="B233" s="2">
        <v>74</v>
      </c>
      <c r="C233" s="2">
        <v>0</v>
      </c>
      <c r="D233" s="2">
        <v>2</v>
      </c>
      <c r="E233" s="2">
        <v>120</v>
      </c>
      <c r="F233" s="2">
        <v>269</v>
      </c>
      <c r="G233" s="2">
        <v>0</v>
      </c>
      <c r="H233" s="2">
        <v>2</v>
      </c>
      <c r="I233" s="2">
        <v>121</v>
      </c>
      <c r="J233" s="2">
        <v>1</v>
      </c>
      <c r="K233" s="2">
        <v>0.2</v>
      </c>
      <c r="L233" s="2">
        <v>1</v>
      </c>
      <c r="M233" s="2">
        <v>1</v>
      </c>
      <c r="N233" s="2">
        <v>3</v>
      </c>
      <c r="O233" s="2"/>
    </row>
    <row r="234" spans="1:15" x14ac:dyDescent="0.3">
      <c r="A234" s="2">
        <v>0</v>
      </c>
      <c r="B234" s="2">
        <v>54</v>
      </c>
      <c r="C234" s="2">
        <v>0</v>
      </c>
      <c r="D234" s="2">
        <v>3</v>
      </c>
      <c r="E234" s="2">
        <v>160</v>
      </c>
      <c r="F234" s="2">
        <v>201</v>
      </c>
      <c r="G234" s="2">
        <v>0</v>
      </c>
      <c r="H234" s="2">
        <v>0</v>
      </c>
      <c r="I234" s="2">
        <v>163</v>
      </c>
      <c r="J234" s="2">
        <v>0</v>
      </c>
      <c r="K234" s="2">
        <v>0</v>
      </c>
      <c r="L234" s="2">
        <v>1</v>
      </c>
      <c r="M234" s="2">
        <v>1</v>
      </c>
      <c r="N234" s="2">
        <v>3</v>
      </c>
      <c r="O234" s="2"/>
    </row>
    <row r="235" spans="1:15" x14ac:dyDescent="0.3">
      <c r="A235" s="2">
        <v>1</v>
      </c>
      <c r="B235" s="2">
        <v>54</v>
      </c>
      <c r="C235" s="2">
        <v>1</v>
      </c>
      <c r="D235" s="2">
        <v>4</v>
      </c>
      <c r="E235" s="2">
        <v>122</v>
      </c>
      <c r="F235" s="2">
        <v>286</v>
      </c>
      <c r="G235" s="2">
        <v>0</v>
      </c>
      <c r="H235" s="2">
        <v>2</v>
      </c>
      <c r="I235" s="2">
        <v>116</v>
      </c>
      <c r="J235" s="2">
        <v>1</v>
      </c>
      <c r="K235" s="2">
        <v>3.2</v>
      </c>
      <c r="L235" s="2">
        <v>2</v>
      </c>
      <c r="M235" s="2">
        <v>2</v>
      </c>
      <c r="N235" s="2">
        <v>3</v>
      </c>
      <c r="O235" s="2"/>
    </row>
    <row r="236" spans="1:15" x14ac:dyDescent="0.3">
      <c r="A236" s="2">
        <v>1</v>
      </c>
      <c r="B236" s="2">
        <v>56</v>
      </c>
      <c r="C236" s="2">
        <v>1</v>
      </c>
      <c r="D236" s="2">
        <v>4</v>
      </c>
      <c r="E236" s="2">
        <v>130</v>
      </c>
      <c r="F236" s="2">
        <v>283</v>
      </c>
      <c r="G236" s="2">
        <v>1</v>
      </c>
      <c r="H236" s="2">
        <v>2</v>
      </c>
      <c r="I236" s="2">
        <v>103</v>
      </c>
      <c r="J236" s="2">
        <v>1</v>
      </c>
      <c r="K236" s="2">
        <v>1.6</v>
      </c>
      <c r="L236" s="2">
        <v>3</v>
      </c>
      <c r="M236" s="2">
        <v>0</v>
      </c>
      <c r="N236" s="2">
        <v>7</v>
      </c>
      <c r="O236" s="2"/>
    </row>
    <row r="237" spans="1:15" x14ac:dyDescent="0.3">
      <c r="A237" s="2">
        <v>1</v>
      </c>
      <c r="B237" s="2">
        <v>46</v>
      </c>
      <c r="C237" s="2">
        <v>1</v>
      </c>
      <c r="D237" s="2">
        <v>4</v>
      </c>
      <c r="E237" s="2">
        <v>120</v>
      </c>
      <c r="F237" s="2">
        <v>249</v>
      </c>
      <c r="G237" s="2">
        <v>0</v>
      </c>
      <c r="H237" s="2">
        <v>2</v>
      </c>
      <c r="I237" s="2">
        <v>144</v>
      </c>
      <c r="J237" s="2">
        <v>0</v>
      </c>
      <c r="K237" s="2">
        <v>0.8</v>
      </c>
      <c r="L237" s="2">
        <v>1</v>
      </c>
      <c r="M237" s="2">
        <v>0</v>
      </c>
      <c r="N237" s="2">
        <v>7</v>
      </c>
      <c r="O237" s="2"/>
    </row>
    <row r="238" spans="1:15" x14ac:dyDescent="0.3">
      <c r="A238" s="2">
        <v>0</v>
      </c>
      <c r="B238" s="2">
        <v>49</v>
      </c>
      <c r="C238" s="2">
        <v>0</v>
      </c>
      <c r="D238" s="2">
        <v>2</v>
      </c>
      <c r="E238" s="2">
        <v>134</v>
      </c>
      <c r="F238" s="2">
        <v>271</v>
      </c>
      <c r="G238" s="2">
        <v>0</v>
      </c>
      <c r="H238" s="2">
        <v>0</v>
      </c>
      <c r="I238" s="2">
        <v>162</v>
      </c>
      <c r="J238" s="2">
        <v>0</v>
      </c>
      <c r="K238" s="2">
        <v>0</v>
      </c>
      <c r="L238" s="2">
        <v>2</v>
      </c>
      <c r="M238" s="2">
        <v>0</v>
      </c>
      <c r="N238" s="2">
        <v>3</v>
      </c>
      <c r="O238" s="2"/>
    </row>
    <row r="239" spans="1:15" x14ac:dyDescent="0.3">
      <c r="A239" s="2">
        <v>0</v>
      </c>
      <c r="B239" s="2">
        <v>42</v>
      </c>
      <c r="C239" s="2">
        <v>1</v>
      </c>
      <c r="D239" s="2">
        <v>2</v>
      </c>
      <c r="E239" s="2">
        <v>120</v>
      </c>
      <c r="F239" s="2">
        <v>295</v>
      </c>
      <c r="G239" s="2">
        <v>0</v>
      </c>
      <c r="H239" s="2">
        <v>0</v>
      </c>
      <c r="I239" s="2">
        <v>162</v>
      </c>
      <c r="J239" s="2">
        <v>0</v>
      </c>
      <c r="K239" s="2">
        <v>0</v>
      </c>
      <c r="L239" s="2">
        <v>1</v>
      </c>
      <c r="M239" s="2">
        <v>0</v>
      </c>
      <c r="N239" s="2">
        <v>3</v>
      </c>
      <c r="O239" s="2"/>
    </row>
    <row r="240" spans="1:15" x14ac:dyDescent="0.3">
      <c r="A240" s="2">
        <v>0</v>
      </c>
      <c r="B240" s="2">
        <v>41</v>
      </c>
      <c r="C240" s="2">
        <v>1</v>
      </c>
      <c r="D240" s="2">
        <v>2</v>
      </c>
      <c r="E240" s="2">
        <v>110</v>
      </c>
      <c r="F240" s="2">
        <v>235</v>
      </c>
      <c r="G240" s="2">
        <v>0</v>
      </c>
      <c r="H240" s="2">
        <v>0</v>
      </c>
      <c r="I240" s="2">
        <v>153</v>
      </c>
      <c r="J240" s="2">
        <v>0</v>
      </c>
      <c r="K240" s="2">
        <v>0</v>
      </c>
      <c r="L240" s="2">
        <v>1</v>
      </c>
      <c r="M240" s="2">
        <v>0</v>
      </c>
      <c r="N240" s="2">
        <v>3</v>
      </c>
      <c r="O240" s="2"/>
    </row>
    <row r="241" spans="1:15" x14ac:dyDescent="0.3">
      <c r="A241" s="2">
        <v>0</v>
      </c>
      <c r="B241" s="2">
        <v>41</v>
      </c>
      <c r="C241" s="2">
        <v>0</v>
      </c>
      <c r="D241" s="2">
        <v>2</v>
      </c>
      <c r="E241" s="2">
        <v>126</v>
      </c>
      <c r="F241" s="2">
        <v>306</v>
      </c>
      <c r="G241" s="2">
        <v>0</v>
      </c>
      <c r="H241" s="2">
        <v>0</v>
      </c>
      <c r="I241" s="2">
        <v>163</v>
      </c>
      <c r="J241" s="2">
        <v>0</v>
      </c>
      <c r="K241" s="2">
        <v>0</v>
      </c>
      <c r="L241" s="2">
        <v>1</v>
      </c>
      <c r="M241" s="2">
        <v>0</v>
      </c>
      <c r="N241" s="2">
        <v>3</v>
      </c>
      <c r="O241" s="2"/>
    </row>
    <row r="242" spans="1:15" x14ac:dyDescent="0.3">
      <c r="A242" s="2">
        <v>0</v>
      </c>
      <c r="B242" s="2">
        <v>49</v>
      </c>
      <c r="C242" s="2">
        <v>0</v>
      </c>
      <c r="D242" s="2">
        <v>4</v>
      </c>
      <c r="E242" s="2">
        <v>130</v>
      </c>
      <c r="F242" s="2">
        <v>269</v>
      </c>
      <c r="G242" s="2">
        <v>0</v>
      </c>
      <c r="H242" s="2">
        <v>0</v>
      </c>
      <c r="I242" s="2">
        <v>163</v>
      </c>
      <c r="J242" s="2">
        <v>0</v>
      </c>
      <c r="K242" s="2">
        <v>0</v>
      </c>
      <c r="L242" s="2">
        <v>1</v>
      </c>
      <c r="M242" s="2">
        <v>0</v>
      </c>
      <c r="N242" s="2">
        <v>3</v>
      </c>
      <c r="O242" s="2"/>
    </row>
    <row r="243" spans="1:15" x14ac:dyDescent="0.3">
      <c r="A243" s="2">
        <v>1</v>
      </c>
      <c r="B243" s="2">
        <v>61</v>
      </c>
      <c r="C243" s="2">
        <v>1</v>
      </c>
      <c r="D243" s="2">
        <v>1</v>
      </c>
      <c r="E243" s="2">
        <v>134</v>
      </c>
      <c r="F243" s="2">
        <v>234</v>
      </c>
      <c r="G243" s="2">
        <v>0</v>
      </c>
      <c r="H243" s="2">
        <v>0</v>
      </c>
      <c r="I243" s="2">
        <v>145</v>
      </c>
      <c r="J243" s="2">
        <v>0</v>
      </c>
      <c r="K243" s="2">
        <v>2.6</v>
      </c>
      <c r="L243" s="2">
        <v>2</v>
      </c>
      <c r="M243" s="2">
        <v>2</v>
      </c>
      <c r="N243" s="2">
        <v>3</v>
      </c>
      <c r="O243" s="2"/>
    </row>
    <row r="244" spans="1:15" x14ac:dyDescent="0.3">
      <c r="A244" s="2">
        <v>0</v>
      </c>
      <c r="B244" s="2">
        <v>60</v>
      </c>
      <c r="C244" s="2">
        <v>0</v>
      </c>
      <c r="D244" s="2">
        <v>3</v>
      </c>
      <c r="E244" s="2">
        <v>120</v>
      </c>
      <c r="F244" s="2">
        <v>178</v>
      </c>
      <c r="G244" s="2">
        <v>1</v>
      </c>
      <c r="H244" s="2">
        <v>0</v>
      </c>
      <c r="I244" s="2">
        <v>96</v>
      </c>
      <c r="J244" s="2">
        <v>0</v>
      </c>
      <c r="K244" s="2">
        <v>0</v>
      </c>
      <c r="L244" s="2">
        <v>1</v>
      </c>
      <c r="M244" s="2">
        <v>0</v>
      </c>
      <c r="N244" s="2">
        <v>3</v>
      </c>
      <c r="O244" s="2"/>
    </row>
    <row r="245" spans="1:15" x14ac:dyDescent="0.3">
      <c r="A245" s="2">
        <v>1</v>
      </c>
      <c r="B245" s="2">
        <v>67</v>
      </c>
      <c r="C245" s="2">
        <v>1</v>
      </c>
      <c r="D245" s="2">
        <v>4</v>
      </c>
      <c r="E245" s="2">
        <v>120</v>
      </c>
      <c r="F245" s="2">
        <v>237</v>
      </c>
      <c r="G245" s="2">
        <v>0</v>
      </c>
      <c r="H245" s="2">
        <v>0</v>
      </c>
      <c r="I245" s="2">
        <v>71</v>
      </c>
      <c r="J245" s="2">
        <v>0</v>
      </c>
      <c r="K245" s="2">
        <v>1</v>
      </c>
      <c r="L245" s="2">
        <v>2</v>
      </c>
      <c r="M245" s="2">
        <v>0</v>
      </c>
      <c r="N245" s="2">
        <v>3</v>
      </c>
      <c r="O245" s="2"/>
    </row>
    <row r="246" spans="1:15" x14ac:dyDescent="0.3">
      <c r="A246" s="2">
        <v>1</v>
      </c>
      <c r="B246" s="2">
        <v>58</v>
      </c>
      <c r="C246" s="2">
        <v>1</v>
      </c>
      <c r="D246" s="2">
        <v>4</v>
      </c>
      <c r="E246" s="2">
        <v>100</v>
      </c>
      <c r="F246" s="2">
        <v>234</v>
      </c>
      <c r="G246" s="2">
        <v>0</v>
      </c>
      <c r="H246" s="2">
        <v>0</v>
      </c>
      <c r="I246" s="2">
        <v>156</v>
      </c>
      <c r="J246" s="2">
        <v>0</v>
      </c>
      <c r="K246" s="2">
        <v>0.1</v>
      </c>
      <c r="L246" s="2">
        <v>1</v>
      </c>
      <c r="M246" s="2">
        <v>1</v>
      </c>
      <c r="N246" s="2">
        <v>7</v>
      </c>
      <c r="O246" s="2"/>
    </row>
    <row r="247" spans="1:15" x14ac:dyDescent="0.3">
      <c r="A247" s="2">
        <v>1</v>
      </c>
      <c r="B247" s="2">
        <v>47</v>
      </c>
      <c r="C247" s="2">
        <v>1</v>
      </c>
      <c r="D247" s="2">
        <v>4</v>
      </c>
      <c r="E247" s="2">
        <v>110</v>
      </c>
      <c r="F247" s="2">
        <v>275</v>
      </c>
      <c r="G247" s="2">
        <v>0</v>
      </c>
      <c r="H247" s="2">
        <v>2</v>
      </c>
      <c r="I247" s="2">
        <v>118</v>
      </c>
      <c r="J247" s="2">
        <v>1</v>
      </c>
      <c r="K247" s="2">
        <v>1</v>
      </c>
      <c r="L247" s="2">
        <v>2</v>
      </c>
      <c r="M247" s="2">
        <v>1</v>
      </c>
      <c r="N247" s="2">
        <v>3</v>
      </c>
      <c r="O247" s="2"/>
    </row>
    <row r="248" spans="1:15" x14ac:dyDescent="0.3">
      <c r="A248" s="2">
        <v>1</v>
      </c>
      <c r="B248" s="2">
        <v>52</v>
      </c>
      <c r="C248" s="2">
        <v>1</v>
      </c>
      <c r="D248" s="2">
        <v>4</v>
      </c>
      <c r="E248" s="2">
        <v>125</v>
      </c>
      <c r="F248" s="2">
        <v>212</v>
      </c>
      <c r="G248" s="2">
        <v>0</v>
      </c>
      <c r="H248" s="2">
        <v>0</v>
      </c>
      <c r="I248" s="2">
        <v>168</v>
      </c>
      <c r="J248" s="2">
        <v>0</v>
      </c>
      <c r="K248" s="2">
        <v>1</v>
      </c>
      <c r="L248" s="2">
        <v>1</v>
      </c>
      <c r="M248" s="2">
        <v>2</v>
      </c>
      <c r="N248" s="2">
        <v>7</v>
      </c>
      <c r="O248" s="2"/>
    </row>
    <row r="249" spans="1:15" x14ac:dyDescent="0.3">
      <c r="A249" s="2">
        <v>0</v>
      </c>
      <c r="B249" s="2">
        <v>62</v>
      </c>
      <c r="C249" s="2">
        <v>1</v>
      </c>
      <c r="D249" s="2">
        <v>2</v>
      </c>
      <c r="E249" s="2">
        <v>128</v>
      </c>
      <c r="F249" s="2">
        <v>208</v>
      </c>
      <c r="G249" s="2">
        <v>1</v>
      </c>
      <c r="H249" s="2">
        <v>2</v>
      </c>
      <c r="I249" s="2">
        <v>140</v>
      </c>
      <c r="J249" s="2">
        <v>0</v>
      </c>
      <c r="K249" s="2">
        <v>0</v>
      </c>
      <c r="L249" s="2">
        <v>1</v>
      </c>
      <c r="M249" s="2">
        <v>0</v>
      </c>
      <c r="N249" s="2">
        <v>3</v>
      </c>
      <c r="O249" s="2"/>
    </row>
    <row r="250" spans="1:15" x14ac:dyDescent="0.3">
      <c r="A250" s="2">
        <v>0</v>
      </c>
      <c r="B250" s="2">
        <v>57</v>
      </c>
      <c r="C250" s="2">
        <v>1</v>
      </c>
      <c r="D250" s="2">
        <v>4</v>
      </c>
      <c r="E250" s="2">
        <v>110</v>
      </c>
      <c r="F250" s="2">
        <v>201</v>
      </c>
      <c r="G250" s="2">
        <v>0</v>
      </c>
      <c r="H250" s="2">
        <v>0</v>
      </c>
      <c r="I250" s="2">
        <v>126</v>
      </c>
      <c r="J250" s="2">
        <v>1</v>
      </c>
      <c r="K250" s="2">
        <v>1.5</v>
      </c>
      <c r="L250" s="2">
        <v>2</v>
      </c>
      <c r="M250" s="2">
        <v>0</v>
      </c>
      <c r="N250" s="2">
        <v>6</v>
      </c>
      <c r="O250" s="2"/>
    </row>
    <row r="251" spans="1:15" x14ac:dyDescent="0.3">
      <c r="A251" s="2">
        <v>1</v>
      </c>
      <c r="B251" s="2">
        <v>58</v>
      </c>
      <c r="C251" s="2">
        <v>1</v>
      </c>
      <c r="D251" s="2">
        <v>4</v>
      </c>
      <c r="E251" s="2">
        <v>146</v>
      </c>
      <c r="F251" s="2">
        <v>218</v>
      </c>
      <c r="G251" s="2">
        <v>0</v>
      </c>
      <c r="H251" s="2">
        <v>0</v>
      </c>
      <c r="I251" s="2">
        <v>105</v>
      </c>
      <c r="J251" s="2">
        <v>0</v>
      </c>
      <c r="K251" s="2">
        <v>2</v>
      </c>
      <c r="L251" s="2">
        <v>2</v>
      </c>
      <c r="M251" s="2">
        <v>1</v>
      </c>
      <c r="N251" s="2">
        <v>7</v>
      </c>
      <c r="O251" s="2"/>
    </row>
    <row r="252" spans="1:15" x14ac:dyDescent="0.3">
      <c r="A252" s="2">
        <v>0</v>
      </c>
      <c r="B252" s="2">
        <v>64</v>
      </c>
      <c r="C252" s="2">
        <v>1</v>
      </c>
      <c r="D252" s="2">
        <v>4</v>
      </c>
      <c r="E252" s="2">
        <v>128</v>
      </c>
      <c r="F252" s="2">
        <v>263</v>
      </c>
      <c r="G252" s="2">
        <v>0</v>
      </c>
      <c r="H252" s="2">
        <v>0</v>
      </c>
      <c r="I252" s="2">
        <v>105</v>
      </c>
      <c r="J252" s="2">
        <v>1</v>
      </c>
      <c r="K252" s="2">
        <v>0.2</v>
      </c>
      <c r="L252" s="2">
        <v>2</v>
      </c>
      <c r="M252" s="2">
        <v>1</v>
      </c>
      <c r="N252" s="2">
        <v>7</v>
      </c>
      <c r="O252" s="2"/>
    </row>
    <row r="253" spans="1:15" x14ac:dyDescent="0.3">
      <c r="A253" s="2">
        <v>0</v>
      </c>
      <c r="B253" s="2">
        <v>51</v>
      </c>
      <c r="C253" s="2">
        <v>0</v>
      </c>
      <c r="D253" s="2">
        <v>3</v>
      </c>
      <c r="E253" s="2">
        <v>120</v>
      </c>
      <c r="F253" s="2">
        <v>295</v>
      </c>
      <c r="G253" s="2">
        <v>0</v>
      </c>
      <c r="H253" s="2">
        <v>2</v>
      </c>
      <c r="I253" s="2">
        <v>157</v>
      </c>
      <c r="J253" s="2">
        <v>0</v>
      </c>
      <c r="K253" s="2">
        <v>0.6</v>
      </c>
      <c r="L253" s="2">
        <v>1</v>
      </c>
      <c r="M253" s="2">
        <v>0</v>
      </c>
      <c r="N253" s="2">
        <v>3</v>
      </c>
      <c r="O253" s="2"/>
    </row>
    <row r="254" spans="1:15" x14ac:dyDescent="0.3">
      <c r="A254" s="2">
        <v>0</v>
      </c>
      <c r="B254" s="2">
        <v>43</v>
      </c>
      <c r="C254" s="2">
        <v>1</v>
      </c>
      <c r="D254" s="2">
        <v>4</v>
      </c>
      <c r="E254" s="2">
        <v>115</v>
      </c>
      <c r="F254" s="2">
        <v>303</v>
      </c>
      <c r="G254" s="2">
        <v>0</v>
      </c>
      <c r="H254" s="2">
        <v>0</v>
      </c>
      <c r="I254" s="2">
        <v>181</v>
      </c>
      <c r="J254" s="2">
        <v>0</v>
      </c>
      <c r="K254" s="2">
        <v>1.2</v>
      </c>
      <c r="L254" s="2">
        <v>2</v>
      </c>
      <c r="M254" s="2">
        <v>0</v>
      </c>
      <c r="N254" s="2">
        <v>3</v>
      </c>
      <c r="O254" s="2"/>
    </row>
    <row r="255" spans="1:15" x14ac:dyDescent="0.3">
      <c r="A255" s="2">
        <v>0</v>
      </c>
      <c r="B255" s="2">
        <v>42</v>
      </c>
      <c r="C255" s="2">
        <v>0</v>
      </c>
      <c r="D255" s="2">
        <v>3</v>
      </c>
      <c r="E255" s="2">
        <v>120</v>
      </c>
      <c r="F255" s="2">
        <v>209</v>
      </c>
      <c r="G255" s="2">
        <v>0</v>
      </c>
      <c r="H255" s="2">
        <v>0</v>
      </c>
      <c r="I255" s="2">
        <v>173</v>
      </c>
      <c r="J255" s="2">
        <v>0</v>
      </c>
      <c r="K255" s="2">
        <v>0</v>
      </c>
      <c r="L255" s="2">
        <v>2</v>
      </c>
      <c r="M255" s="2">
        <v>0</v>
      </c>
      <c r="N255" s="2">
        <v>3</v>
      </c>
      <c r="O255" s="2"/>
    </row>
    <row r="256" spans="1:15" x14ac:dyDescent="0.3">
      <c r="A256" s="2">
        <v>0</v>
      </c>
      <c r="B256" s="2">
        <v>67</v>
      </c>
      <c r="C256" s="2">
        <v>0</v>
      </c>
      <c r="D256" s="2">
        <v>4</v>
      </c>
      <c r="E256" s="2">
        <v>106</v>
      </c>
      <c r="F256" s="2">
        <v>223</v>
      </c>
      <c r="G256" s="2">
        <v>0</v>
      </c>
      <c r="H256" s="2">
        <v>0</v>
      </c>
      <c r="I256" s="2">
        <v>142</v>
      </c>
      <c r="J256" s="2">
        <v>0</v>
      </c>
      <c r="K256" s="2">
        <v>0.3</v>
      </c>
      <c r="L256" s="2">
        <v>1</v>
      </c>
      <c r="M256" s="2">
        <v>2</v>
      </c>
      <c r="N256" s="2">
        <v>3</v>
      </c>
      <c r="O256" s="2"/>
    </row>
    <row r="257" spans="1:15" x14ac:dyDescent="0.3">
      <c r="A257" s="2">
        <v>0</v>
      </c>
      <c r="B257" s="2">
        <v>76</v>
      </c>
      <c r="C257" s="2">
        <v>0</v>
      </c>
      <c r="D257" s="2">
        <v>3</v>
      </c>
      <c r="E257" s="2">
        <v>140</v>
      </c>
      <c r="F257" s="2">
        <v>197</v>
      </c>
      <c r="G257" s="2">
        <v>0</v>
      </c>
      <c r="H257" s="2">
        <v>1</v>
      </c>
      <c r="I257" s="2">
        <v>116</v>
      </c>
      <c r="J257" s="2">
        <v>0</v>
      </c>
      <c r="K257" s="2">
        <v>1.1000000000000001</v>
      </c>
      <c r="L257" s="2">
        <v>2</v>
      </c>
      <c r="M257" s="2">
        <v>0</v>
      </c>
      <c r="N257" s="2">
        <v>3</v>
      </c>
      <c r="O257" s="2"/>
    </row>
    <row r="258" spans="1:15" x14ac:dyDescent="0.3">
      <c r="A258" s="2">
        <v>0</v>
      </c>
      <c r="B258" s="2">
        <v>70</v>
      </c>
      <c r="C258" s="2">
        <v>1</v>
      </c>
      <c r="D258" s="2">
        <v>2</v>
      </c>
      <c r="E258" s="2">
        <v>156</v>
      </c>
      <c r="F258" s="2">
        <v>245</v>
      </c>
      <c r="G258" s="2">
        <v>0</v>
      </c>
      <c r="H258" s="2">
        <v>2</v>
      </c>
      <c r="I258" s="2">
        <v>143</v>
      </c>
      <c r="J258" s="2">
        <v>0</v>
      </c>
      <c r="K258" s="2">
        <v>0</v>
      </c>
      <c r="L258" s="2">
        <v>1</v>
      </c>
      <c r="M258" s="2">
        <v>0</v>
      </c>
      <c r="N258" s="2">
        <v>3</v>
      </c>
      <c r="O258" s="2"/>
    </row>
    <row r="259" spans="1:15" x14ac:dyDescent="0.3">
      <c r="A259" s="2">
        <v>1</v>
      </c>
      <c r="B259" s="2">
        <v>57</v>
      </c>
      <c r="C259" s="2">
        <v>1</v>
      </c>
      <c r="D259" s="2">
        <v>2</v>
      </c>
      <c r="E259" s="2">
        <v>124</v>
      </c>
      <c r="F259" s="2">
        <v>261</v>
      </c>
      <c r="G259" s="2">
        <v>0</v>
      </c>
      <c r="H259" s="2">
        <v>0</v>
      </c>
      <c r="I259" s="2">
        <v>141</v>
      </c>
      <c r="J259" s="2">
        <v>0</v>
      </c>
      <c r="K259" s="2">
        <v>0.3</v>
      </c>
      <c r="L259" s="2">
        <v>1</v>
      </c>
      <c r="M259" s="2">
        <v>0</v>
      </c>
      <c r="N259" s="2">
        <v>7</v>
      </c>
      <c r="O259" s="2"/>
    </row>
    <row r="260" spans="1:15" x14ac:dyDescent="0.3">
      <c r="A260" s="2">
        <v>0</v>
      </c>
      <c r="B260" s="2">
        <v>44</v>
      </c>
      <c r="C260" s="2">
        <v>0</v>
      </c>
      <c r="D260" s="2">
        <v>3</v>
      </c>
      <c r="E260" s="2">
        <v>118</v>
      </c>
      <c r="F260" s="2">
        <v>242</v>
      </c>
      <c r="G260" s="2">
        <v>0</v>
      </c>
      <c r="H260" s="2">
        <v>0</v>
      </c>
      <c r="I260" s="2">
        <v>149</v>
      </c>
      <c r="J260" s="2">
        <v>0</v>
      </c>
      <c r="K260" s="2">
        <v>0.3</v>
      </c>
      <c r="L260" s="2">
        <v>2</v>
      </c>
      <c r="M260" s="2">
        <v>1</v>
      </c>
      <c r="N260" s="2">
        <v>3</v>
      </c>
      <c r="O260" s="2"/>
    </row>
    <row r="261" spans="1:15" x14ac:dyDescent="0.3">
      <c r="A261" s="2">
        <v>1</v>
      </c>
      <c r="B261" s="2">
        <v>58</v>
      </c>
      <c r="C261" s="2">
        <v>0</v>
      </c>
      <c r="D261" s="2">
        <v>2</v>
      </c>
      <c r="E261" s="2">
        <v>136</v>
      </c>
      <c r="F261" s="2">
        <v>319</v>
      </c>
      <c r="G261" s="2">
        <v>1</v>
      </c>
      <c r="H261" s="2">
        <v>2</v>
      </c>
      <c r="I261" s="2">
        <v>152</v>
      </c>
      <c r="J261" s="2">
        <v>0</v>
      </c>
      <c r="K261" s="2">
        <v>0</v>
      </c>
      <c r="L261" s="2">
        <v>1</v>
      </c>
      <c r="M261" s="2">
        <v>2</v>
      </c>
      <c r="N261" s="2">
        <v>3</v>
      </c>
      <c r="O261" s="2"/>
    </row>
    <row r="262" spans="1:15" x14ac:dyDescent="0.3">
      <c r="A262" s="2">
        <v>0</v>
      </c>
      <c r="B262" s="2">
        <v>60</v>
      </c>
      <c r="C262" s="2">
        <v>0</v>
      </c>
      <c r="D262" s="2">
        <v>1</v>
      </c>
      <c r="E262" s="2">
        <v>150</v>
      </c>
      <c r="F262" s="2">
        <v>240</v>
      </c>
      <c r="G262" s="2">
        <v>0</v>
      </c>
      <c r="H262" s="2">
        <v>0</v>
      </c>
      <c r="I262" s="2">
        <v>171</v>
      </c>
      <c r="J262" s="2">
        <v>0</v>
      </c>
      <c r="K262" s="2">
        <v>0.9</v>
      </c>
      <c r="L262" s="2">
        <v>1</v>
      </c>
      <c r="M262" s="2">
        <v>0</v>
      </c>
      <c r="N262" s="2">
        <v>3</v>
      </c>
      <c r="O262" s="2"/>
    </row>
    <row r="263" spans="1:15" x14ac:dyDescent="0.3">
      <c r="A263" s="2">
        <v>0</v>
      </c>
      <c r="B263" s="2">
        <v>44</v>
      </c>
      <c r="C263" s="2">
        <v>1</v>
      </c>
      <c r="D263" s="2">
        <v>3</v>
      </c>
      <c r="E263" s="2">
        <v>120</v>
      </c>
      <c r="F263" s="2">
        <v>226</v>
      </c>
      <c r="G263" s="2">
        <v>0</v>
      </c>
      <c r="H263" s="2">
        <v>0</v>
      </c>
      <c r="I263" s="2">
        <v>169</v>
      </c>
      <c r="J263" s="2">
        <v>0</v>
      </c>
      <c r="K263" s="2">
        <v>0</v>
      </c>
      <c r="L263" s="2">
        <v>1</v>
      </c>
      <c r="M263" s="2">
        <v>0</v>
      </c>
      <c r="N263" s="2">
        <v>3</v>
      </c>
      <c r="O263" s="2"/>
    </row>
    <row r="264" spans="1:15" x14ac:dyDescent="0.3">
      <c r="A264" s="2">
        <v>1</v>
      </c>
      <c r="B264" s="2">
        <v>61</v>
      </c>
      <c r="C264" s="2">
        <v>1</v>
      </c>
      <c r="D264" s="2">
        <v>4</v>
      </c>
      <c r="E264" s="2">
        <v>138</v>
      </c>
      <c r="F264" s="2">
        <v>166</v>
      </c>
      <c r="G264" s="2">
        <v>0</v>
      </c>
      <c r="H264" s="2">
        <v>2</v>
      </c>
      <c r="I264" s="2">
        <v>125</v>
      </c>
      <c r="J264" s="2">
        <v>1</v>
      </c>
      <c r="K264" s="2">
        <v>3.6</v>
      </c>
      <c r="L264" s="2">
        <v>2</v>
      </c>
      <c r="M264" s="2">
        <v>1</v>
      </c>
      <c r="N264" s="2">
        <v>3</v>
      </c>
      <c r="O264" s="2"/>
    </row>
    <row r="265" spans="1:15" x14ac:dyDescent="0.3">
      <c r="A265" s="2">
        <v>1</v>
      </c>
      <c r="B265" s="2">
        <v>42</v>
      </c>
      <c r="C265" s="2">
        <v>1</v>
      </c>
      <c r="D265" s="2">
        <v>4</v>
      </c>
      <c r="E265" s="2">
        <v>136</v>
      </c>
      <c r="F265" s="2">
        <v>315</v>
      </c>
      <c r="G265" s="2">
        <v>0</v>
      </c>
      <c r="H265" s="2">
        <v>0</v>
      </c>
      <c r="I265" s="2">
        <v>125</v>
      </c>
      <c r="J265" s="2">
        <v>1</v>
      </c>
      <c r="K265" s="2">
        <v>1.8</v>
      </c>
      <c r="L265" s="2">
        <v>2</v>
      </c>
      <c r="M265" s="2">
        <v>0</v>
      </c>
      <c r="N265" s="2">
        <v>6</v>
      </c>
      <c r="O265" s="2"/>
    </row>
    <row r="266" spans="1:15" x14ac:dyDescent="0.3">
      <c r="A266" s="2">
        <v>1</v>
      </c>
      <c r="B266" s="2">
        <v>59</v>
      </c>
      <c r="C266" s="2">
        <v>1</v>
      </c>
      <c r="D266" s="2">
        <v>3</v>
      </c>
      <c r="E266" s="2">
        <v>126</v>
      </c>
      <c r="F266" s="2">
        <v>218</v>
      </c>
      <c r="G266" s="2">
        <v>1</v>
      </c>
      <c r="H266" s="2">
        <v>0</v>
      </c>
      <c r="I266" s="2">
        <v>134</v>
      </c>
      <c r="J266" s="2">
        <v>0</v>
      </c>
      <c r="K266" s="2">
        <v>2.2000000000000002</v>
      </c>
      <c r="L266" s="2">
        <v>2</v>
      </c>
      <c r="M266" s="2">
        <v>1</v>
      </c>
      <c r="N266" s="2">
        <v>6</v>
      </c>
      <c r="O266" s="2"/>
    </row>
    <row r="267" spans="1:15" x14ac:dyDescent="0.3">
      <c r="A267" s="2">
        <v>1</v>
      </c>
      <c r="B267" s="2">
        <v>40</v>
      </c>
      <c r="C267" s="2">
        <v>1</v>
      </c>
      <c r="D267" s="2">
        <v>4</v>
      </c>
      <c r="E267" s="2">
        <v>152</v>
      </c>
      <c r="F267" s="2">
        <v>223</v>
      </c>
      <c r="G267" s="2">
        <v>0</v>
      </c>
      <c r="H267" s="2">
        <v>0</v>
      </c>
      <c r="I267" s="2">
        <v>181</v>
      </c>
      <c r="J267" s="2">
        <v>0</v>
      </c>
      <c r="K267" s="2">
        <v>0</v>
      </c>
      <c r="L267" s="2">
        <v>1</v>
      </c>
      <c r="M267" s="2">
        <v>0</v>
      </c>
      <c r="N267" s="2">
        <v>7</v>
      </c>
      <c r="O267" s="2"/>
    </row>
    <row r="268" spans="1:15" x14ac:dyDescent="0.3">
      <c r="A268" s="2">
        <v>0</v>
      </c>
      <c r="B268" s="2">
        <v>42</v>
      </c>
      <c r="C268" s="2">
        <v>1</v>
      </c>
      <c r="D268" s="2">
        <v>3</v>
      </c>
      <c r="E268" s="2">
        <v>130</v>
      </c>
      <c r="F268" s="2">
        <v>180</v>
      </c>
      <c r="G268" s="2">
        <v>0</v>
      </c>
      <c r="H268" s="2">
        <v>0</v>
      </c>
      <c r="I268" s="2">
        <v>150</v>
      </c>
      <c r="J268" s="2">
        <v>0</v>
      </c>
      <c r="K268" s="2">
        <v>0</v>
      </c>
      <c r="L268" s="2">
        <v>1</v>
      </c>
      <c r="M268" s="2">
        <v>0</v>
      </c>
      <c r="N268" s="2">
        <v>3</v>
      </c>
      <c r="O268" s="2"/>
    </row>
    <row r="269" spans="1:15" x14ac:dyDescent="0.3">
      <c r="A269" s="2">
        <v>1</v>
      </c>
      <c r="B269" s="2">
        <v>61</v>
      </c>
      <c r="C269" s="2">
        <v>1</v>
      </c>
      <c r="D269" s="2">
        <v>4</v>
      </c>
      <c r="E269" s="2">
        <v>140</v>
      </c>
      <c r="F269" s="2">
        <v>207</v>
      </c>
      <c r="G269" s="2">
        <v>0</v>
      </c>
      <c r="H269" s="2">
        <v>2</v>
      </c>
      <c r="I269" s="2">
        <v>138</v>
      </c>
      <c r="J269" s="2">
        <v>1</v>
      </c>
      <c r="K269" s="2">
        <v>1.9</v>
      </c>
      <c r="L269" s="2">
        <v>1</v>
      </c>
      <c r="M269" s="2">
        <v>1</v>
      </c>
      <c r="N269" s="2">
        <v>7</v>
      </c>
      <c r="O269" s="2"/>
    </row>
    <row r="270" spans="1:15" x14ac:dyDescent="0.3">
      <c r="A270" s="2">
        <v>0</v>
      </c>
      <c r="B270" s="2">
        <v>66</v>
      </c>
      <c r="C270" s="2">
        <v>1</v>
      </c>
      <c r="D270" s="2">
        <v>4</v>
      </c>
      <c r="E270" s="2">
        <v>160</v>
      </c>
      <c r="F270" s="2">
        <v>228</v>
      </c>
      <c r="G270" s="2">
        <v>0</v>
      </c>
      <c r="H270" s="2">
        <v>2</v>
      </c>
      <c r="I270" s="2">
        <v>138</v>
      </c>
      <c r="J270" s="2">
        <v>0</v>
      </c>
      <c r="K270" s="2">
        <v>2.2999999999999998</v>
      </c>
      <c r="L270" s="2">
        <v>1</v>
      </c>
      <c r="M270" s="2">
        <v>0</v>
      </c>
      <c r="N270" s="2">
        <v>6</v>
      </c>
      <c r="O270" s="2"/>
    </row>
    <row r="271" spans="1:15" x14ac:dyDescent="0.3">
      <c r="A271" s="2">
        <v>1</v>
      </c>
      <c r="B271" s="2">
        <v>46</v>
      </c>
      <c r="C271" s="2">
        <v>1</v>
      </c>
      <c r="D271" s="2">
        <v>4</v>
      </c>
      <c r="E271" s="2">
        <v>140</v>
      </c>
      <c r="F271" s="2">
        <v>311</v>
      </c>
      <c r="G271" s="2">
        <v>0</v>
      </c>
      <c r="H271" s="2">
        <v>0</v>
      </c>
      <c r="I271" s="2">
        <v>120</v>
      </c>
      <c r="J271" s="2">
        <v>1</v>
      </c>
      <c r="K271" s="2">
        <v>1.8</v>
      </c>
      <c r="L271" s="2">
        <v>2</v>
      </c>
      <c r="M271" s="2">
        <v>2</v>
      </c>
      <c r="N271" s="2">
        <v>7</v>
      </c>
      <c r="O271" s="2"/>
    </row>
    <row r="272" spans="1:15" x14ac:dyDescent="0.3">
      <c r="A272" s="2">
        <v>0</v>
      </c>
      <c r="B272" s="2">
        <v>71</v>
      </c>
      <c r="C272" s="2">
        <v>0</v>
      </c>
      <c r="D272" s="2">
        <v>4</v>
      </c>
      <c r="E272" s="2">
        <v>112</v>
      </c>
      <c r="F272" s="2">
        <v>149</v>
      </c>
      <c r="G272" s="2">
        <v>0</v>
      </c>
      <c r="H272" s="2">
        <v>0</v>
      </c>
      <c r="I272" s="2">
        <v>125</v>
      </c>
      <c r="J272" s="2">
        <v>0</v>
      </c>
      <c r="K272" s="2">
        <v>1.6</v>
      </c>
      <c r="L272" s="2">
        <v>2</v>
      </c>
      <c r="M272" s="2">
        <v>0</v>
      </c>
      <c r="N272" s="2">
        <v>3</v>
      </c>
      <c r="O272" s="2"/>
    </row>
    <row r="273" spans="1:15" x14ac:dyDescent="0.3">
      <c r="A273" s="2">
        <v>1</v>
      </c>
      <c r="B273" s="2">
        <v>59</v>
      </c>
      <c r="C273" s="2">
        <v>1</v>
      </c>
      <c r="D273" s="2">
        <v>1</v>
      </c>
      <c r="E273" s="2">
        <v>134</v>
      </c>
      <c r="F273" s="2">
        <v>204</v>
      </c>
      <c r="G273" s="2">
        <v>0</v>
      </c>
      <c r="H273" s="2">
        <v>0</v>
      </c>
      <c r="I273" s="2">
        <v>162</v>
      </c>
      <c r="J273" s="2">
        <v>0</v>
      </c>
      <c r="K273" s="2">
        <v>0.8</v>
      </c>
      <c r="L273" s="2">
        <v>1</v>
      </c>
      <c r="M273" s="2">
        <v>2</v>
      </c>
      <c r="N273" s="2">
        <v>3</v>
      </c>
      <c r="O273" s="2"/>
    </row>
    <row r="274" spans="1:15" x14ac:dyDescent="0.3">
      <c r="A274" s="2">
        <v>0</v>
      </c>
      <c r="B274" s="2">
        <v>64</v>
      </c>
      <c r="C274" s="2">
        <v>1</v>
      </c>
      <c r="D274" s="2">
        <v>1</v>
      </c>
      <c r="E274" s="2">
        <v>170</v>
      </c>
      <c r="F274" s="2">
        <v>227</v>
      </c>
      <c r="G274" s="2">
        <v>0</v>
      </c>
      <c r="H274" s="2">
        <v>2</v>
      </c>
      <c r="I274" s="2">
        <v>155</v>
      </c>
      <c r="J274" s="2">
        <v>0</v>
      </c>
      <c r="K274" s="2">
        <v>0.6</v>
      </c>
      <c r="L274" s="2">
        <v>2</v>
      </c>
      <c r="M274" s="2">
        <v>0</v>
      </c>
      <c r="N274" s="2">
        <v>7</v>
      </c>
      <c r="O274" s="2"/>
    </row>
    <row r="275" spans="1:15" x14ac:dyDescent="0.3">
      <c r="A275" s="2">
        <v>0</v>
      </c>
      <c r="B275" s="2">
        <v>66</v>
      </c>
      <c r="C275" s="2">
        <v>0</v>
      </c>
      <c r="D275" s="2">
        <v>3</v>
      </c>
      <c r="E275" s="2">
        <v>146</v>
      </c>
      <c r="F275" s="2">
        <v>278</v>
      </c>
      <c r="G275" s="2">
        <v>0</v>
      </c>
      <c r="H275" s="2">
        <v>2</v>
      </c>
      <c r="I275" s="2">
        <v>152</v>
      </c>
      <c r="J275" s="2">
        <v>0</v>
      </c>
      <c r="K275" s="2">
        <v>0</v>
      </c>
      <c r="L275" s="2">
        <v>2</v>
      </c>
      <c r="M275" s="2">
        <v>1</v>
      </c>
      <c r="N275" s="2">
        <v>3</v>
      </c>
      <c r="O275" s="2"/>
    </row>
    <row r="276" spans="1:15" x14ac:dyDescent="0.3">
      <c r="A276" s="2">
        <v>0</v>
      </c>
      <c r="B276" s="2">
        <v>39</v>
      </c>
      <c r="C276" s="2">
        <v>0</v>
      </c>
      <c r="D276" s="2">
        <v>3</v>
      </c>
      <c r="E276" s="2">
        <v>138</v>
      </c>
      <c r="F276" s="2">
        <v>220</v>
      </c>
      <c r="G276" s="2">
        <v>0</v>
      </c>
      <c r="H276" s="2">
        <v>0</v>
      </c>
      <c r="I276" s="2">
        <v>152</v>
      </c>
      <c r="J276" s="2">
        <v>0</v>
      </c>
      <c r="K276" s="2">
        <v>0</v>
      </c>
      <c r="L276" s="2">
        <v>2</v>
      </c>
      <c r="M276" s="2">
        <v>0</v>
      </c>
      <c r="N276" s="2">
        <v>3</v>
      </c>
      <c r="O276" s="2"/>
    </row>
    <row r="277" spans="1:15" x14ac:dyDescent="0.3">
      <c r="A277" s="2">
        <v>1</v>
      </c>
      <c r="B277" s="2">
        <v>57</v>
      </c>
      <c r="C277" s="2">
        <v>1</v>
      </c>
      <c r="D277" s="2">
        <v>2</v>
      </c>
      <c r="E277" s="2">
        <v>154</v>
      </c>
      <c r="F277" s="2">
        <v>232</v>
      </c>
      <c r="G277" s="2">
        <v>0</v>
      </c>
      <c r="H277" s="2">
        <v>2</v>
      </c>
      <c r="I277" s="2">
        <v>164</v>
      </c>
      <c r="J277" s="2">
        <v>0</v>
      </c>
      <c r="K277" s="2">
        <v>0</v>
      </c>
      <c r="L277" s="2">
        <v>1</v>
      </c>
      <c r="M277" s="2">
        <v>1</v>
      </c>
      <c r="N277" s="2">
        <v>3</v>
      </c>
      <c r="O277" s="2"/>
    </row>
    <row r="278" spans="1:15" x14ac:dyDescent="0.3">
      <c r="A278" s="2">
        <v>0</v>
      </c>
      <c r="B278" s="2">
        <v>58</v>
      </c>
      <c r="C278" s="2">
        <v>0</v>
      </c>
      <c r="D278" s="2">
        <v>4</v>
      </c>
      <c r="E278" s="2">
        <v>130</v>
      </c>
      <c r="F278" s="2">
        <v>197</v>
      </c>
      <c r="G278" s="2">
        <v>0</v>
      </c>
      <c r="H278" s="2">
        <v>0</v>
      </c>
      <c r="I278" s="2">
        <v>131</v>
      </c>
      <c r="J278" s="2">
        <v>0</v>
      </c>
      <c r="K278" s="2">
        <v>0.6</v>
      </c>
      <c r="L278" s="2">
        <v>2</v>
      </c>
      <c r="M278" s="2">
        <v>0</v>
      </c>
      <c r="N278" s="2">
        <v>3</v>
      </c>
      <c r="O278" s="2"/>
    </row>
    <row r="279" spans="1:15" x14ac:dyDescent="0.3">
      <c r="A279" s="2">
        <v>1</v>
      </c>
      <c r="B279" s="2">
        <v>57</v>
      </c>
      <c r="C279" s="2">
        <v>1</v>
      </c>
      <c r="D279" s="2">
        <v>4</v>
      </c>
      <c r="E279" s="2">
        <v>110</v>
      </c>
      <c r="F279" s="2">
        <v>335</v>
      </c>
      <c r="G279" s="2">
        <v>0</v>
      </c>
      <c r="H279" s="2">
        <v>0</v>
      </c>
      <c r="I279" s="2">
        <v>143</v>
      </c>
      <c r="J279" s="2">
        <v>1</v>
      </c>
      <c r="K279" s="2">
        <v>3</v>
      </c>
      <c r="L279" s="2">
        <v>2</v>
      </c>
      <c r="M279" s="2">
        <v>1</v>
      </c>
      <c r="N279" s="2">
        <v>7</v>
      </c>
      <c r="O279" s="2"/>
    </row>
    <row r="280" spans="1:15" x14ac:dyDescent="0.3">
      <c r="A280" s="2">
        <v>0</v>
      </c>
      <c r="B280" s="2">
        <v>47</v>
      </c>
      <c r="C280" s="2">
        <v>1</v>
      </c>
      <c r="D280" s="2">
        <v>3</v>
      </c>
      <c r="E280" s="2">
        <v>130</v>
      </c>
      <c r="F280" s="2">
        <v>253</v>
      </c>
      <c r="G280" s="2">
        <v>0</v>
      </c>
      <c r="H280" s="2">
        <v>0</v>
      </c>
      <c r="I280" s="2">
        <v>179</v>
      </c>
      <c r="J280" s="2">
        <v>0</v>
      </c>
      <c r="K280" s="2">
        <v>0</v>
      </c>
      <c r="L280" s="2">
        <v>1</v>
      </c>
      <c r="M280" s="2">
        <v>0</v>
      </c>
      <c r="N280" s="2">
        <v>3</v>
      </c>
      <c r="O280" s="2"/>
    </row>
    <row r="281" spans="1:15" x14ac:dyDescent="0.3">
      <c r="A281" s="2">
        <v>1</v>
      </c>
      <c r="B281" s="2">
        <v>55</v>
      </c>
      <c r="C281" s="2">
        <v>0</v>
      </c>
      <c r="D281" s="2">
        <v>4</v>
      </c>
      <c r="E281" s="2">
        <v>128</v>
      </c>
      <c r="F281" s="2">
        <v>205</v>
      </c>
      <c r="G281" s="2">
        <v>0</v>
      </c>
      <c r="H281" s="2">
        <v>1</v>
      </c>
      <c r="I281" s="2">
        <v>130</v>
      </c>
      <c r="J281" s="2">
        <v>1</v>
      </c>
      <c r="K281" s="2">
        <v>2</v>
      </c>
      <c r="L281" s="2">
        <v>2</v>
      </c>
      <c r="M281" s="2">
        <v>1</v>
      </c>
      <c r="N281" s="2">
        <v>7</v>
      </c>
      <c r="O281" s="2"/>
    </row>
    <row r="282" spans="1:15" x14ac:dyDescent="0.3">
      <c r="A282" s="2">
        <v>0</v>
      </c>
      <c r="B282" s="2">
        <v>35</v>
      </c>
      <c r="C282" s="2">
        <v>1</v>
      </c>
      <c r="D282" s="2">
        <v>2</v>
      </c>
      <c r="E282" s="2">
        <v>122</v>
      </c>
      <c r="F282" s="2">
        <v>192</v>
      </c>
      <c r="G282" s="2">
        <v>0</v>
      </c>
      <c r="H282" s="2">
        <v>0</v>
      </c>
      <c r="I282" s="2">
        <v>174</v>
      </c>
      <c r="J282" s="2">
        <v>0</v>
      </c>
      <c r="K282" s="2">
        <v>0</v>
      </c>
      <c r="L282" s="2">
        <v>1</v>
      </c>
      <c r="M282" s="2">
        <v>0</v>
      </c>
      <c r="N282" s="2">
        <v>3</v>
      </c>
      <c r="O282" s="2"/>
    </row>
    <row r="283" spans="1:15" x14ac:dyDescent="0.3">
      <c r="A283" s="2">
        <v>1</v>
      </c>
      <c r="B283" s="2">
        <v>61</v>
      </c>
      <c r="C283" s="2">
        <v>1</v>
      </c>
      <c r="D283" s="2">
        <v>4</v>
      </c>
      <c r="E283" s="2">
        <v>148</v>
      </c>
      <c r="F283" s="2">
        <v>203</v>
      </c>
      <c r="G283" s="2">
        <v>0</v>
      </c>
      <c r="H283" s="2">
        <v>0</v>
      </c>
      <c r="I283" s="2">
        <v>161</v>
      </c>
      <c r="J283" s="2">
        <v>0</v>
      </c>
      <c r="K283" s="2">
        <v>0</v>
      </c>
      <c r="L283" s="2">
        <v>1</v>
      </c>
      <c r="M283" s="2">
        <v>1</v>
      </c>
      <c r="N283" s="2">
        <v>7</v>
      </c>
      <c r="O283" s="2"/>
    </row>
    <row r="284" spans="1:15" x14ac:dyDescent="0.3">
      <c r="A284" s="2">
        <v>1</v>
      </c>
      <c r="B284" s="2">
        <v>58</v>
      </c>
      <c r="C284" s="2">
        <v>1</v>
      </c>
      <c r="D284" s="2">
        <v>4</v>
      </c>
      <c r="E284" s="2">
        <v>114</v>
      </c>
      <c r="F284" s="2">
        <v>318</v>
      </c>
      <c r="G284" s="2">
        <v>0</v>
      </c>
      <c r="H284" s="2">
        <v>1</v>
      </c>
      <c r="I284" s="2">
        <v>140</v>
      </c>
      <c r="J284" s="2">
        <v>0</v>
      </c>
      <c r="K284" s="2">
        <v>4.4000000000000004</v>
      </c>
      <c r="L284" s="2">
        <v>3</v>
      </c>
      <c r="M284" s="2">
        <v>3</v>
      </c>
      <c r="N284" s="2">
        <v>6</v>
      </c>
      <c r="O284" s="2"/>
    </row>
    <row r="285" spans="1:15" x14ac:dyDescent="0.3">
      <c r="A285" s="2">
        <v>1</v>
      </c>
      <c r="B285" s="2">
        <v>58</v>
      </c>
      <c r="C285" s="2">
        <v>0</v>
      </c>
      <c r="D285" s="2">
        <v>4</v>
      </c>
      <c r="E285" s="2">
        <v>170</v>
      </c>
      <c r="F285" s="2">
        <v>225</v>
      </c>
      <c r="G285" s="2">
        <v>1</v>
      </c>
      <c r="H285" s="2">
        <v>2</v>
      </c>
      <c r="I285" s="2">
        <v>146</v>
      </c>
      <c r="J285" s="2">
        <v>1</v>
      </c>
      <c r="K285" s="2">
        <v>2.8</v>
      </c>
      <c r="L285" s="2">
        <v>2</v>
      </c>
      <c r="M285" s="2">
        <v>2</v>
      </c>
      <c r="N285" s="2">
        <v>6</v>
      </c>
      <c r="O285" s="2"/>
    </row>
    <row r="286" spans="1:15" x14ac:dyDescent="0.3">
      <c r="A286" s="2">
        <v>0</v>
      </c>
      <c r="B286" s="2">
        <v>56</v>
      </c>
      <c r="C286" s="2">
        <v>1</v>
      </c>
      <c r="D286" s="2">
        <v>2</v>
      </c>
      <c r="E286" s="2">
        <v>130</v>
      </c>
      <c r="F286" s="2">
        <v>221</v>
      </c>
      <c r="G286" s="2">
        <v>0</v>
      </c>
      <c r="H286" s="2">
        <v>2</v>
      </c>
      <c r="I286" s="2">
        <v>163</v>
      </c>
      <c r="J286" s="2">
        <v>0</v>
      </c>
      <c r="K286" s="2">
        <v>0</v>
      </c>
      <c r="L286" s="2">
        <v>1</v>
      </c>
      <c r="M286" s="2">
        <v>0</v>
      </c>
      <c r="N286" s="2">
        <v>7</v>
      </c>
      <c r="O286" s="2"/>
    </row>
    <row r="287" spans="1:15" x14ac:dyDescent="0.3">
      <c r="A287" s="2">
        <v>0</v>
      </c>
      <c r="B287" s="2">
        <v>56</v>
      </c>
      <c r="C287" s="2">
        <v>1</v>
      </c>
      <c r="D287" s="2">
        <v>2</v>
      </c>
      <c r="E287" s="2">
        <v>120</v>
      </c>
      <c r="F287" s="2">
        <v>240</v>
      </c>
      <c r="G287" s="2">
        <v>0</v>
      </c>
      <c r="H287" s="2">
        <v>0</v>
      </c>
      <c r="I287" s="2">
        <v>169</v>
      </c>
      <c r="J287" s="2">
        <v>0</v>
      </c>
      <c r="K287" s="2">
        <v>0</v>
      </c>
      <c r="L287" s="2">
        <v>3</v>
      </c>
      <c r="M287" s="2">
        <v>0</v>
      </c>
      <c r="N287" s="2">
        <v>3</v>
      </c>
      <c r="O287" s="2"/>
    </row>
    <row r="288" spans="1:15" x14ac:dyDescent="0.3">
      <c r="A288" s="2">
        <v>1</v>
      </c>
      <c r="B288" s="2">
        <v>67</v>
      </c>
      <c r="C288" s="2">
        <v>1</v>
      </c>
      <c r="D288" s="2">
        <v>3</v>
      </c>
      <c r="E288" s="2">
        <v>152</v>
      </c>
      <c r="F288" s="2">
        <v>212</v>
      </c>
      <c r="G288" s="2">
        <v>0</v>
      </c>
      <c r="H288" s="2">
        <v>2</v>
      </c>
      <c r="I288" s="2">
        <v>150</v>
      </c>
      <c r="J288" s="2">
        <v>0</v>
      </c>
      <c r="K288" s="2">
        <v>0.8</v>
      </c>
      <c r="L288" s="2">
        <v>2</v>
      </c>
      <c r="M288" s="2">
        <v>0</v>
      </c>
      <c r="N288" s="2">
        <v>7</v>
      </c>
      <c r="O288" s="2"/>
    </row>
    <row r="289" spans="1:15" x14ac:dyDescent="0.3">
      <c r="A289" s="2">
        <v>0</v>
      </c>
      <c r="B289" s="2">
        <v>55</v>
      </c>
      <c r="C289" s="2">
        <v>0</v>
      </c>
      <c r="D289" s="2">
        <v>2</v>
      </c>
      <c r="E289" s="2">
        <v>132</v>
      </c>
      <c r="F289" s="2">
        <v>342</v>
      </c>
      <c r="G289" s="2">
        <v>0</v>
      </c>
      <c r="H289" s="2">
        <v>0</v>
      </c>
      <c r="I289" s="2">
        <v>166</v>
      </c>
      <c r="J289" s="2">
        <v>0</v>
      </c>
      <c r="K289" s="2">
        <v>1.2</v>
      </c>
      <c r="L289" s="2">
        <v>1</v>
      </c>
      <c r="M289" s="2">
        <v>0</v>
      </c>
      <c r="N289" s="2">
        <v>3</v>
      </c>
      <c r="O289" s="2"/>
    </row>
    <row r="290" spans="1:15" x14ac:dyDescent="0.3">
      <c r="A290" s="2">
        <v>1</v>
      </c>
      <c r="B290" s="2">
        <v>44</v>
      </c>
      <c r="C290" s="2">
        <v>1</v>
      </c>
      <c r="D290" s="2">
        <v>4</v>
      </c>
      <c r="E290" s="2">
        <v>120</v>
      </c>
      <c r="F290" s="2">
        <v>169</v>
      </c>
      <c r="G290" s="2">
        <v>0</v>
      </c>
      <c r="H290" s="2">
        <v>0</v>
      </c>
      <c r="I290" s="2">
        <v>144</v>
      </c>
      <c r="J290" s="2">
        <v>1</v>
      </c>
      <c r="K290" s="2">
        <v>2.8</v>
      </c>
      <c r="L290" s="2">
        <v>3</v>
      </c>
      <c r="M290" s="2">
        <v>0</v>
      </c>
      <c r="N290" s="2">
        <v>6</v>
      </c>
      <c r="O290" s="2"/>
    </row>
    <row r="291" spans="1:15" x14ac:dyDescent="0.3">
      <c r="A291" s="2">
        <v>1</v>
      </c>
      <c r="B291" s="2">
        <v>63</v>
      </c>
      <c r="C291" s="2">
        <v>1</v>
      </c>
      <c r="D291" s="2">
        <v>4</v>
      </c>
      <c r="E291" s="2">
        <v>140</v>
      </c>
      <c r="F291" s="2">
        <v>187</v>
      </c>
      <c r="G291" s="2">
        <v>0</v>
      </c>
      <c r="H291" s="2">
        <v>2</v>
      </c>
      <c r="I291" s="2">
        <v>144</v>
      </c>
      <c r="J291" s="2">
        <v>1</v>
      </c>
      <c r="K291" s="2">
        <v>4</v>
      </c>
      <c r="L291" s="2">
        <v>1</v>
      </c>
      <c r="M291" s="2">
        <v>2</v>
      </c>
      <c r="N291" s="2">
        <v>7</v>
      </c>
      <c r="O291" s="2"/>
    </row>
    <row r="292" spans="1:15" x14ac:dyDescent="0.3">
      <c r="A292" s="2">
        <v>1</v>
      </c>
      <c r="B292" s="2">
        <v>63</v>
      </c>
      <c r="C292" s="2">
        <v>0</v>
      </c>
      <c r="D292" s="2">
        <v>4</v>
      </c>
      <c r="E292" s="2">
        <v>124</v>
      </c>
      <c r="F292" s="2">
        <v>197</v>
      </c>
      <c r="G292" s="2">
        <v>0</v>
      </c>
      <c r="H292" s="2">
        <v>0</v>
      </c>
      <c r="I292" s="2">
        <v>136</v>
      </c>
      <c r="J292" s="2">
        <v>1</v>
      </c>
      <c r="K292" s="2">
        <v>0</v>
      </c>
      <c r="L292" s="2">
        <v>2</v>
      </c>
      <c r="M292" s="2">
        <v>0</v>
      </c>
      <c r="N292" s="2">
        <v>3</v>
      </c>
      <c r="O292" s="2"/>
    </row>
    <row r="293" spans="1:15" x14ac:dyDescent="0.3">
      <c r="A293" s="2">
        <v>0</v>
      </c>
      <c r="B293" s="2">
        <v>41</v>
      </c>
      <c r="C293" s="2">
        <v>1</v>
      </c>
      <c r="D293" s="2">
        <v>2</v>
      </c>
      <c r="E293" s="2">
        <v>120</v>
      </c>
      <c r="F293" s="2">
        <v>157</v>
      </c>
      <c r="G293" s="2">
        <v>0</v>
      </c>
      <c r="H293" s="2">
        <v>0</v>
      </c>
      <c r="I293" s="2">
        <v>182</v>
      </c>
      <c r="J293" s="2">
        <v>0</v>
      </c>
      <c r="K293" s="2">
        <v>0</v>
      </c>
      <c r="L293" s="2">
        <v>1</v>
      </c>
      <c r="M293" s="2">
        <v>0</v>
      </c>
      <c r="N293" s="2">
        <v>3</v>
      </c>
      <c r="O293" s="2"/>
    </row>
    <row r="294" spans="1:15" x14ac:dyDescent="0.3">
      <c r="A294" s="2">
        <v>1</v>
      </c>
      <c r="B294" s="2">
        <v>59</v>
      </c>
      <c r="C294" s="2">
        <v>1</v>
      </c>
      <c r="D294" s="2">
        <v>4</v>
      </c>
      <c r="E294" s="2">
        <v>164</v>
      </c>
      <c r="F294" s="2">
        <v>176</v>
      </c>
      <c r="G294" s="2">
        <v>1</v>
      </c>
      <c r="H294" s="2">
        <v>2</v>
      </c>
      <c r="I294" s="2">
        <v>90</v>
      </c>
      <c r="J294" s="2">
        <v>0</v>
      </c>
      <c r="K294" s="2">
        <v>1</v>
      </c>
      <c r="L294" s="2">
        <v>2</v>
      </c>
      <c r="M294" s="2">
        <v>2</v>
      </c>
      <c r="N294" s="2">
        <v>6</v>
      </c>
      <c r="O294" s="2"/>
    </row>
    <row r="295" spans="1:15" x14ac:dyDescent="0.3">
      <c r="A295" s="2">
        <v>1</v>
      </c>
      <c r="B295" s="2">
        <v>57</v>
      </c>
      <c r="C295" s="2">
        <v>0</v>
      </c>
      <c r="D295" s="2">
        <v>4</v>
      </c>
      <c r="E295" s="2">
        <v>140</v>
      </c>
      <c r="F295" s="2">
        <v>241</v>
      </c>
      <c r="G295" s="2">
        <v>0</v>
      </c>
      <c r="H295" s="2">
        <v>0</v>
      </c>
      <c r="I295" s="2">
        <v>123</v>
      </c>
      <c r="J295" s="2">
        <v>1</v>
      </c>
      <c r="K295" s="2">
        <v>0.2</v>
      </c>
      <c r="L295" s="2">
        <v>2</v>
      </c>
      <c r="M295" s="2">
        <v>0</v>
      </c>
      <c r="N295" s="2">
        <v>7</v>
      </c>
      <c r="O295" s="2"/>
    </row>
    <row r="296" spans="1:15" x14ac:dyDescent="0.3">
      <c r="A296" s="2">
        <v>1</v>
      </c>
      <c r="B296" s="2">
        <v>45</v>
      </c>
      <c r="C296" s="2">
        <v>1</v>
      </c>
      <c r="D296" s="2">
        <v>1</v>
      </c>
      <c r="E296" s="2">
        <v>110</v>
      </c>
      <c r="F296" s="2">
        <v>264</v>
      </c>
      <c r="G296" s="2">
        <v>0</v>
      </c>
      <c r="H296" s="2">
        <v>0</v>
      </c>
      <c r="I296" s="2">
        <v>132</v>
      </c>
      <c r="J296" s="2">
        <v>0</v>
      </c>
      <c r="K296" s="2">
        <v>1.2</v>
      </c>
      <c r="L296" s="2">
        <v>2</v>
      </c>
      <c r="M296" s="2">
        <v>0</v>
      </c>
      <c r="N296" s="2">
        <v>7</v>
      </c>
      <c r="O296" s="2"/>
    </row>
    <row r="297" spans="1:15" x14ac:dyDescent="0.3">
      <c r="A297" s="2">
        <v>1</v>
      </c>
      <c r="B297" s="2">
        <v>68</v>
      </c>
      <c r="C297" s="2">
        <v>1</v>
      </c>
      <c r="D297" s="2">
        <v>4</v>
      </c>
      <c r="E297" s="2">
        <v>144</v>
      </c>
      <c r="F297" s="2">
        <v>193</v>
      </c>
      <c r="G297" s="2">
        <v>1</v>
      </c>
      <c r="H297" s="2">
        <v>0</v>
      </c>
      <c r="I297" s="2">
        <v>141</v>
      </c>
      <c r="J297" s="2">
        <v>0</v>
      </c>
      <c r="K297" s="2">
        <v>3.4</v>
      </c>
      <c r="L297" s="2">
        <v>2</v>
      </c>
      <c r="M297" s="2">
        <v>2</v>
      </c>
      <c r="N297" s="2">
        <v>7</v>
      </c>
      <c r="O297" s="2"/>
    </row>
    <row r="298" spans="1:15" x14ac:dyDescent="0.3">
      <c r="A298" s="2">
        <v>1</v>
      </c>
      <c r="B298" s="2">
        <v>57</v>
      </c>
      <c r="C298" s="2">
        <v>1</v>
      </c>
      <c r="D298" s="2">
        <v>4</v>
      </c>
      <c r="E298" s="2">
        <v>130</v>
      </c>
      <c r="F298" s="2">
        <v>131</v>
      </c>
      <c r="G298" s="2">
        <v>0</v>
      </c>
      <c r="H298" s="2">
        <v>0</v>
      </c>
      <c r="I298" s="2">
        <v>115</v>
      </c>
      <c r="J298" s="2">
        <v>1</v>
      </c>
      <c r="K298" s="2">
        <v>1.2</v>
      </c>
      <c r="L298" s="2">
        <v>2</v>
      </c>
      <c r="M298" s="2">
        <v>1</v>
      </c>
      <c r="N298" s="2">
        <v>7</v>
      </c>
      <c r="O298" s="2"/>
    </row>
    <row r="299" spans="1:15" x14ac:dyDescent="0.3">
      <c r="A299" s="2">
        <v>1</v>
      </c>
      <c r="B299" s="2">
        <v>57</v>
      </c>
      <c r="C299" s="2">
        <v>0</v>
      </c>
      <c r="D299" s="2">
        <v>2</v>
      </c>
      <c r="E299" s="2">
        <v>130</v>
      </c>
      <c r="F299" s="2">
        <v>236</v>
      </c>
      <c r="G299" s="2">
        <v>0</v>
      </c>
      <c r="H299" s="2">
        <v>2</v>
      </c>
      <c r="I299" s="2">
        <v>174</v>
      </c>
      <c r="J299" s="2">
        <v>0</v>
      </c>
      <c r="K299" s="2">
        <v>0</v>
      </c>
      <c r="L299" s="2">
        <v>2</v>
      </c>
      <c r="M299" s="2">
        <v>1</v>
      </c>
      <c r="N299" s="2">
        <v>3</v>
      </c>
      <c r="O299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ED92B-1FAF-461C-ABA1-BFAC760FCE1A}">
  <dimension ref="A1:BX321"/>
  <sheetViews>
    <sheetView showGridLines="0" topLeftCell="BB1" workbookViewId="0">
      <selection activeCell="BN12" sqref="BN12"/>
    </sheetView>
  </sheetViews>
  <sheetFormatPr defaultRowHeight="14.4" x14ac:dyDescent="0.3"/>
  <cols>
    <col min="14" max="14" width="14.88671875" customWidth="1"/>
  </cols>
  <sheetData>
    <row r="1" spans="1:76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6" t="s">
        <v>0</v>
      </c>
    </row>
    <row r="2" spans="1:76" x14ac:dyDescent="0.3">
      <c r="A2" s="4">
        <v>63</v>
      </c>
      <c r="B2" s="4">
        <v>1</v>
      </c>
      <c r="C2" s="4">
        <v>1</v>
      </c>
      <c r="D2" s="4">
        <v>145</v>
      </c>
      <c r="E2" s="4">
        <v>233</v>
      </c>
      <c r="F2" s="4">
        <v>1</v>
      </c>
      <c r="G2" s="4">
        <v>2</v>
      </c>
      <c r="H2" s="4">
        <v>150</v>
      </c>
      <c r="I2" s="4">
        <v>0</v>
      </c>
      <c r="J2" s="4">
        <v>2.2999999999999998</v>
      </c>
      <c r="K2" s="4">
        <v>3</v>
      </c>
      <c r="L2" s="4">
        <v>0</v>
      </c>
      <c r="M2" s="4">
        <v>6</v>
      </c>
      <c r="N2" s="7">
        <v>0</v>
      </c>
    </row>
    <row r="3" spans="1:76" x14ac:dyDescent="0.3">
      <c r="A3" s="5">
        <v>67</v>
      </c>
      <c r="B3" s="5">
        <v>1</v>
      </c>
      <c r="C3" s="5">
        <v>4</v>
      </c>
      <c r="D3" s="5">
        <v>160</v>
      </c>
      <c r="E3" s="5">
        <v>286</v>
      </c>
      <c r="F3" s="5">
        <v>0</v>
      </c>
      <c r="G3" s="5">
        <v>2</v>
      </c>
      <c r="H3" s="5">
        <v>108</v>
      </c>
      <c r="I3" s="5">
        <v>1</v>
      </c>
      <c r="J3" s="5">
        <v>1.5</v>
      </c>
      <c r="K3" s="5">
        <v>2</v>
      </c>
      <c r="L3" s="5">
        <v>3</v>
      </c>
      <c r="M3" s="5">
        <v>3</v>
      </c>
      <c r="N3" s="8">
        <v>1</v>
      </c>
    </row>
    <row r="4" spans="1:76" x14ac:dyDescent="0.3">
      <c r="A4" s="4">
        <v>67</v>
      </c>
      <c r="B4" s="4">
        <v>1</v>
      </c>
      <c r="C4" s="4">
        <v>4</v>
      </c>
      <c r="D4" s="4">
        <v>120</v>
      </c>
      <c r="E4" s="4">
        <v>229</v>
      </c>
      <c r="F4" s="4">
        <v>0</v>
      </c>
      <c r="G4" s="4">
        <v>2</v>
      </c>
      <c r="H4" s="4">
        <v>129</v>
      </c>
      <c r="I4" s="4">
        <v>1</v>
      </c>
      <c r="J4" s="4">
        <v>2.6</v>
      </c>
      <c r="K4" s="4">
        <v>2</v>
      </c>
      <c r="L4" s="4">
        <v>2</v>
      </c>
      <c r="M4" s="4">
        <v>7</v>
      </c>
      <c r="N4" s="7">
        <v>1</v>
      </c>
    </row>
    <row r="5" spans="1:76" x14ac:dyDescent="0.3">
      <c r="A5" s="5">
        <v>37</v>
      </c>
      <c r="B5" s="5">
        <v>1</v>
      </c>
      <c r="C5" s="5">
        <v>3</v>
      </c>
      <c r="D5" s="5">
        <v>130</v>
      </c>
      <c r="E5" s="5">
        <v>250</v>
      </c>
      <c r="F5" s="5">
        <v>0</v>
      </c>
      <c r="G5" s="5">
        <v>0</v>
      </c>
      <c r="H5" s="5">
        <v>187</v>
      </c>
      <c r="I5" s="5">
        <v>0</v>
      </c>
      <c r="J5" s="5">
        <v>3.5</v>
      </c>
      <c r="K5" s="5">
        <v>3</v>
      </c>
      <c r="L5" s="5">
        <v>0</v>
      </c>
      <c r="M5" s="5">
        <v>3</v>
      </c>
      <c r="N5" s="8">
        <v>0</v>
      </c>
      <c r="R5" t="s">
        <v>15</v>
      </c>
      <c r="BL5" t="s">
        <v>47</v>
      </c>
      <c r="BQ5" t="s">
        <v>52</v>
      </c>
    </row>
    <row r="6" spans="1:76" ht="15" thickBot="1" x14ac:dyDescent="0.35">
      <c r="A6" s="4">
        <v>41</v>
      </c>
      <c r="B6" s="4">
        <v>0</v>
      </c>
      <c r="C6" s="4">
        <v>2</v>
      </c>
      <c r="D6" s="4">
        <v>130</v>
      </c>
      <c r="E6" s="4">
        <v>204</v>
      </c>
      <c r="F6" s="4">
        <v>0</v>
      </c>
      <c r="G6" s="4">
        <v>2</v>
      </c>
      <c r="H6" s="4">
        <v>172</v>
      </c>
      <c r="I6" s="4">
        <v>0</v>
      </c>
      <c r="J6" s="4">
        <v>1.4</v>
      </c>
      <c r="K6" s="4">
        <v>1</v>
      </c>
      <c r="L6" s="4">
        <v>0</v>
      </c>
      <c r="M6" s="4">
        <v>3</v>
      </c>
      <c r="N6" s="7">
        <v>0</v>
      </c>
    </row>
    <row r="7" spans="1:76" ht="15" thickTop="1" x14ac:dyDescent="0.3">
      <c r="A7" s="5">
        <v>56</v>
      </c>
      <c r="B7" s="5">
        <v>1</v>
      </c>
      <c r="C7" s="5">
        <v>2</v>
      </c>
      <c r="D7" s="5">
        <v>120</v>
      </c>
      <c r="E7" s="5">
        <v>236</v>
      </c>
      <c r="F7" s="5">
        <v>0</v>
      </c>
      <c r="G7" s="5">
        <v>0</v>
      </c>
      <c r="H7" s="5">
        <v>178</v>
      </c>
      <c r="I7" s="5">
        <v>0</v>
      </c>
      <c r="J7" s="5">
        <v>0.8</v>
      </c>
      <c r="K7" s="5">
        <v>1</v>
      </c>
      <c r="L7" s="5">
        <v>0</v>
      </c>
      <c r="M7" s="5">
        <v>3</v>
      </c>
      <c r="N7" s="8">
        <v>0</v>
      </c>
      <c r="R7" s="19" t="str">
        <f>A1</f>
        <v>age</v>
      </c>
      <c r="S7" s="19" t="str">
        <f t="shared" ref="S7:AD7" si="0">B1</f>
        <v>gender</v>
      </c>
      <c r="T7" s="19" t="str">
        <f t="shared" si="0"/>
        <v>cp</v>
      </c>
      <c r="U7" s="19" t="str">
        <f t="shared" si="0"/>
        <v>trestbps</v>
      </c>
      <c r="V7" s="19" t="str">
        <f t="shared" si="0"/>
        <v>chol</v>
      </c>
      <c r="W7" s="19" t="str">
        <f t="shared" si="0"/>
        <v>fbs</v>
      </c>
      <c r="X7" s="19" t="str">
        <f t="shared" si="0"/>
        <v>restecg</v>
      </c>
      <c r="Y7" s="19" t="str">
        <f t="shared" si="0"/>
        <v>thalach</v>
      </c>
      <c r="Z7" s="19" t="str">
        <f t="shared" si="0"/>
        <v>exang</v>
      </c>
      <c r="AA7" s="19" t="str">
        <f t="shared" si="0"/>
        <v>oldpeak</v>
      </c>
      <c r="AB7" s="19" t="str">
        <f t="shared" si="0"/>
        <v>slope</v>
      </c>
      <c r="AC7" s="19" t="str">
        <f t="shared" si="0"/>
        <v>ca</v>
      </c>
      <c r="AD7" s="19" t="str">
        <f t="shared" si="0"/>
        <v>thal</v>
      </c>
      <c r="AE7" s="19" t="s">
        <v>16</v>
      </c>
      <c r="AF7" s="19" t="s">
        <v>17</v>
      </c>
      <c r="AG7" s="19" t="s">
        <v>18</v>
      </c>
      <c r="AH7" s="19" t="s">
        <v>19</v>
      </c>
      <c r="AI7" s="19" t="s">
        <v>20</v>
      </c>
      <c r="AJ7" s="19" t="s">
        <v>21</v>
      </c>
      <c r="AK7" s="19" t="s">
        <v>22</v>
      </c>
      <c r="AL7" s="19" t="s">
        <v>23</v>
      </c>
      <c r="AM7" s="19" t="s">
        <v>24</v>
      </c>
      <c r="AP7" t="s">
        <v>25</v>
      </c>
      <c r="AR7" t="s">
        <v>26</v>
      </c>
      <c r="AS7" s="21">
        <f>AE305*LN(AE305/AG305)+AF305*LN(AF305/AG305)</f>
        <v>-204.97324794853637</v>
      </c>
      <c r="AU7" t="s">
        <v>38</v>
      </c>
      <c r="BJ7" t="s">
        <v>46</v>
      </c>
      <c r="BM7" s="27" t="s">
        <v>48</v>
      </c>
      <c r="BN7" s="27" t="s">
        <v>49</v>
      </c>
      <c r="BQ7" s="25" t="s">
        <v>20</v>
      </c>
      <c r="BR7" s="25" t="s">
        <v>17</v>
      </c>
      <c r="BS7" s="25" t="s">
        <v>16</v>
      </c>
      <c r="BT7" s="25" t="s">
        <v>53</v>
      </c>
      <c r="BU7" s="25" t="s">
        <v>54</v>
      </c>
      <c r="BV7" s="25" t="s">
        <v>55</v>
      </c>
      <c r="BW7" s="25" t="s">
        <v>56</v>
      </c>
      <c r="BX7" s="25" t="s">
        <v>57</v>
      </c>
    </row>
    <row r="8" spans="1:76" x14ac:dyDescent="0.3">
      <c r="A8" s="4">
        <v>62</v>
      </c>
      <c r="B8" s="4">
        <v>0</v>
      </c>
      <c r="C8" s="4">
        <v>4</v>
      </c>
      <c r="D8" s="4">
        <v>140</v>
      </c>
      <c r="E8" s="4">
        <v>268</v>
      </c>
      <c r="F8" s="4">
        <v>0</v>
      </c>
      <c r="G8" s="4">
        <v>2</v>
      </c>
      <c r="H8" s="4">
        <v>160</v>
      </c>
      <c r="I8" s="4">
        <v>0</v>
      </c>
      <c r="J8" s="4">
        <v>3.6</v>
      </c>
      <c r="K8" s="4">
        <v>3</v>
      </c>
      <c r="L8" s="4">
        <v>2</v>
      </c>
      <c r="M8" s="4">
        <v>3</v>
      </c>
      <c r="N8" s="7">
        <v>1</v>
      </c>
      <c r="R8">
        <f>A2</f>
        <v>63</v>
      </c>
      <c r="S8">
        <f t="shared" ref="S8:AE8" si="1">B2</f>
        <v>1</v>
      </c>
      <c r="T8">
        <f t="shared" si="1"/>
        <v>1</v>
      </c>
      <c r="U8">
        <f t="shared" si="1"/>
        <v>145</v>
      </c>
      <c r="V8">
        <f t="shared" si="1"/>
        <v>233</v>
      </c>
      <c r="W8">
        <f t="shared" si="1"/>
        <v>1</v>
      </c>
      <c r="X8">
        <f t="shared" si="1"/>
        <v>2</v>
      </c>
      <c r="Y8">
        <f t="shared" si="1"/>
        <v>150</v>
      </c>
      <c r="Z8">
        <f t="shared" si="1"/>
        <v>0</v>
      </c>
      <c r="AA8">
        <f t="shared" si="1"/>
        <v>2.2999999999999998</v>
      </c>
      <c r="AB8">
        <f t="shared" si="1"/>
        <v>3</v>
      </c>
      <c r="AC8">
        <f t="shared" si="1"/>
        <v>0</v>
      </c>
      <c r="AD8">
        <f t="shared" si="1"/>
        <v>6</v>
      </c>
      <c r="AE8" s="13">
        <f t="shared" si="1"/>
        <v>0</v>
      </c>
      <c r="AF8" s="14">
        <f>1-AE8</f>
        <v>1</v>
      </c>
      <c r="AG8" s="15">
        <f>AE8+AF8</f>
        <v>1</v>
      </c>
      <c r="AH8">
        <f>IF(AG8=0,"",AE8/AG8)</f>
        <v>0</v>
      </c>
      <c r="AI8">
        <f>1/(1+EXP(-$AP$9-MMULT(R8:AD8,$AP$10:$AP$22)))</f>
        <v>0.2660000015226277</v>
      </c>
      <c r="AJ8" s="10">
        <f>AG8*AI8</f>
        <v>0.2660000015226277</v>
      </c>
      <c r="AK8" s="12">
        <f>AG8-AJ8</f>
        <v>0.7339999984773723</v>
      </c>
      <c r="AL8" s="10">
        <f>IFERROR(AG8*(AH8*LN(AI8)+(1-AH8)*LN(1-AI8)),0)</f>
        <v>-0.30924625244204612</v>
      </c>
      <c r="AM8" s="12">
        <f>100*IF(AI8&gt;=$BM$14,AE8/AG8,AF8/AG8)</f>
        <v>100</v>
      </c>
      <c r="AR8" t="s">
        <v>27</v>
      </c>
      <c r="AS8" s="23">
        <f>AL305</f>
        <v>-102.34436632446962</v>
      </c>
      <c r="AU8" s="10">
        <f t="array" ref="AU8:BH21">MINVERSE(MMULT(TRANSPOSE([1]!DEsign(R8:AD304)),AI8:AI304*(1-AI8:AI304)*AG8:AG304*[1]!DEsign(R8:AD304)))</f>
        <v>8.2889982110380647</v>
      </c>
      <c r="AV8" s="11">
        <v>-3.2973341298921786E-2</v>
      </c>
      <c r="AW8" s="11">
        <v>-0.43870434499166083</v>
      </c>
      <c r="AX8" s="11">
        <v>-0.21336910340343845</v>
      </c>
      <c r="AY8" s="11">
        <v>-1.0754471681524689E-2</v>
      </c>
      <c r="AZ8" s="11">
        <v>-2.5532698165657902E-3</v>
      </c>
      <c r="BA8" s="11">
        <v>0.27581937668651935</v>
      </c>
      <c r="BB8" s="11">
        <v>1.2775016615220947E-2</v>
      </c>
      <c r="BC8" s="11">
        <v>-1.8511768053744868E-2</v>
      </c>
      <c r="BD8" s="11">
        <v>-0.13465649653852585</v>
      </c>
      <c r="BE8" s="11">
        <v>9.8943354457380252E-3</v>
      </c>
      <c r="BF8" s="11">
        <v>-0.34560822755088011</v>
      </c>
      <c r="BG8" s="11">
        <v>-6.7591628916037816E-2</v>
      </c>
      <c r="BH8" s="12">
        <v>-8.7646606698831755E-3</v>
      </c>
      <c r="BJ8" s="21">
        <f t="array" ref="BJ8:BJ21">MMULT(TRANSPOSE([1]!DEsign(R8:AD304)),AG8:AG304*(AH8:AH304-AI8:AI304))</f>
        <v>3.2375742864603207E-3</v>
      </c>
      <c r="BL8" t="s">
        <v>21</v>
      </c>
      <c r="BM8" s="10">
        <f>SUMIF(AI8:AI304,"&gt;="&amp;BM14,AE8:AE304)</f>
        <v>112</v>
      </c>
      <c r="BN8" s="12">
        <f>SUMIF(AI8:AI304,"&gt;="&amp;BM14,AF8:AF304)</f>
        <v>20</v>
      </c>
      <c r="BO8">
        <f>BM8+BN8</f>
        <v>132</v>
      </c>
      <c r="BT8">
        <v>0</v>
      </c>
      <c r="BU8">
        <v>0</v>
      </c>
      <c r="BV8">
        <f>1-BT8/BT$305</f>
        <v>1</v>
      </c>
      <c r="BW8">
        <f>1-BU8/BU$305</f>
        <v>1</v>
      </c>
      <c r="BX8">
        <f>(BV8-BV9)*BW8</f>
        <v>6.2499999999999778E-3</v>
      </c>
    </row>
    <row r="9" spans="1:76" x14ac:dyDescent="0.3">
      <c r="A9" s="5">
        <v>57</v>
      </c>
      <c r="B9" s="5">
        <v>0</v>
      </c>
      <c r="C9" s="5">
        <v>4</v>
      </c>
      <c r="D9" s="5">
        <v>120</v>
      </c>
      <c r="E9" s="5">
        <v>354</v>
      </c>
      <c r="F9" s="5">
        <v>0</v>
      </c>
      <c r="G9" s="5">
        <v>0</v>
      </c>
      <c r="H9" s="5">
        <v>163</v>
      </c>
      <c r="I9" s="5">
        <v>1</v>
      </c>
      <c r="J9" s="5">
        <v>0.6</v>
      </c>
      <c r="K9" s="5">
        <v>1</v>
      </c>
      <c r="L9" s="5">
        <v>0</v>
      </c>
      <c r="M9" s="5">
        <v>3</v>
      </c>
      <c r="N9" s="8">
        <v>0</v>
      </c>
      <c r="R9">
        <f t="shared" ref="R9:R72" si="2">A3</f>
        <v>67</v>
      </c>
      <c r="S9">
        <f t="shared" ref="S9:S72" si="3">B3</f>
        <v>1</v>
      </c>
      <c r="T9">
        <f t="shared" ref="T9:T72" si="4">C3</f>
        <v>4</v>
      </c>
      <c r="U9">
        <f t="shared" ref="U9:U72" si="5">D3</f>
        <v>160</v>
      </c>
      <c r="V9">
        <f t="shared" ref="V9:V72" si="6">E3</f>
        <v>286</v>
      </c>
      <c r="W9">
        <f t="shared" ref="W9:W72" si="7">F3</f>
        <v>0</v>
      </c>
      <c r="X9">
        <f t="shared" ref="X9:X72" si="8">G3</f>
        <v>2</v>
      </c>
      <c r="Y9">
        <f t="shared" ref="Y9:Y72" si="9">H3</f>
        <v>108</v>
      </c>
      <c r="Z9">
        <f t="shared" ref="Z9:Z72" si="10">I3</f>
        <v>1</v>
      </c>
      <c r="AA9">
        <f t="shared" ref="AA9:AA72" si="11">J3</f>
        <v>1.5</v>
      </c>
      <c r="AB9">
        <f t="shared" ref="AB9:AB72" si="12">K3</f>
        <v>2</v>
      </c>
      <c r="AC9">
        <f t="shared" ref="AC9:AC72" si="13">L3</f>
        <v>3</v>
      </c>
      <c r="AD9">
        <f t="shared" ref="AD9:AD72" si="14">M3</f>
        <v>3</v>
      </c>
      <c r="AE9" s="13">
        <f t="shared" ref="AE9:AE72" si="15">N3</f>
        <v>1</v>
      </c>
      <c r="AF9" s="14">
        <f t="shared" ref="AF9:AF72" si="16">1-AE9</f>
        <v>0</v>
      </c>
      <c r="AG9" s="15">
        <f t="shared" ref="AG9:AG72" si="17">AE9+AF9</f>
        <v>1</v>
      </c>
      <c r="AH9">
        <f t="shared" ref="AH9:AH72" si="18">IF(AG9=0,"",AE9/AG9)</f>
        <v>1</v>
      </c>
      <c r="AI9">
        <f t="shared" ref="AI9:AI72" si="19">1/(1+EXP(-$AP$9-MMULT(R9:AD9,$AP$10:$AP$22)))</f>
        <v>0.99776203947140774</v>
      </c>
      <c r="AJ9" s="13">
        <f t="shared" ref="AJ9:AJ72" si="20">AG9*AI9</f>
        <v>0.99776203947140774</v>
      </c>
      <c r="AK9" s="15">
        <f t="shared" ref="AK9:AK72" si="21">AG9-AJ9</f>
        <v>2.2379605285922644E-3</v>
      </c>
      <c r="AL9" s="13">
        <f t="shared" ref="AL9:AL72" si="22">IFERROR(AG9*(AH9*LN(AI9)+(1-AH9)*LN(1-AI9)),0)</f>
        <v>-2.2404685047891972E-3</v>
      </c>
      <c r="AM9" s="15">
        <f t="shared" ref="AM9:AM72" si="23">100*IF(AI9&gt;=$BM$14,AE9/AG9,AF9/AG9)</f>
        <v>100</v>
      </c>
      <c r="AO9" s="3" t="s">
        <v>14</v>
      </c>
      <c r="AP9" s="21">
        <v>-7.3584689229415554</v>
      </c>
      <c r="AU9" s="13">
        <v>-3.2973341298921578E-2</v>
      </c>
      <c r="AV9" s="14">
        <v>5.7451366595530373E-4</v>
      </c>
      <c r="AW9" s="14">
        <v>1.2557816207597041E-3</v>
      </c>
      <c r="AX9" s="14">
        <v>2.6848672799260036E-4</v>
      </c>
      <c r="AY9" s="14">
        <v>-7.0078483480932985E-5</v>
      </c>
      <c r="AZ9" s="14">
        <v>-1.4552303894859497E-5</v>
      </c>
      <c r="BA9" s="14">
        <v>-3.5631993477009386E-4</v>
      </c>
      <c r="BB9" s="14">
        <v>-7.8852775992123447E-5</v>
      </c>
      <c r="BC9" s="14">
        <v>9.5051056639706782E-5</v>
      </c>
      <c r="BD9" s="14">
        <v>5.7008493629784253E-4</v>
      </c>
      <c r="BE9" s="14">
        <v>5.2001942996792285E-4</v>
      </c>
      <c r="BF9" s="14">
        <v>-3.6004971080522038E-4</v>
      </c>
      <c r="BG9" s="14">
        <v>-1.8176851506323686E-3</v>
      </c>
      <c r="BH9" s="15">
        <v>-1.5207644105884742E-4</v>
      </c>
      <c r="BJ9" s="22">
        <v>0.21888909758673236</v>
      </c>
      <c r="BL9" t="s">
        <v>22</v>
      </c>
      <c r="BM9" s="16">
        <f>BM10-BM8</f>
        <v>25</v>
      </c>
      <c r="BN9" s="18">
        <f>BN10-BN8</f>
        <v>140</v>
      </c>
      <c r="BO9">
        <f t="shared" ref="BO9:BO10" si="24">BM9+BN9</f>
        <v>165</v>
      </c>
      <c r="BQ9">
        <f t="array" ref="BQ9:BS305">[1]!SelectCols(AE8:AI304,"5,2,1",1)</f>
        <v>5.0698492824332447E-3</v>
      </c>
      <c r="BR9">
        <v>1</v>
      </c>
      <c r="BS9">
        <v>0</v>
      </c>
      <c r="BT9">
        <f>BT8+BR9</f>
        <v>1</v>
      </c>
      <c r="BU9">
        <f>BU8+BS9</f>
        <v>0</v>
      </c>
      <c r="BV9">
        <f t="shared" ref="BV9:BV72" si="25">1-BT9/BT$305</f>
        <v>0.99375000000000002</v>
      </c>
      <c r="BW9">
        <f t="shared" ref="BW9:BW72" si="26">1-BU9/BU$305</f>
        <v>1</v>
      </c>
      <c r="BX9">
        <f t="shared" ref="BX9:BX72" si="27">(BV9-BV10)*BW9</f>
        <v>6.2499999999999778E-3</v>
      </c>
    </row>
    <row r="10" spans="1:76" x14ac:dyDescent="0.3">
      <c r="A10" s="4">
        <v>63</v>
      </c>
      <c r="B10" s="4">
        <v>1</v>
      </c>
      <c r="C10" s="4">
        <v>4</v>
      </c>
      <c r="D10" s="4">
        <v>130</v>
      </c>
      <c r="E10" s="4">
        <v>254</v>
      </c>
      <c r="F10" s="4">
        <v>0</v>
      </c>
      <c r="G10" s="4">
        <v>2</v>
      </c>
      <c r="H10" s="4">
        <v>147</v>
      </c>
      <c r="I10" s="4">
        <v>0</v>
      </c>
      <c r="J10" s="4">
        <v>1.4</v>
      </c>
      <c r="K10" s="4">
        <v>2</v>
      </c>
      <c r="L10" s="4">
        <v>1</v>
      </c>
      <c r="M10" s="4">
        <v>7</v>
      </c>
      <c r="N10" s="7">
        <v>1</v>
      </c>
      <c r="R10">
        <f t="shared" si="2"/>
        <v>67</v>
      </c>
      <c r="S10">
        <f t="shared" si="3"/>
        <v>1</v>
      </c>
      <c r="T10">
        <f t="shared" si="4"/>
        <v>4</v>
      </c>
      <c r="U10">
        <f t="shared" si="5"/>
        <v>120</v>
      </c>
      <c r="V10">
        <f t="shared" si="6"/>
        <v>229</v>
      </c>
      <c r="W10">
        <f t="shared" si="7"/>
        <v>0</v>
      </c>
      <c r="X10">
        <f t="shared" si="8"/>
        <v>2</v>
      </c>
      <c r="Y10">
        <f t="shared" si="9"/>
        <v>129</v>
      </c>
      <c r="Z10">
        <f t="shared" si="10"/>
        <v>1</v>
      </c>
      <c r="AA10">
        <f t="shared" si="11"/>
        <v>2.6</v>
      </c>
      <c r="AB10">
        <f t="shared" si="12"/>
        <v>2</v>
      </c>
      <c r="AC10">
        <f t="shared" si="13"/>
        <v>2</v>
      </c>
      <c r="AD10">
        <f t="shared" si="14"/>
        <v>7</v>
      </c>
      <c r="AE10" s="13">
        <f t="shared" si="15"/>
        <v>1</v>
      </c>
      <c r="AF10" s="14">
        <f t="shared" si="16"/>
        <v>0</v>
      </c>
      <c r="AG10" s="15">
        <f t="shared" si="17"/>
        <v>1</v>
      </c>
      <c r="AH10">
        <f t="shared" si="18"/>
        <v>1</v>
      </c>
      <c r="AI10">
        <f t="shared" si="19"/>
        <v>0.99184190201576217</v>
      </c>
      <c r="AJ10" s="13">
        <f t="shared" si="20"/>
        <v>0.99184190201576217</v>
      </c>
      <c r="AK10" s="15">
        <f t="shared" si="21"/>
        <v>8.1580979842378332E-3</v>
      </c>
      <c r="AL10" s="13">
        <f t="shared" si="22"/>
        <v>-8.1915573664669127E-3</v>
      </c>
      <c r="AM10" s="15">
        <f t="shared" si="23"/>
        <v>100</v>
      </c>
      <c r="AO10" s="3" t="s">
        <v>1</v>
      </c>
      <c r="AP10" s="22">
        <v>-1.419115840034745E-2</v>
      </c>
      <c r="AR10" t="s">
        <v>28</v>
      </c>
      <c r="AS10" s="21">
        <f>2*(AS8-AS7)</f>
        <v>205.2577632481335</v>
      </c>
      <c r="AU10" s="13">
        <v>-0.43870434499166572</v>
      </c>
      <c r="AV10" s="14">
        <v>1.2557816207597189E-3</v>
      </c>
      <c r="AW10" s="14">
        <v>0.23857418046807419</v>
      </c>
      <c r="AX10" s="14">
        <v>1.4647218148222693E-2</v>
      </c>
      <c r="AY10" s="14">
        <v>9.2166315705228413E-4</v>
      </c>
      <c r="AZ10" s="14">
        <v>6.6145027534148285E-4</v>
      </c>
      <c r="BA10" s="14">
        <v>-3.4566236621841231E-2</v>
      </c>
      <c r="BB10" s="14">
        <v>-9.6698684494434424E-3</v>
      </c>
      <c r="BC10" s="14">
        <v>-5.4168105502411788E-4</v>
      </c>
      <c r="BD10" s="14">
        <v>2.2205544310151596E-2</v>
      </c>
      <c r="BE10" s="14">
        <v>-1.3262663375200703E-2</v>
      </c>
      <c r="BF10" s="14">
        <v>2.9731442724147145E-2</v>
      </c>
      <c r="BG10" s="14">
        <v>8.9481453517869271E-3</v>
      </c>
      <c r="BH10" s="15">
        <v>-1.7536557575684102E-2</v>
      </c>
      <c r="BJ10" s="22">
        <v>2.2286939816212881E-3</v>
      </c>
      <c r="BM10">
        <f>AE305</f>
        <v>137</v>
      </c>
      <c r="BN10">
        <f>AF305</f>
        <v>160</v>
      </c>
      <c r="BO10">
        <f t="shared" si="24"/>
        <v>297</v>
      </c>
      <c r="BQ10">
        <v>6.442534205159672E-3</v>
      </c>
      <c r="BR10">
        <v>1</v>
      </c>
      <c r="BS10">
        <v>0</v>
      </c>
      <c r="BT10">
        <f t="shared" ref="BT10:BT73" si="28">BT9+BR10</f>
        <v>2</v>
      </c>
      <c r="BU10">
        <f t="shared" ref="BU10:BU73" si="29">BU9+BS10</f>
        <v>0</v>
      </c>
      <c r="BV10">
        <f t="shared" si="25"/>
        <v>0.98750000000000004</v>
      </c>
      <c r="BW10">
        <f t="shared" si="26"/>
        <v>1</v>
      </c>
      <c r="BX10">
        <f t="shared" si="27"/>
        <v>6.2500000000000888E-3</v>
      </c>
    </row>
    <row r="11" spans="1:76" x14ac:dyDescent="0.3">
      <c r="A11" s="5">
        <v>53</v>
      </c>
      <c r="B11" s="5">
        <v>1</v>
      </c>
      <c r="C11" s="5">
        <v>4</v>
      </c>
      <c r="D11" s="5">
        <v>140</v>
      </c>
      <c r="E11" s="5">
        <v>203</v>
      </c>
      <c r="F11" s="5">
        <v>1</v>
      </c>
      <c r="G11" s="5">
        <v>2</v>
      </c>
      <c r="H11" s="5">
        <v>155</v>
      </c>
      <c r="I11" s="5">
        <v>1</v>
      </c>
      <c r="J11" s="5">
        <v>3.1</v>
      </c>
      <c r="K11" s="5">
        <v>3</v>
      </c>
      <c r="L11" s="5">
        <v>0</v>
      </c>
      <c r="M11" s="5">
        <v>7</v>
      </c>
      <c r="N11" s="8">
        <v>1</v>
      </c>
      <c r="R11">
        <f t="shared" si="2"/>
        <v>37</v>
      </c>
      <c r="S11">
        <f t="shared" si="3"/>
        <v>1</v>
      </c>
      <c r="T11">
        <f t="shared" si="4"/>
        <v>3</v>
      </c>
      <c r="U11">
        <f t="shared" si="5"/>
        <v>130</v>
      </c>
      <c r="V11">
        <f t="shared" si="6"/>
        <v>250</v>
      </c>
      <c r="W11">
        <f t="shared" si="7"/>
        <v>0</v>
      </c>
      <c r="X11">
        <f t="shared" si="8"/>
        <v>0</v>
      </c>
      <c r="Y11">
        <f t="shared" si="9"/>
        <v>187</v>
      </c>
      <c r="Z11">
        <f t="shared" si="10"/>
        <v>0</v>
      </c>
      <c r="AA11">
        <f t="shared" si="11"/>
        <v>3.5</v>
      </c>
      <c r="AB11">
        <f t="shared" si="12"/>
        <v>3</v>
      </c>
      <c r="AC11">
        <f t="shared" si="13"/>
        <v>0</v>
      </c>
      <c r="AD11">
        <f t="shared" si="14"/>
        <v>3</v>
      </c>
      <c r="AE11" s="13">
        <f t="shared" si="15"/>
        <v>0</v>
      </c>
      <c r="AF11" s="14">
        <f t="shared" si="16"/>
        <v>1</v>
      </c>
      <c r="AG11" s="15">
        <f t="shared" si="17"/>
        <v>1</v>
      </c>
      <c r="AH11">
        <f t="shared" si="18"/>
        <v>0</v>
      </c>
      <c r="AI11">
        <f t="shared" si="19"/>
        <v>0.32296644853256279</v>
      </c>
      <c r="AJ11" s="13">
        <f t="shared" si="20"/>
        <v>0.32296644853256279</v>
      </c>
      <c r="AK11" s="15">
        <f t="shared" si="21"/>
        <v>0.67703355146743727</v>
      </c>
      <c r="AL11" s="13">
        <f t="shared" si="22"/>
        <v>-0.39003444826177414</v>
      </c>
      <c r="AM11" s="15">
        <f t="shared" si="23"/>
        <v>100</v>
      </c>
      <c r="AO11" s="3" t="s">
        <v>2</v>
      </c>
      <c r="AP11" s="22">
        <v>1.3114996191311987</v>
      </c>
      <c r="AR11" t="s">
        <v>29</v>
      </c>
      <c r="AS11" s="22">
        <f>COUNT(R8:AD8)</f>
        <v>13</v>
      </c>
      <c r="AU11" s="13">
        <v>-0.21336910340344067</v>
      </c>
      <c r="AV11" s="14">
        <v>2.6848672799261185E-4</v>
      </c>
      <c r="AW11" s="14">
        <v>1.4647218148222545E-2</v>
      </c>
      <c r="AX11" s="14">
        <v>3.6553271590846696E-2</v>
      </c>
      <c r="AY11" s="14">
        <v>3.3746837164513275E-4</v>
      </c>
      <c r="AZ11" s="14">
        <v>-6.0843546059924136E-6</v>
      </c>
      <c r="BA11" s="14">
        <v>5.9801569757658539E-4</v>
      </c>
      <c r="BB11" s="14">
        <v>1.4798634508882145E-3</v>
      </c>
      <c r="BC11" s="14">
        <v>2.1938385125452065E-4</v>
      </c>
      <c r="BD11" s="14">
        <v>-1.6505041304643808E-2</v>
      </c>
      <c r="BE11" s="14">
        <v>2.8894482941566589E-3</v>
      </c>
      <c r="BF11" s="14">
        <v>4.4318892997209135E-3</v>
      </c>
      <c r="BG11" s="14">
        <v>7.8914459337670409E-4</v>
      </c>
      <c r="BH11" s="15">
        <v>-1.8954544068384279E-3</v>
      </c>
      <c r="BJ11" s="22">
        <v>1.0339709470122083E-2</v>
      </c>
      <c r="BQ11">
        <v>6.6416578664481299E-3</v>
      </c>
      <c r="BR11">
        <v>1</v>
      </c>
      <c r="BS11">
        <v>0</v>
      </c>
      <c r="BT11">
        <f t="shared" si="28"/>
        <v>3</v>
      </c>
      <c r="BU11">
        <f t="shared" si="29"/>
        <v>0</v>
      </c>
      <c r="BV11">
        <f t="shared" si="25"/>
        <v>0.98124999999999996</v>
      </c>
      <c r="BW11">
        <f t="shared" si="26"/>
        <v>1</v>
      </c>
      <c r="BX11">
        <f t="shared" si="27"/>
        <v>6.2499999999999778E-3</v>
      </c>
    </row>
    <row r="12" spans="1:76" x14ac:dyDescent="0.3">
      <c r="A12" s="4">
        <v>57</v>
      </c>
      <c r="B12" s="4">
        <v>1</v>
      </c>
      <c r="C12" s="4">
        <v>4</v>
      </c>
      <c r="D12" s="4">
        <v>140</v>
      </c>
      <c r="E12" s="4">
        <v>192</v>
      </c>
      <c r="F12" s="4">
        <v>0</v>
      </c>
      <c r="G12" s="4">
        <v>0</v>
      </c>
      <c r="H12" s="4">
        <v>148</v>
      </c>
      <c r="I12" s="4">
        <v>0</v>
      </c>
      <c r="J12" s="4">
        <v>0.4</v>
      </c>
      <c r="K12" s="4">
        <v>2</v>
      </c>
      <c r="L12" s="4">
        <v>0</v>
      </c>
      <c r="M12" s="4">
        <v>6</v>
      </c>
      <c r="N12" s="7">
        <v>0</v>
      </c>
      <c r="R12">
        <f t="shared" si="2"/>
        <v>41</v>
      </c>
      <c r="S12">
        <f t="shared" si="3"/>
        <v>0</v>
      </c>
      <c r="T12">
        <f t="shared" si="4"/>
        <v>2</v>
      </c>
      <c r="U12">
        <f t="shared" si="5"/>
        <v>130</v>
      </c>
      <c r="V12">
        <f t="shared" si="6"/>
        <v>204</v>
      </c>
      <c r="W12">
        <f t="shared" si="7"/>
        <v>0</v>
      </c>
      <c r="X12">
        <f t="shared" si="8"/>
        <v>2</v>
      </c>
      <c r="Y12">
        <f t="shared" si="9"/>
        <v>172</v>
      </c>
      <c r="Z12">
        <f t="shared" si="10"/>
        <v>0</v>
      </c>
      <c r="AA12">
        <f t="shared" si="11"/>
        <v>1.4</v>
      </c>
      <c r="AB12">
        <f t="shared" si="12"/>
        <v>1</v>
      </c>
      <c r="AC12">
        <f t="shared" si="13"/>
        <v>0</v>
      </c>
      <c r="AD12">
        <f t="shared" si="14"/>
        <v>3</v>
      </c>
      <c r="AE12" s="13">
        <f t="shared" si="15"/>
        <v>0</v>
      </c>
      <c r="AF12" s="14">
        <f t="shared" si="16"/>
        <v>1</v>
      </c>
      <c r="AG12" s="15">
        <f t="shared" si="17"/>
        <v>1</v>
      </c>
      <c r="AH12">
        <f t="shared" si="18"/>
        <v>0</v>
      </c>
      <c r="AI12">
        <f t="shared" si="19"/>
        <v>2.2508927933880065E-2</v>
      </c>
      <c r="AJ12" s="13">
        <f t="shared" si="20"/>
        <v>2.2508927933880065E-2</v>
      </c>
      <c r="AK12" s="15">
        <f t="shared" si="21"/>
        <v>0.97749107206611996</v>
      </c>
      <c r="AL12" s="13">
        <f t="shared" si="22"/>
        <v>-2.2766120600520714E-2</v>
      </c>
      <c r="AM12" s="15">
        <f t="shared" si="23"/>
        <v>100</v>
      </c>
      <c r="AO12" s="3" t="s">
        <v>3</v>
      </c>
      <c r="AP12" s="22">
        <v>0.57569593568805832</v>
      </c>
      <c r="AR12" t="s">
        <v>30</v>
      </c>
      <c r="AS12" s="22">
        <f>_xlfn.CHISQ.DIST.RT(AS10,AS11)</f>
        <v>1.1357422127581308E-36</v>
      </c>
      <c r="AU12" s="13">
        <v>-1.0754471681524777E-2</v>
      </c>
      <c r="AV12" s="14">
        <v>-7.0078483480933608E-5</v>
      </c>
      <c r="AW12" s="14">
        <v>9.216631570522928E-4</v>
      </c>
      <c r="AX12" s="14">
        <v>3.374683716451308E-4</v>
      </c>
      <c r="AY12" s="14">
        <v>1.1511173464378411E-4</v>
      </c>
      <c r="AZ12" s="14">
        <v>2.4100555147388768E-6</v>
      </c>
      <c r="BA12" s="14">
        <v>-9.6866972209053853E-4</v>
      </c>
      <c r="BB12" s="14">
        <v>-1.1573886152268903E-4</v>
      </c>
      <c r="BC12" s="14">
        <v>-2.0723370497616051E-5</v>
      </c>
      <c r="BD12" s="14">
        <v>1.1897585280890998E-5</v>
      </c>
      <c r="BE12" s="14">
        <v>-2.4093696553618464E-4</v>
      </c>
      <c r="BF12" s="14">
        <v>4.0234449316032373E-4</v>
      </c>
      <c r="BG12" s="14">
        <v>6.0353715447818721E-4</v>
      </c>
      <c r="BH12" s="15">
        <v>-5.6869260506306448E-5</v>
      </c>
      <c r="BJ12" s="22">
        <v>0.71291944606151958</v>
      </c>
      <c r="BL12" t="s">
        <v>50</v>
      </c>
      <c r="BM12" s="29">
        <f>BM8/BM10</f>
        <v>0.81751824817518248</v>
      </c>
      <c r="BN12" s="30">
        <f>BN9/BN10</f>
        <v>0.875</v>
      </c>
      <c r="BO12">
        <f>(BM8+BN9)/BO10</f>
        <v>0.84848484848484851</v>
      </c>
      <c r="BQ12">
        <v>8.447451138393269E-3</v>
      </c>
      <c r="BR12">
        <v>1</v>
      </c>
      <c r="BS12">
        <v>0</v>
      </c>
      <c r="BT12">
        <f t="shared" si="28"/>
        <v>4</v>
      </c>
      <c r="BU12">
        <f t="shared" si="29"/>
        <v>0</v>
      </c>
      <c r="BV12">
        <f t="shared" si="25"/>
        <v>0.97499999999999998</v>
      </c>
      <c r="BW12">
        <f t="shared" si="26"/>
        <v>1</v>
      </c>
      <c r="BX12">
        <f t="shared" si="27"/>
        <v>6.2499999999999778E-3</v>
      </c>
    </row>
    <row r="13" spans="1:76" x14ac:dyDescent="0.3">
      <c r="A13" s="5">
        <v>56</v>
      </c>
      <c r="B13" s="5">
        <v>0</v>
      </c>
      <c r="C13" s="5">
        <v>2</v>
      </c>
      <c r="D13" s="5">
        <v>140</v>
      </c>
      <c r="E13" s="5">
        <v>294</v>
      </c>
      <c r="F13" s="5">
        <v>0</v>
      </c>
      <c r="G13" s="5">
        <v>2</v>
      </c>
      <c r="H13" s="5">
        <v>153</v>
      </c>
      <c r="I13" s="5">
        <v>0</v>
      </c>
      <c r="J13" s="5">
        <v>1.3</v>
      </c>
      <c r="K13" s="5">
        <v>2</v>
      </c>
      <c r="L13" s="5">
        <v>0</v>
      </c>
      <c r="M13" s="5">
        <v>3</v>
      </c>
      <c r="N13" s="8">
        <v>0</v>
      </c>
      <c r="R13">
        <f t="shared" si="2"/>
        <v>56</v>
      </c>
      <c r="S13">
        <f t="shared" si="3"/>
        <v>1</v>
      </c>
      <c r="T13">
        <f t="shared" si="4"/>
        <v>2</v>
      </c>
      <c r="U13">
        <f t="shared" si="5"/>
        <v>120</v>
      </c>
      <c r="V13">
        <f t="shared" si="6"/>
        <v>236</v>
      </c>
      <c r="W13">
        <f t="shared" si="7"/>
        <v>0</v>
      </c>
      <c r="X13">
        <f t="shared" si="8"/>
        <v>0</v>
      </c>
      <c r="Y13">
        <f t="shared" si="9"/>
        <v>178</v>
      </c>
      <c r="Z13">
        <f t="shared" si="10"/>
        <v>0</v>
      </c>
      <c r="AA13">
        <f t="shared" si="11"/>
        <v>0.8</v>
      </c>
      <c r="AB13">
        <f t="shared" si="12"/>
        <v>1</v>
      </c>
      <c r="AC13">
        <f t="shared" si="13"/>
        <v>0</v>
      </c>
      <c r="AD13">
        <f t="shared" si="14"/>
        <v>3</v>
      </c>
      <c r="AE13" s="13">
        <f t="shared" si="15"/>
        <v>0</v>
      </c>
      <c r="AF13" s="14">
        <f t="shared" si="16"/>
        <v>1</v>
      </c>
      <c r="AG13" s="15">
        <f t="shared" si="17"/>
        <v>1</v>
      </c>
      <c r="AH13">
        <f t="shared" si="18"/>
        <v>0</v>
      </c>
      <c r="AI13">
        <f t="shared" si="19"/>
        <v>2.8853449465115834E-2</v>
      </c>
      <c r="AJ13" s="13">
        <f t="shared" si="20"/>
        <v>2.8853449465115834E-2</v>
      </c>
      <c r="AK13" s="15">
        <f t="shared" si="21"/>
        <v>0.97114655053488419</v>
      </c>
      <c r="AL13" s="13">
        <f t="shared" si="22"/>
        <v>-2.9277894648846125E-2</v>
      </c>
      <c r="AM13" s="15">
        <f t="shared" si="23"/>
        <v>100</v>
      </c>
      <c r="AO13" s="3" t="s">
        <v>4</v>
      </c>
      <c r="AP13" s="22">
        <v>2.4020210742968902E-2</v>
      </c>
      <c r="AR13" t="s">
        <v>31</v>
      </c>
      <c r="AS13" s="22">
        <v>0.01</v>
      </c>
      <c r="AU13" s="13">
        <v>-2.5532698165658904E-3</v>
      </c>
      <c r="AV13" s="14">
        <v>-1.4552303894858838E-5</v>
      </c>
      <c r="AW13" s="14">
        <v>6.614502753414835E-4</v>
      </c>
      <c r="AX13" s="14">
        <v>-6.0843546059907551E-6</v>
      </c>
      <c r="AY13" s="14">
        <v>2.4100555147387027E-6</v>
      </c>
      <c r="AZ13" s="14">
        <v>1.424016365953531E-5</v>
      </c>
      <c r="BA13" s="14">
        <v>-7.9795833894800221E-5</v>
      </c>
      <c r="BB13" s="14">
        <v>-1.3041547923631902E-4</v>
      </c>
      <c r="BC13" s="14">
        <v>-5.9069527210117147E-6</v>
      </c>
      <c r="BD13" s="14">
        <v>1.1044252888025851E-4</v>
      </c>
      <c r="BE13" s="14">
        <v>-8.0478203311030579E-5</v>
      </c>
      <c r="BF13" s="14">
        <v>1.4172138631230125E-4</v>
      </c>
      <c r="BG13" s="14">
        <v>8.8852676613175965E-5</v>
      </c>
      <c r="BH13" s="15">
        <v>-3.1899097193697874E-5</v>
      </c>
      <c r="BJ13" s="22">
        <v>1.6300373006063751</v>
      </c>
      <c r="BQ13">
        <v>9.6878510421130846E-3</v>
      </c>
      <c r="BR13">
        <v>1</v>
      </c>
      <c r="BS13">
        <v>0</v>
      </c>
      <c r="BT13">
        <f t="shared" si="28"/>
        <v>5</v>
      </c>
      <c r="BU13">
        <f t="shared" si="29"/>
        <v>0</v>
      </c>
      <c r="BV13">
        <f t="shared" si="25"/>
        <v>0.96875</v>
      </c>
      <c r="BW13">
        <f t="shared" si="26"/>
        <v>1</v>
      </c>
      <c r="BX13">
        <f t="shared" si="27"/>
        <v>6.2499999999999778E-3</v>
      </c>
    </row>
    <row r="14" spans="1:76" x14ac:dyDescent="0.3">
      <c r="A14" s="4">
        <v>56</v>
      </c>
      <c r="B14" s="4">
        <v>1</v>
      </c>
      <c r="C14" s="4">
        <v>3</v>
      </c>
      <c r="D14" s="4">
        <v>130</v>
      </c>
      <c r="E14" s="4">
        <v>256</v>
      </c>
      <c r="F14" s="4">
        <v>1</v>
      </c>
      <c r="G14" s="4">
        <v>2</v>
      </c>
      <c r="H14" s="4">
        <v>142</v>
      </c>
      <c r="I14" s="4">
        <v>1</v>
      </c>
      <c r="J14" s="4">
        <v>0.6</v>
      </c>
      <c r="K14" s="4">
        <v>2</v>
      </c>
      <c r="L14" s="4">
        <v>1</v>
      </c>
      <c r="M14" s="4">
        <v>6</v>
      </c>
      <c r="N14" s="7">
        <v>1</v>
      </c>
      <c r="R14">
        <f t="shared" si="2"/>
        <v>62</v>
      </c>
      <c r="S14">
        <f t="shared" si="3"/>
        <v>0</v>
      </c>
      <c r="T14">
        <f t="shared" si="4"/>
        <v>4</v>
      </c>
      <c r="U14">
        <f t="shared" si="5"/>
        <v>140</v>
      </c>
      <c r="V14">
        <f t="shared" si="6"/>
        <v>268</v>
      </c>
      <c r="W14">
        <f t="shared" si="7"/>
        <v>0</v>
      </c>
      <c r="X14">
        <f t="shared" si="8"/>
        <v>2</v>
      </c>
      <c r="Y14">
        <f t="shared" si="9"/>
        <v>160</v>
      </c>
      <c r="Z14">
        <f t="shared" si="10"/>
        <v>0</v>
      </c>
      <c r="AA14">
        <f t="shared" si="11"/>
        <v>3.6</v>
      </c>
      <c r="AB14">
        <f t="shared" si="12"/>
        <v>3</v>
      </c>
      <c r="AC14">
        <f t="shared" si="13"/>
        <v>2</v>
      </c>
      <c r="AD14">
        <f t="shared" si="14"/>
        <v>3</v>
      </c>
      <c r="AE14" s="13">
        <f t="shared" si="15"/>
        <v>1</v>
      </c>
      <c r="AF14" s="14">
        <f t="shared" si="16"/>
        <v>0</v>
      </c>
      <c r="AG14" s="15">
        <f t="shared" si="17"/>
        <v>1</v>
      </c>
      <c r="AH14">
        <f t="shared" si="18"/>
        <v>1</v>
      </c>
      <c r="AI14">
        <f t="shared" si="19"/>
        <v>0.89172560608339568</v>
      </c>
      <c r="AJ14" s="13">
        <f t="shared" si="20"/>
        <v>0.89172560608339568</v>
      </c>
      <c r="AK14" s="15">
        <f t="shared" si="21"/>
        <v>0.10827439391660432</v>
      </c>
      <c r="AL14" s="13">
        <f t="shared" si="22"/>
        <v>-0.11459681022422334</v>
      </c>
      <c r="AM14" s="15">
        <f t="shared" si="23"/>
        <v>100</v>
      </c>
      <c r="AO14" s="3" t="s">
        <v>5</v>
      </c>
      <c r="AP14" s="22">
        <v>4.9858510378123803E-3</v>
      </c>
      <c r="AR14" t="s">
        <v>32</v>
      </c>
      <c r="AS14" s="24" t="str">
        <f>IF(AS12&lt;AS13,"yes","no")</f>
        <v>yes</v>
      </c>
      <c r="AU14" s="13">
        <v>0.27581937668651935</v>
      </c>
      <c r="AV14" s="14">
        <v>-3.5631993477009289E-4</v>
      </c>
      <c r="AW14" s="14">
        <v>-3.4566236621841204E-2</v>
      </c>
      <c r="AX14" s="14">
        <v>5.9801569757665207E-4</v>
      </c>
      <c r="AY14" s="14">
        <v>-9.6866972209053615E-4</v>
      </c>
      <c r="AZ14" s="14">
        <v>-7.9795833894799218E-5</v>
      </c>
      <c r="BA14" s="14">
        <v>0.30836562790382549</v>
      </c>
      <c r="BB14" s="14">
        <v>-1.7086812472867016E-3</v>
      </c>
      <c r="BC14" s="14">
        <v>-2.5676835955559064E-4</v>
      </c>
      <c r="BD14" s="14">
        <v>-1.4627201384877289E-2</v>
      </c>
      <c r="BE14" s="14">
        <v>6.5784845543982243E-3</v>
      </c>
      <c r="BF14" s="14">
        <v>-3.8165805236551421E-2</v>
      </c>
      <c r="BG14" s="14">
        <v>-4.3363150529692175E-2</v>
      </c>
      <c r="BH14" s="15">
        <v>-1.2071221977864148E-3</v>
      </c>
      <c r="BJ14" s="22">
        <v>4.9984008256165335E-4</v>
      </c>
      <c r="BL14" t="s">
        <v>51</v>
      </c>
      <c r="BM14" s="28">
        <v>0.5</v>
      </c>
      <c r="BQ14">
        <v>1.0170205863332206E-2</v>
      </c>
      <c r="BR14">
        <v>1</v>
      </c>
      <c r="BS14">
        <v>0</v>
      </c>
      <c r="BT14">
        <f t="shared" si="28"/>
        <v>6</v>
      </c>
      <c r="BU14">
        <f t="shared" si="29"/>
        <v>0</v>
      </c>
      <c r="BV14">
        <f t="shared" si="25"/>
        <v>0.96250000000000002</v>
      </c>
      <c r="BW14">
        <f t="shared" si="26"/>
        <v>1</v>
      </c>
      <c r="BX14">
        <f t="shared" si="27"/>
        <v>6.2499999999999778E-3</v>
      </c>
    </row>
    <row r="15" spans="1:76" x14ac:dyDescent="0.3">
      <c r="A15" s="5">
        <v>44</v>
      </c>
      <c r="B15" s="5">
        <v>1</v>
      </c>
      <c r="C15" s="5">
        <v>2</v>
      </c>
      <c r="D15" s="5">
        <v>120</v>
      </c>
      <c r="E15" s="5">
        <v>263</v>
      </c>
      <c r="F15" s="5">
        <v>0</v>
      </c>
      <c r="G15" s="5">
        <v>0</v>
      </c>
      <c r="H15" s="5">
        <v>173</v>
      </c>
      <c r="I15" s="5">
        <v>0</v>
      </c>
      <c r="J15" s="5">
        <v>0</v>
      </c>
      <c r="K15" s="5">
        <v>1</v>
      </c>
      <c r="L15" s="5">
        <v>0</v>
      </c>
      <c r="M15" s="5">
        <v>7</v>
      </c>
      <c r="N15" s="8">
        <v>0</v>
      </c>
      <c r="R15">
        <f t="shared" si="2"/>
        <v>57</v>
      </c>
      <c r="S15">
        <f t="shared" si="3"/>
        <v>0</v>
      </c>
      <c r="T15">
        <f t="shared" si="4"/>
        <v>4</v>
      </c>
      <c r="U15">
        <f t="shared" si="5"/>
        <v>120</v>
      </c>
      <c r="V15">
        <f t="shared" si="6"/>
        <v>354</v>
      </c>
      <c r="W15">
        <f t="shared" si="7"/>
        <v>0</v>
      </c>
      <c r="X15">
        <f t="shared" si="8"/>
        <v>0</v>
      </c>
      <c r="Y15">
        <f t="shared" si="9"/>
        <v>163</v>
      </c>
      <c r="Z15">
        <f t="shared" si="10"/>
        <v>1</v>
      </c>
      <c r="AA15">
        <f t="shared" si="11"/>
        <v>0.6</v>
      </c>
      <c r="AB15">
        <f t="shared" si="12"/>
        <v>1</v>
      </c>
      <c r="AC15">
        <f t="shared" si="13"/>
        <v>0</v>
      </c>
      <c r="AD15">
        <f t="shared" si="14"/>
        <v>3</v>
      </c>
      <c r="AE15" s="13">
        <f t="shared" si="15"/>
        <v>0</v>
      </c>
      <c r="AF15" s="14">
        <f t="shared" si="16"/>
        <v>1</v>
      </c>
      <c r="AG15" s="15">
        <f t="shared" si="17"/>
        <v>1</v>
      </c>
      <c r="AH15">
        <f t="shared" si="18"/>
        <v>0</v>
      </c>
      <c r="AI15">
        <f t="shared" si="19"/>
        <v>0.12838392855775696</v>
      </c>
      <c r="AJ15" s="13">
        <f t="shared" si="20"/>
        <v>0.12838392855775696</v>
      </c>
      <c r="AK15" s="15">
        <f t="shared" si="21"/>
        <v>0.87161607144224307</v>
      </c>
      <c r="AL15" s="13">
        <f t="shared" si="22"/>
        <v>-0.13740623707037561</v>
      </c>
      <c r="AM15" s="15">
        <f t="shared" si="23"/>
        <v>100</v>
      </c>
      <c r="AO15" s="3" t="s">
        <v>6</v>
      </c>
      <c r="AP15" s="22">
        <v>-1.02146461708189</v>
      </c>
      <c r="AU15" s="13">
        <v>1.2775016615221881E-2</v>
      </c>
      <c r="AV15" s="14">
        <v>-7.8852775992126008E-5</v>
      </c>
      <c r="AW15" s="14">
        <v>-9.6698684494435465E-3</v>
      </c>
      <c r="AX15" s="14">
        <v>1.479863450888185E-3</v>
      </c>
      <c r="AY15" s="14">
        <v>-1.1573886152269147E-4</v>
      </c>
      <c r="AZ15" s="14">
        <v>-1.3041547923631951E-4</v>
      </c>
      <c r="BA15" s="14">
        <v>-1.7086812472866617E-3</v>
      </c>
      <c r="BB15" s="14">
        <v>3.4227067425348978E-2</v>
      </c>
      <c r="BC15" s="14">
        <v>2.8582537645641595E-5</v>
      </c>
      <c r="BD15" s="14">
        <v>-1.8214929753535716E-3</v>
      </c>
      <c r="BE15" s="14">
        <v>2.4726582800874419E-3</v>
      </c>
      <c r="BF15" s="14">
        <v>-7.2307435130283598E-3</v>
      </c>
      <c r="BG15" s="14">
        <v>6.1749870766574476E-4</v>
      </c>
      <c r="BH15" s="15">
        <v>2.7101763118848854E-3</v>
      </c>
      <c r="BJ15" s="22">
        <v>3.1598749110941515E-3</v>
      </c>
      <c r="BQ15">
        <v>1.0456355354020064E-2</v>
      </c>
      <c r="BR15">
        <v>1</v>
      </c>
      <c r="BS15">
        <v>0</v>
      </c>
      <c r="BT15">
        <f t="shared" si="28"/>
        <v>7</v>
      </c>
      <c r="BU15">
        <f t="shared" si="29"/>
        <v>0</v>
      </c>
      <c r="BV15">
        <f t="shared" si="25"/>
        <v>0.95625000000000004</v>
      </c>
      <c r="BW15">
        <f t="shared" si="26"/>
        <v>1</v>
      </c>
      <c r="BX15">
        <f t="shared" si="27"/>
        <v>6.2500000000000888E-3</v>
      </c>
    </row>
    <row r="16" spans="1:76" x14ac:dyDescent="0.3">
      <c r="A16" s="4">
        <v>52</v>
      </c>
      <c r="B16" s="4">
        <v>1</v>
      </c>
      <c r="C16" s="4">
        <v>3</v>
      </c>
      <c r="D16" s="4">
        <v>172</v>
      </c>
      <c r="E16" s="4">
        <v>199</v>
      </c>
      <c r="F16" s="4">
        <v>1</v>
      </c>
      <c r="G16" s="4">
        <v>0</v>
      </c>
      <c r="H16" s="4">
        <v>162</v>
      </c>
      <c r="I16" s="4">
        <v>0</v>
      </c>
      <c r="J16" s="4">
        <v>0.5</v>
      </c>
      <c r="K16" s="4">
        <v>1</v>
      </c>
      <c r="L16" s="4">
        <v>0</v>
      </c>
      <c r="M16" s="4">
        <v>7</v>
      </c>
      <c r="N16" s="7">
        <v>0</v>
      </c>
      <c r="R16">
        <f t="shared" si="2"/>
        <v>63</v>
      </c>
      <c r="S16">
        <f t="shared" si="3"/>
        <v>1</v>
      </c>
      <c r="T16">
        <f t="shared" si="4"/>
        <v>4</v>
      </c>
      <c r="U16">
        <f t="shared" si="5"/>
        <v>130</v>
      </c>
      <c r="V16">
        <f t="shared" si="6"/>
        <v>254</v>
      </c>
      <c r="W16">
        <f t="shared" si="7"/>
        <v>0</v>
      </c>
      <c r="X16">
        <f t="shared" si="8"/>
        <v>2</v>
      </c>
      <c r="Y16">
        <f t="shared" si="9"/>
        <v>147</v>
      </c>
      <c r="Z16">
        <f t="shared" si="10"/>
        <v>0</v>
      </c>
      <c r="AA16">
        <f t="shared" si="11"/>
        <v>1.4</v>
      </c>
      <c r="AB16">
        <f t="shared" si="12"/>
        <v>2</v>
      </c>
      <c r="AC16">
        <f t="shared" si="13"/>
        <v>1</v>
      </c>
      <c r="AD16">
        <f t="shared" si="14"/>
        <v>7</v>
      </c>
      <c r="AE16" s="13">
        <f t="shared" si="15"/>
        <v>1</v>
      </c>
      <c r="AF16" s="14">
        <f t="shared" si="16"/>
        <v>0</v>
      </c>
      <c r="AG16" s="15">
        <f t="shared" si="17"/>
        <v>1</v>
      </c>
      <c r="AH16">
        <f t="shared" si="18"/>
        <v>1</v>
      </c>
      <c r="AI16">
        <f t="shared" si="19"/>
        <v>0.91367354791878042</v>
      </c>
      <c r="AJ16" s="13">
        <f t="shared" si="20"/>
        <v>0.91367354791878042</v>
      </c>
      <c r="AK16" s="15">
        <f t="shared" si="21"/>
        <v>8.6326452081219585E-2</v>
      </c>
      <c r="AL16" s="13">
        <f t="shared" si="22"/>
        <v>-9.0281939906890818E-2</v>
      </c>
      <c r="AM16" s="15">
        <f t="shared" si="23"/>
        <v>100</v>
      </c>
      <c r="AO16" s="3" t="s">
        <v>7</v>
      </c>
      <c r="AP16" s="22">
        <v>0.24527762541630072</v>
      </c>
      <c r="AR16" t="s">
        <v>33</v>
      </c>
      <c r="AS16" s="21">
        <f>1-AS8/AS7</f>
        <v>0.50069403032455373</v>
      </c>
      <c r="AU16" s="13">
        <v>-1.8511768053744593E-2</v>
      </c>
      <c r="AV16" s="14">
        <v>9.5051056639706714E-5</v>
      </c>
      <c r="AW16" s="14">
        <v>-5.4168105502414802E-4</v>
      </c>
      <c r="AX16" s="14">
        <v>2.193838512545027E-4</v>
      </c>
      <c r="AY16" s="14">
        <v>-2.0723370497616393E-5</v>
      </c>
      <c r="AZ16" s="14">
        <v>-5.9069527210121662E-6</v>
      </c>
      <c r="BA16" s="14">
        <v>-2.5676835955558511E-4</v>
      </c>
      <c r="BB16" s="14">
        <v>2.8582537645642256E-5</v>
      </c>
      <c r="BC16" s="14">
        <v>1.045625362689418E-4</v>
      </c>
      <c r="BD16" s="14">
        <v>5.4676229538443112E-4</v>
      </c>
      <c r="BE16" s="14">
        <v>2.4196133500607023E-4</v>
      </c>
      <c r="BF16" s="14">
        <v>5.2744775994171796E-4</v>
      </c>
      <c r="BG16" s="14">
        <v>-1.2103574621192206E-4</v>
      </c>
      <c r="BH16" s="15">
        <v>3.8292105768225313E-5</v>
      </c>
      <c r="BJ16" s="22">
        <v>0.87042590938028752</v>
      </c>
      <c r="BQ16">
        <v>1.3422174241963021E-2</v>
      </c>
      <c r="BR16">
        <v>1</v>
      </c>
      <c r="BS16">
        <v>0</v>
      </c>
      <c r="BT16">
        <f t="shared" si="28"/>
        <v>8</v>
      </c>
      <c r="BU16">
        <f t="shared" si="29"/>
        <v>0</v>
      </c>
      <c r="BV16">
        <f t="shared" si="25"/>
        <v>0.95</v>
      </c>
      <c r="BW16">
        <f t="shared" si="26"/>
        <v>1</v>
      </c>
      <c r="BX16">
        <f t="shared" si="27"/>
        <v>6.2499999999999778E-3</v>
      </c>
    </row>
    <row r="17" spans="1:76" x14ac:dyDescent="0.3">
      <c r="A17" s="5">
        <v>57</v>
      </c>
      <c r="B17" s="5">
        <v>1</v>
      </c>
      <c r="C17" s="5">
        <v>3</v>
      </c>
      <c r="D17" s="5">
        <v>150</v>
      </c>
      <c r="E17" s="5">
        <v>168</v>
      </c>
      <c r="F17" s="5">
        <v>0</v>
      </c>
      <c r="G17" s="5">
        <v>0</v>
      </c>
      <c r="H17" s="5">
        <v>174</v>
      </c>
      <c r="I17" s="5">
        <v>0</v>
      </c>
      <c r="J17" s="5">
        <v>1.6</v>
      </c>
      <c r="K17" s="5">
        <v>1</v>
      </c>
      <c r="L17" s="5">
        <v>0</v>
      </c>
      <c r="M17" s="5">
        <v>3</v>
      </c>
      <c r="N17" s="8">
        <v>0</v>
      </c>
      <c r="R17">
        <f t="shared" si="2"/>
        <v>53</v>
      </c>
      <c r="S17">
        <f t="shared" si="3"/>
        <v>1</v>
      </c>
      <c r="T17">
        <f t="shared" si="4"/>
        <v>4</v>
      </c>
      <c r="U17">
        <f t="shared" si="5"/>
        <v>140</v>
      </c>
      <c r="V17">
        <f t="shared" si="6"/>
        <v>203</v>
      </c>
      <c r="W17">
        <f t="shared" si="7"/>
        <v>1</v>
      </c>
      <c r="X17">
        <f t="shared" si="8"/>
        <v>2</v>
      </c>
      <c r="Y17">
        <f t="shared" si="9"/>
        <v>155</v>
      </c>
      <c r="Z17">
        <f t="shared" si="10"/>
        <v>1</v>
      </c>
      <c r="AA17">
        <f t="shared" si="11"/>
        <v>3.1</v>
      </c>
      <c r="AB17">
        <f t="shared" si="12"/>
        <v>3</v>
      </c>
      <c r="AC17">
        <f t="shared" si="13"/>
        <v>0</v>
      </c>
      <c r="AD17">
        <f t="shared" si="14"/>
        <v>7</v>
      </c>
      <c r="AE17" s="13">
        <f t="shared" si="15"/>
        <v>1</v>
      </c>
      <c r="AF17" s="14">
        <f t="shared" si="16"/>
        <v>0</v>
      </c>
      <c r="AG17" s="15">
        <f t="shared" si="17"/>
        <v>1</v>
      </c>
      <c r="AH17">
        <f t="shared" si="18"/>
        <v>1</v>
      </c>
      <c r="AI17">
        <f t="shared" si="19"/>
        <v>0.87528387881952086</v>
      </c>
      <c r="AJ17" s="13">
        <f t="shared" si="20"/>
        <v>0.87528387881952086</v>
      </c>
      <c r="AK17" s="15">
        <f t="shared" si="21"/>
        <v>0.12471612118047914</v>
      </c>
      <c r="AL17" s="13">
        <f t="shared" si="22"/>
        <v>-0.13320701230491239</v>
      </c>
      <c r="AM17" s="15">
        <f t="shared" si="23"/>
        <v>100</v>
      </c>
      <c r="AO17" s="3" t="s">
        <v>8</v>
      </c>
      <c r="AP17" s="22">
        <v>-2.0698707972098621E-2</v>
      </c>
      <c r="AR17" t="s">
        <v>34</v>
      </c>
      <c r="AS17" s="22">
        <f>1-EXP((-2/AG305)*(AS8-AS7))</f>
        <v>0.49897715491260886</v>
      </c>
      <c r="AU17" s="13">
        <v>-0.13465649653852216</v>
      </c>
      <c r="AV17" s="14">
        <v>5.7008493629783115E-4</v>
      </c>
      <c r="AW17" s="14">
        <v>2.2205544310151371E-2</v>
      </c>
      <c r="AX17" s="14">
        <v>-1.6505041304643944E-2</v>
      </c>
      <c r="AY17" s="14">
        <v>1.1897585280885395E-5</v>
      </c>
      <c r="AZ17" s="14">
        <v>1.1044252888025622E-4</v>
      </c>
      <c r="BA17" s="14">
        <v>-1.4627201384877187E-2</v>
      </c>
      <c r="BB17" s="14">
        <v>-1.8214929753535575E-3</v>
      </c>
      <c r="BC17" s="14">
        <v>5.4676229538442678E-4</v>
      </c>
      <c r="BD17" s="14">
        <v>0.17084095438216465</v>
      </c>
      <c r="BE17" s="14">
        <v>-9.8591598929178969E-3</v>
      </c>
      <c r="BF17" s="14">
        <v>8.0072581611093541E-4</v>
      </c>
      <c r="BG17" s="14">
        <v>8.5306987203031554E-3</v>
      </c>
      <c r="BH17" s="15">
        <v>-3.7399615836043371E-3</v>
      </c>
      <c r="BJ17" s="22">
        <v>5.7673443002992375E-4</v>
      </c>
      <c r="BQ17">
        <v>1.3906263194425032E-2</v>
      </c>
      <c r="BR17">
        <v>1</v>
      </c>
      <c r="BS17">
        <v>0</v>
      </c>
      <c r="BT17">
        <f t="shared" si="28"/>
        <v>9</v>
      </c>
      <c r="BU17">
        <f t="shared" si="29"/>
        <v>0</v>
      </c>
      <c r="BV17">
        <f t="shared" si="25"/>
        <v>0.94374999999999998</v>
      </c>
      <c r="BW17">
        <f t="shared" si="26"/>
        <v>1</v>
      </c>
      <c r="BX17">
        <f t="shared" si="27"/>
        <v>6.2499999999999778E-3</v>
      </c>
    </row>
    <row r="18" spans="1:76" x14ac:dyDescent="0.3">
      <c r="A18" s="4">
        <v>48</v>
      </c>
      <c r="B18" s="4">
        <v>1</v>
      </c>
      <c r="C18" s="4">
        <v>2</v>
      </c>
      <c r="D18" s="4">
        <v>110</v>
      </c>
      <c r="E18" s="4">
        <v>229</v>
      </c>
      <c r="F18" s="4">
        <v>0</v>
      </c>
      <c r="G18" s="4">
        <v>0</v>
      </c>
      <c r="H18" s="4">
        <v>168</v>
      </c>
      <c r="I18" s="4">
        <v>0</v>
      </c>
      <c r="J18" s="4">
        <v>1</v>
      </c>
      <c r="K18" s="4">
        <v>3</v>
      </c>
      <c r="L18" s="4">
        <v>0</v>
      </c>
      <c r="M18" s="4">
        <v>7</v>
      </c>
      <c r="N18" s="7">
        <v>1</v>
      </c>
      <c r="R18">
        <f t="shared" si="2"/>
        <v>57</v>
      </c>
      <c r="S18">
        <f t="shared" si="3"/>
        <v>1</v>
      </c>
      <c r="T18">
        <f t="shared" si="4"/>
        <v>4</v>
      </c>
      <c r="U18">
        <f t="shared" si="5"/>
        <v>140</v>
      </c>
      <c r="V18">
        <f t="shared" si="6"/>
        <v>192</v>
      </c>
      <c r="W18">
        <f t="shared" si="7"/>
        <v>0</v>
      </c>
      <c r="X18">
        <f t="shared" si="8"/>
        <v>0</v>
      </c>
      <c r="Y18">
        <f t="shared" si="9"/>
        <v>148</v>
      </c>
      <c r="Z18">
        <f t="shared" si="10"/>
        <v>0</v>
      </c>
      <c r="AA18">
        <f t="shared" si="11"/>
        <v>0.4</v>
      </c>
      <c r="AB18">
        <f t="shared" si="12"/>
        <v>2</v>
      </c>
      <c r="AC18">
        <f t="shared" si="13"/>
        <v>0</v>
      </c>
      <c r="AD18">
        <f t="shared" si="14"/>
        <v>6</v>
      </c>
      <c r="AE18" s="13">
        <f t="shared" si="15"/>
        <v>0</v>
      </c>
      <c r="AF18" s="14">
        <f t="shared" si="16"/>
        <v>1</v>
      </c>
      <c r="AG18" s="15">
        <f t="shared" si="17"/>
        <v>1</v>
      </c>
      <c r="AH18">
        <f t="shared" si="18"/>
        <v>0</v>
      </c>
      <c r="AI18">
        <f t="shared" si="19"/>
        <v>0.50136452117257091</v>
      </c>
      <c r="AJ18" s="13">
        <f t="shared" si="20"/>
        <v>0.50136452117257091</v>
      </c>
      <c r="AK18" s="15">
        <f t="shared" si="21"/>
        <v>0.49863547882742909</v>
      </c>
      <c r="AL18" s="13">
        <f t="shared" si="22"/>
        <v>-0.69587995353004939</v>
      </c>
      <c r="AM18" s="15">
        <f t="shared" si="23"/>
        <v>0</v>
      </c>
      <c r="AO18" s="3" t="s">
        <v>9</v>
      </c>
      <c r="AP18" s="22">
        <v>0.92587872911755409</v>
      </c>
      <c r="AR18" t="s">
        <v>35</v>
      </c>
      <c r="AS18" s="22">
        <f>AS17/(1-EXP(2*AS7/AG305))</f>
        <v>0.66664086232224329</v>
      </c>
      <c r="AU18" s="13">
        <v>9.894335445739328E-3</v>
      </c>
      <c r="AV18" s="14">
        <v>5.2001942996791352E-4</v>
      </c>
      <c r="AW18" s="14">
        <v>-1.3262663375200807E-2</v>
      </c>
      <c r="AX18" s="14">
        <v>2.8894482941566276E-3</v>
      </c>
      <c r="AY18" s="14">
        <v>-2.4093696553618437E-4</v>
      </c>
      <c r="AZ18" s="14">
        <v>-8.047820331103165E-5</v>
      </c>
      <c r="BA18" s="14">
        <v>6.5784845543982486E-3</v>
      </c>
      <c r="BB18" s="14">
        <v>2.4726582800874311E-3</v>
      </c>
      <c r="BC18" s="14">
        <v>2.4196133500606871E-4</v>
      </c>
      <c r="BD18" s="14">
        <v>-9.8591598929178986E-3</v>
      </c>
      <c r="BE18" s="14">
        <v>4.4869599407999249E-2</v>
      </c>
      <c r="BF18" s="14">
        <v>-3.7467984483021272E-2</v>
      </c>
      <c r="BG18" s="14">
        <v>-8.6014816490429941E-3</v>
      </c>
      <c r="BH18" s="15">
        <v>-1.2709127181269536E-4</v>
      </c>
      <c r="BJ18" s="22">
        <v>4.9191258339924687E-3</v>
      </c>
      <c r="BQ18">
        <v>1.598432136244559E-2</v>
      </c>
      <c r="BR18">
        <v>1</v>
      </c>
      <c r="BS18">
        <v>0</v>
      </c>
      <c r="BT18">
        <f t="shared" si="28"/>
        <v>10</v>
      </c>
      <c r="BU18">
        <f t="shared" si="29"/>
        <v>0</v>
      </c>
      <c r="BV18">
        <f t="shared" si="25"/>
        <v>0.9375</v>
      </c>
      <c r="BW18">
        <f t="shared" si="26"/>
        <v>1</v>
      </c>
      <c r="BX18">
        <f t="shared" si="27"/>
        <v>6.2499999999999778E-3</v>
      </c>
    </row>
    <row r="19" spans="1:76" x14ac:dyDescent="0.3">
      <c r="A19" s="5">
        <v>54</v>
      </c>
      <c r="B19" s="5">
        <v>1</v>
      </c>
      <c r="C19" s="5">
        <v>4</v>
      </c>
      <c r="D19" s="5">
        <v>140</v>
      </c>
      <c r="E19" s="5">
        <v>239</v>
      </c>
      <c r="F19" s="5">
        <v>0</v>
      </c>
      <c r="G19" s="5">
        <v>0</v>
      </c>
      <c r="H19" s="5">
        <v>160</v>
      </c>
      <c r="I19" s="5">
        <v>0</v>
      </c>
      <c r="J19" s="5">
        <v>1.2</v>
      </c>
      <c r="K19" s="5">
        <v>1</v>
      </c>
      <c r="L19" s="5">
        <v>0</v>
      </c>
      <c r="M19" s="5">
        <v>3</v>
      </c>
      <c r="N19" s="8">
        <v>0</v>
      </c>
      <c r="R19">
        <f t="shared" si="2"/>
        <v>56</v>
      </c>
      <c r="S19">
        <f t="shared" si="3"/>
        <v>0</v>
      </c>
      <c r="T19">
        <f t="shared" si="4"/>
        <v>2</v>
      </c>
      <c r="U19">
        <f t="shared" si="5"/>
        <v>140</v>
      </c>
      <c r="V19">
        <f t="shared" si="6"/>
        <v>294</v>
      </c>
      <c r="W19">
        <f t="shared" si="7"/>
        <v>0</v>
      </c>
      <c r="X19">
        <f t="shared" si="8"/>
        <v>2</v>
      </c>
      <c r="Y19">
        <f t="shared" si="9"/>
        <v>153</v>
      </c>
      <c r="Z19">
        <f t="shared" si="10"/>
        <v>0</v>
      </c>
      <c r="AA19">
        <f t="shared" si="11"/>
        <v>1.3</v>
      </c>
      <c r="AB19">
        <f t="shared" si="12"/>
        <v>2</v>
      </c>
      <c r="AC19">
        <f t="shared" si="13"/>
        <v>0</v>
      </c>
      <c r="AD19">
        <f t="shared" si="14"/>
        <v>3</v>
      </c>
      <c r="AE19" s="13">
        <f t="shared" si="15"/>
        <v>0</v>
      </c>
      <c r="AF19" s="14">
        <f t="shared" si="16"/>
        <v>1</v>
      </c>
      <c r="AG19" s="15">
        <f t="shared" si="17"/>
        <v>1</v>
      </c>
      <c r="AH19">
        <f t="shared" si="18"/>
        <v>0</v>
      </c>
      <c r="AI19">
        <f t="shared" si="19"/>
        <v>8.6522112964398282E-2</v>
      </c>
      <c r="AJ19" s="13">
        <f t="shared" si="20"/>
        <v>8.6522112964398282E-2</v>
      </c>
      <c r="AK19" s="15">
        <f t="shared" si="21"/>
        <v>0.91347788703560173</v>
      </c>
      <c r="AL19" s="13">
        <f t="shared" si="22"/>
        <v>-9.049611031464519E-2</v>
      </c>
      <c r="AM19" s="15">
        <f t="shared" si="23"/>
        <v>100</v>
      </c>
      <c r="AO19" s="3" t="s">
        <v>10</v>
      </c>
      <c r="AP19" s="22">
        <v>0.24733428739891256</v>
      </c>
      <c r="AR19" t="s">
        <v>36</v>
      </c>
      <c r="AS19" s="22">
        <f>-2*AS8+2*(AS11+1)</f>
        <v>232.68873264893924</v>
      </c>
      <c r="AU19" s="13">
        <v>-0.34560822755088483</v>
      </c>
      <c r="AV19" s="14">
        <v>-3.6004971080517756E-4</v>
      </c>
      <c r="AW19" s="14">
        <v>2.973144272414718E-2</v>
      </c>
      <c r="AX19" s="14">
        <v>4.4318892997209508E-3</v>
      </c>
      <c r="AY19" s="14">
        <v>4.0234449316031712E-4</v>
      </c>
      <c r="AZ19" s="14">
        <v>1.4172138631229865E-4</v>
      </c>
      <c r="BA19" s="14">
        <v>-3.8165805236551525E-2</v>
      </c>
      <c r="BB19" s="14">
        <v>-7.2307435130283121E-3</v>
      </c>
      <c r="BC19" s="14">
        <v>5.2744775994174116E-4</v>
      </c>
      <c r="BD19" s="14">
        <v>8.0072581611109923E-4</v>
      </c>
      <c r="BE19" s="14">
        <v>-3.7467984483021223E-2</v>
      </c>
      <c r="BF19" s="14">
        <v>0.13182370959653564</v>
      </c>
      <c r="BG19" s="14">
        <v>2.5601548291316667E-2</v>
      </c>
      <c r="BH19" s="15">
        <v>-3.1471094339240182E-3</v>
      </c>
      <c r="BJ19" s="22">
        <v>5.5352589464674473E-3</v>
      </c>
      <c r="BQ19">
        <v>1.5994286404577375E-2</v>
      </c>
      <c r="BR19">
        <v>1</v>
      </c>
      <c r="BS19">
        <v>0</v>
      </c>
      <c r="BT19">
        <f t="shared" si="28"/>
        <v>11</v>
      </c>
      <c r="BU19">
        <f t="shared" si="29"/>
        <v>0</v>
      </c>
      <c r="BV19">
        <f t="shared" si="25"/>
        <v>0.93125000000000002</v>
      </c>
      <c r="BW19">
        <f t="shared" si="26"/>
        <v>1</v>
      </c>
      <c r="BX19">
        <f t="shared" si="27"/>
        <v>6.2499999999999778E-3</v>
      </c>
    </row>
    <row r="20" spans="1:76" x14ac:dyDescent="0.3">
      <c r="A20" s="4">
        <v>48</v>
      </c>
      <c r="B20" s="4">
        <v>0</v>
      </c>
      <c r="C20" s="4">
        <v>3</v>
      </c>
      <c r="D20" s="4">
        <v>130</v>
      </c>
      <c r="E20" s="4">
        <v>275</v>
      </c>
      <c r="F20" s="4">
        <v>0</v>
      </c>
      <c r="G20" s="4">
        <v>0</v>
      </c>
      <c r="H20" s="4">
        <v>139</v>
      </c>
      <c r="I20" s="4">
        <v>0</v>
      </c>
      <c r="J20" s="4">
        <v>0.2</v>
      </c>
      <c r="K20" s="4">
        <v>1</v>
      </c>
      <c r="L20" s="4">
        <v>0</v>
      </c>
      <c r="M20" s="4">
        <v>3</v>
      </c>
      <c r="N20" s="7">
        <v>0</v>
      </c>
      <c r="R20">
        <f t="shared" si="2"/>
        <v>56</v>
      </c>
      <c r="S20">
        <f t="shared" si="3"/>
        <v>1</v>
      </c>
      <c r="T20">
        <f t="shared" si="4"/>
        <v>3</v>
      </c>
      <c r="U20">
        <f t="shared" si="5"/>
        <v>130</v>
      </c>
      <c r="V20">
        <f t="shared" si="6"/>
        <v>256</v>
      </c>
      <c r="W20">
        <f t="shared" si="7"/>
        <v>1</v>
      </c>
      <c r="X20">
        <f t="shared" si="8"/>
        <v>2</v>
      </c>
      <c r="Y20">
        <f t="shared" si="9"/>
        <v>142</v>
      </c>
      <c r="Z20">
        <f t="shared" si="10"/>
        <v>1</v>
      </c>
      <c r="AA20">
        <f t="shared" si="11"/>
        <v>0.6</v>
      </c>
      <c r="AB20">
        <f t="shared" si="12"/>
        <v>2</v>
      </c>
      <c r="AC20">
        <f t="shared" si="13"/>
        <v>1</v>
      </c>
      <c r="AD20">
        <f t="shared" si="14"/>
        <v>6</v>
      </c>
      <c r="AE20" s="13">
        <f t="shared" si="15"/>
        <v>1</v>
      </c>
      <c r="AF20" s="14">
        <f t="shared" si="16"/>
        <v>0</v>
      </c>
      <c r="AG20" s="15">
        <f t="shared" si="17"/>
        <v>1</v>
      </c>
      <c r="AH20">
        <f t="shared" si="18"/>
        <v>1</v>
      </c>
      <c r="AI20">
        <f t="shared" si="19"/>
        <v>0.79560459465959443</v>
      </c>
      <c r="AJ20" s="13">
        <f t="shared" si="20"/>
        <v>0.79560459465959443</v>
      </c>
      <c r="AK20" s="15">
        <f t="shared" si="21"/>
        <v>0.20439540534040557</v>
      </c>
      <c r="AL20" s="13">
        <f t="shared" si="22"/>
        <v>-0.22865295693152152</v>
      </c>
      <c r="AM20" s="15">
        <f t="shared" si="23"/>
        <v>100</v>
      </c>
      <c r="AO20" s="3" t="s">
        <v>11</v>
      </c>
      <c r="AP20" s="22">
        <v>0.56961463706208104</v>
      </c>
      <c r="AR20" t="s">
        <v>37</v>
      </c>
      <c r="AS20" s="23">
        <f>-2*AS8+(AS11+1)*LN(AG305)</f>
        <v>284.400982592177</v>
      </c>
      <c r="AU20" s="13">
        <v>-6.7591628916038773E-2</v>
      </c>
      <c r="AV20" s="14">
        <v>-1.8176851506323613E-3</v>
      </c>
      <c r="AW20" s="14">
        <v>8.9481453517869097E-3</v>
      </c>
      <c r="AX20" s="14">
        <v>7.8914459337670994E-4</v>
      </c>
      <c r="AY20" s="14">
        <v>6.0353715447818092E-4</v>
      </c>
      <c r="AZ20" s="14">
        <v>8.885267661317671E-5</v>
      </c>
      <c r="BA20" s="14">
        <v>-4.3363150529692168E-2</v>
      </c>
      <c r="BB20" s="14">
        <v>6.1749870766575874E-4</v>
      </c>
      <c r="BC20" s="14">
        <v>-1.2103574621191616E-4</v>
      </c>
      <c r="BD20" s="14">
        <v>8.5306987203031797E-3</v>
      </c>
      <c r="BE20" s="14">
        <v>-8.6014816490429958E-3</v>
      </c>
      <c r="BF20" s="14">
        <v>2.5601548291316729E-2</v>
      </c>
      <c r="BG20" s="14">
        <v>7.0420320887211868E-2</v>
      </c>
      <c r="BH20" s="15">
        <v>1.693424588190248E-3</v>
      </c>
      <c r="BJ20" s="22">
        <v>2.1390856901540856E-3</v>
      </c>
      <c r="BQ20">
        <v>1.7241645662069247E-2</v>
      </c>
      <c r="BR20">
        <v>1</v>
      </c>
      <c r="BS20">
        <v>0</v>
      </c>
      <c r="BT20">
        <f t="shared" si="28"/>
        <v>12</v>
      </c>
      <c r="BU20">
        <f t="shared" si="29"/>
        <v>0</v>
      </c>
      <c r="BV20">
        <f t="shared" si="25"/>
        <v>0.92500000000000004</v>
      </c>
      <c r="BW20">
        <f t="shared" si="26"/>
        <v>1</v>
      </c>
      <c r="BX20">
        <f t="shared" si="27"/>
        <v>6.2500000000000888E-3</v>
      </c>
    </row>
    <row r="21" spans="1:76" x14ac:dyDescent="0.3">
      <c r="A21" s="5">
        <v>49</v>
      </c>
      <c r="B21" s="5">
        <v>1</v>
      </c>
      <c r="C21" s="5">
        <v>2</v>
      </c>
      <c r="D21" s="5">
        <v>130</v>
      </c>
      <c r="E21" s="5">
        <v>266</v>
      </c>
      <c r="F21" s="5">
        <v>0</v>
      </c>
      <c r="G21" s="5">
        <v>0</v>
      </c>
      <c r="H21" s="5">
        <v>171</v>
      </c>
      <c r="I21" s="5">
        <v>0</v>
      </c>
      <c r="J21" s="5">
        <v>0.6</v>
      </c>
      <c r="K21" s="5">
        <v>1</v>
      </c>
      <c r="L21" s="5">
        <v>0</v>
      </c>
      <c r="M21" s="5">
        <v>3</v>
      </c>
      <c r="N21" s="8">
        <v>0</v>
      </c>
      <c r="R21">
        <f t="shared" si="2"/>
        <v>44</v>
      </c>
      <c r="S21">
        <f t="shared" si="3"/>
        <v>1</v>
      </c>
      <c r="T21">
        <f t="shared" si="4"/>
        <v>2</v>
      </c>
      <c r="U21">
        <f t="shared" si="5"/>
        <v>120</v>
      </c>
      <c r="V21">
        <f t="shared" si="6"/>
        <v>263</v>
      </c>
      <c r="W21">
        <f t="shared" si="7"/>
        <v>0</v>
      </c>
      <c r="X21">
        <f t="shared" si="8"/>
        <v>0</v>
      </c>
      <c r="Y21">
        <f t="shared" si="9"/>
        <v>173</v>
      </c>
      <c r="Z21">
        <f t="shared" si="10"/>
        <v>0</v>
      </c>
      <c r="AA21">
        <f t="shared" si="11"/>
        <v>0</v>
      </c>
      <c r="AB21">
        <f t="shared" si="12"/>
        <v>1</v>
      </c>
      <c r="AC21">
        <f t="shared" si="13"/>
        <v>0</v>
      </c>
      <c r="AD21">
        <f t="shared" si="14"/>
        <v>7</v>
      </c>
      <c r="AE21" s="13">
        <f t="shared" si="15"/>
        <v>0</v>
      </c>
      <c r="AF21" s="14">
        <f t="shared" si="16"/>
        <v>1</v>
      </c>
      <c r="AG21" s="15">
        <f t="shared" si="17"/>
        <v>1</v>
      </c>
      <c r="AH21">
        <f t="shared" si="18"/>
        <v>0</v>
      </c>
      <c r="AI21">
        <f t="shared" si="19"/>
        <v>0.12675853557171562</v>
      </c>
      <c r="AJ21" s="13">
        <f t="shared" si="20"/>
        <v>0.12675853557171562</v>
      </c>
      <c r="AK21" s="15">
        <f t="shared" si="21"/>
        <v>0.87324146442828443</v>
      </c>
      <c r="AL21" s="13">
        <f t="shared" si="22"/>
        <v>-0.135543169831046</v>
      </c>
      <c r="AM21" s="15">
        <f t="shared" si="23"/>
        <v>100</v>
      </c>
      <c r="AO21" s="3" t="s">
        <v>12</v>
      </c>
      <c r="AP21" s="22">
        <v>1.2675717946152731</v>
      </c>
      <c r="AU21" s="16">
        <v>-8.7646606698838104E-3</v>
      </c>
      <c r="AV21" s="17">
        <v>-1.5207644105883359E-4</v>
      </c>
      <c r="AW21" s="17">
        <v>-1.7536557575684154E-2</v>
      </c>
      <c r="AX21" s="17">
        <v>-1.8954544068384394E-3</v>
      </c>
      <c r="AY21" s="17">
        <v>-5.6869260506307912E-5</v>
      </c>
      <c r="AZ21" s="17">
        <v>-3.1899097193698816E-5</v>
      </c>
      <c r="BA21" s="17">
        <v>-1.2071221977864221E-3</v>
      </c>
      <c r="BB21" s="17">
        <v>2.7101763118848854E-3</v>
      </c>
      <c r="BC21" s="17">
        <v>3.8292105768228274E-5</v>
      </c>
      <c r="BD21" s="17">
        <v>-3.7399615836043293E-3</v>
      </c>
      <c r="BE21" s="17">
        <v>-1.2709127181267246E-4</v>
      </c>
      <c r="BF21" s="17">
        <v>-3.1471094339240555E-3</v>
      </c>
      <c r="BG21" s="17">
        <v>1.6934245881902006E-3</v>
      </c>
      <c r="BH21" s="18">
        <v>1.007261778534293E-2</v>
      </c>
      <c r="BJ21" s="23">
        <v>1.7758181537277817E-2</v>
      </c>
      <c r="BQ21">
        <v>1.7825551216796937E-2</v>
      </c>
      <c r="BR21">
        <v>1</v>
      </c>
      <c r="BS21">
        <v>0</v>
      </c>
      <c r="BT21">
        <f t="shared" si="28"/>
        <v>13</v>
      </c>
      <c r="BU21">
        <f t="shared" si="29"/>
        <v>0</v>
      </c>
      <c r="BV21">
        <f t="shared" si="25"/>
        <v>0.91874999999999996</v>
      </c>
      <c r="BW21">
        <f t="shared" si="26"/>
        <v>1</v>
      </c>
      <c r="BX21">
        <f t="shared" si="27"/>
        <v>6.2499999999999778E-3</v>
      </c>
    </row>
    <row r="22" spans="1:76" x14ac:dyDescent="0.3">
      <c r="A22" s="4">
        <v>64</v>
      </c>
      <c r="B22" s="4">
        <v>1</v>
      </c>
      <c r="C22" s="4">
        <v>1</v>
      </c>
      <c r="D22" s="4">
        <v>110</v>
      </c>
      <c r="E22" s="4">
        <v>211</v>
      </c>
      <c r="F22" s="4">
        <v>0</v>
      </c>
      <c r="G22" s="4">
        <v>2</v>
      </c>
      <c r="H22" s="4">
        <v>144</v>
      </c>
      <c r="I22" s="4">
        <v>1</v>
      </c>
      <c r="J22" s="4">
        <v>1.8</v>
      </c>
      <c r="K22" s="4">
        <v>2</v>
      </c>
      <c r="L22" s="4">
        <v>0</v>
      </c>
      <c r="M22" s="4">
        <v>3</v>
      </c>
      <c r="N22" s="7">
        <v>0</v>
      </c>
      <c r="R22">
        <f t="shared" si="2"/>
        <v>52</v>
      </c>
      <c r="S22">
        <f t="shared" si="3"/>
        <v>1</v>
      </c>
      <c r="T22">
        <f t="shared" si="4"/>
        <v>3</v>
      </c>
      <c r="U22">
        <f t="shared" si="5"/>
        <v>172</v>
      </c>
      <c r="V22">
        <f t="shared" si="6"/>
        <v>199</v>
      </c>
      <c r="W22">
        <f t="shared" si="7"/>
        <v>1</v>
      </c>
      <c r="X22">
        <f t="shared" si="8"/>
        <v>0</v>
      </c>
      <c r="Y22">
        <f t="shared" si="9"/>
        <v>162</v>
      </c>
      <c r="Z22">
        <f t="shared" si="10"/>
        <v>0</v>
      </c>
      <c r="AA22">
        <f t="shared" si="11"/>
        <v>0.5</v>
      </c>
      <c r="AB22">
        <f t="shared" si="12"/>
        <v>1</v>
      </c>
      <c r="AC22">
        <f t="shared" si="13"/>
        <v>0</v>
      </c>
      <c r="AD22">
        <f t="shared" si="14"/>
        <v>7</v>
      </c>
      <c r="AE22" s="13">
        <f t="shared" si="15"/>
        <v>0</v>
      </c>
      <c r="AF22" s="14">
        <f t="shared" si="16"/>
        <v>1</v>
      </c>
      <c r="AG22" s="15">
        <f t="shared" si="17"/>
        <v>1</v>
      </c>
      <c r="AH22">
        <f t="shared" si="18"/>
        <v>0</v>
      </c>
      <c r="AI22">
        <f t="shared" si="19"/>
        <v>0.23006988291748476</v>
      </c>
      <c r="AJ22" s="13">
        <f t="shared" si="20"/>
        <v>0.23006988291748476</v>
      </c>
      <c r="AK22" s="15">
        <f t="shared" si="21"/>
        <v>0.76993011708251524</v>
      </c>
      <c r="AL22" s="13">
        <f t="shared" si="22"/>
        <v>-0.26145552528877097</v>
      </c>
      <c r="AM22" s="15">
        <f t="shared" si="23"/>
        <v>100</v>
      </c>
      <c r="AO22" s="3" t="s">
        <v>13</v>
      </c>
      <c r="AP22" s="23">
        <v>0.34394542927158761</v>
      </c>
      <c r="BQ22">
        <v>1.8380292292001391E-2</v>
      </c>
      <c r="BR22">
        <v>1</v>
      </c>
      <c r="BS22">
        <v>0</v>
      </c>
      <c r="BT22">
        <f t="shared" si="28"/>
        <v>14</v>
      </c>
      <c r="BU22">
        <f t="shared" si="29"/>
        <v>0</v>
      </c>
      <c r="BV22">
        <f t="shared" si="25"/>
        <v>0.91249999999999998</v>
      </c>
      <c r="BW22">
        <f t="shared" si="26"/>
        <v>1</v>
      </c>
      <c r="BX22">
        <f t="shared" si="27"/>
        <v>6.2499999999999778E-3</v>
      </c>
    </row>
    <row r="23" spans="1:76" x14ac:dyDescent="0.3">
      <c r="A23" s="5">
        <v>58</v>
      </c>
      <c r="B23" s="5">
        <v>0</v>
      </c>
      <c r="C23" s="5">
        <v>1</v>
      </c>
      <c r="D23" s="5">
        <v>150</v>
      </c>
      <c r="E23" s="5">
        <v>283</v>
      </c>
      <c r="F23" s="5">
        <v>1</v>
      </c>
      <c r="G23" s="5">
        <v>2</v>
      </c>
      <c r="H23" s="5">
        <v>162</v>
      </c>
      <c r="I23" s="5">
        <v>0</v>
      </c>
      <c r="J23" s="5">
        <v>1</v>
      </c>
      <c r="K23" s="5">
        <v>1</v>
      </c>
      <c r="L23" s="5">
        <v>0</v>
      </c>
      <c r="M23" s="5">
        <v>3</v>
      </c>
      <c r="N23" s="8">
        <v>0</v>
      </c>
      <c r="R23">
        <f t="shared" si="2"/>
        <v>57</v>
      </c>
      <c r="S23">
        <f t="shared" si="3"/>
        <v>1</v>
      </c>
      <c r="T23">
        <f t="shared" si="4"/>
        <v>3</v>
      </c>
      <c r="U23">
        <f t="shared" si="5"/>
        <v>150</v>
      </c>
      <c r="V23">
        <f t="shared" si="6"/>
        <v>168</v>
      </c>
      <c r="W23">
        <f t="shared" si="7"/>
        <v>0</v>
      </c>
      <c r="X23">
        <f t="shared" si="8"/>
        <v>0</v>
      </c>
      <c r="Y23">
        <f t="shared" si="9"/>
        <v>174</v>
      </c>
      <c r="Z23">
        <f t="shared" si="10"/>
        <v>0</v>
      </c>
      <c r="AA23">
        <f t="shared" si="11"/>
        <v>1.6</v>
      </c>
      <c r="AB23">
        <f t="shared" si="12"/>
        <v>1</v>
      </c>
      <c r="AC23">
        <f t="shared" si="13"/>
        <v>0</v>
      </c>
      <c r="AD23">
        <f t="shared" si="14"/>
        <v>3</v>
      </c>
      <c r="AE23" s="13">
        <f t="shared" si="15"/>
        <v>0</v>
      </c>
      <c r="AF23" s="14">
        <f t="shared" si="16"/>
        <v>1</v>
      </c>
      <c r="AG23" s="15">
        <f t="shared" si="17"/>
        <v>1</v>
      </c>
      <c r="AH23">
        <f t="shared" si="18"/>
        <v>0</v>
      </c>
      <c r="AI23">
        <f t="shared" si="19"/>
        <v>9.1744987037788453E-2</v>
      </c>
      <c r="AJ23" s="13">
        <f t="shared" si="20"/>
        <v>9.1744987037788453E-2</v>
      </c>
      <c r="AK23" s="15">
        <f t="shared" si="21"/>
        <v>0.90825501296221156</v>
      </c>
      <c r="AL23" s="13">
        <f t="shared" si="22"/>
        <v>-9.6230088532213084E-2</v>
      </c>
      <c r="AM23" s="15">
        <f t="shared" si="23"/>
        <v>100</v>
      </c>
      <c r="BQ23">
        <v>2.0075917640183381E-2</v>
      </c>
      <c r="BR23">
        <v>1</v>
      </c>
      <c r="BS23">
        <v>0</v>
      </c>
      <c r="BT23">
        <f t="shared" si="28"/>
        <v>15</v>
      </c>
      <c r="BU23">
        <f t="shared" si="29"/>
        <v>0</v>
      </c>
      <c r="BV23">
        <f t="shared" si="25"/>
        <v>0.90625</v>
      </c>
      <c r="BW23">
        <f t="shared" si="26"/>
        <v>1</v>
      </c>
      <c r="BX23">
        <f t="shared" si="27"/>
        <v>6.2499999999999778E-3</v>
      </c>
    </row>
    <row r="24" spans="1:76" x14ac:dyDescent="0.3">
      <c r="A24" s="4">
        <v>58</v>
      </c>
      <c r="B24" s="4">
        <v>1</v>
      </c>
      <c r="C24" s="4">
        <v>2</v>
      </c>
      <c r="D24" s="4">
        <v>120</v>
      </c>
      <c r="E24" s="4">
        <v>284</v>
      </c>
      <c r="F24" s="4">
        <v>0</v>
      </c>
      <c r="G24" s="4">
        <v>2</v>
      </c>
      <c r="H24" s="4">
        <v>160</v>
      </c>
      <c r="I24" s="4">
        <v>0</v>
      </c>
      <c r="J24" s="4">
        <v>1.8</v>
      </c>
      <c r="K24" s="4">
        <v>2</v>
      </c>
      <c r="L24" s="4">
        <v>0</v>
      </c>
      <c r="M24" s="4">
        <v>3</v>
      </c>
      <c r="N24" s="7">
        <v>1</v>
      </c>
      <c r="R24">
        <f t="shared" si="2"/>
        <v>48</v>
      </c>
      <c r="S24">
        <f t="shared" si="3"/>
        <v>1</v>
      </c>
      <c r="T24">
        <f t="shared" si="4"/>
        <v>2</v>
      </c>
      <c r="U24">
        <f t="shared" si="5"/>
        <v>110</v>
      </c>
      <c r="V24">
        <f t="shared" si="6"/>
        <v>229</v>
      </c>
      <c r="W24">
        <f t="shared" si="7"/>
        <v>0</v>
      </c>
      <c r="X24">
        <f t="shared" si="8"/>
        <v>0</v>
      </c>
      <c r="Y24">
        <f t="shared" si="9"/>
        <v>168</v>
      </c>
      <c r="Z24">
        <f t="shared" si="10"/>
        <v>0</v>
      </c>
      <c r="AA24">
        <f t="shared" si="11"/>
        <v>1</v>
      </c>
      <c r="AB24">
        <f t="shared" si="12"/>
        <v>3</v>
      </c>
      <c r="AC24">
        <f t="shared" si="13"/>
        <v>0</v>
      </c>
      <c r="AD24">
        <f t="shared" si="14"/>
        <v>7</v>
      </c>
      <c r="AE24" s="13">
        <f t="shared" si="15"/>
        <v>1</v>
      </c>
      <c r="AF24" s="14">
        <f t="shared" si="16"/>
        <v>0</v>
      </c>
      <c r="AG24" s="15">
        <f t="shared" si="17"/>
        <v>1</v>
      </c>
      <c r="AH24">
        <f t="shared" si="18"/>
        <v>1</v>
      </c>
      <c r="AI24">
        <f t="shared" si="19"/>
        <v>0.28774594686237187</v>
      </c>
      <c r="AJ24" s="13">
        <f t="shared" si="20"/>
        <v>0.28774594686237187</v>
      </c>
      <c r="AK24" s="15">
        <f t="shared" si="21"/>
        <v>0.71225405313762813</v>
      </c>
      <c r="AL24" s="13">
        <f t="shared" si="22"/>
        <v>-1.2456773171009925</v>
      </c>
      <c r="AM24" s="15">
        <f t="shared" si="23"/>
        <v>0</v>
      </c>
      <c r="BQ24">
        <v>2.1103712274308507E-2</v>
      </c>
      <c r="BR24">
        <v>1</v>
      </c>
      <c r="BS24">
        <v>0</v>
      </c>
      <c r="BT24">
        <f t="shared" si="28"/>
        <v>16</v>
      </c>
      <c r="BU24">
        <f t="shared" si="29"/>
        <v>0</v>
      </c>
      <c r="BV24">
        <f t="shared" si="25"/>
        <v>0.9</v>
      </c>
      <c r="BW24">
        <f t="shared" si="26"/>
        <v>1</v>
      </c>
      <c r="BX24">
        <f t="shared" si="27"/>
        <v>6.2499999999999778E-3</v>
      </c>
    </row>
    <row r="25" spans="1:76" x14ac:dyDescent="0.3">
      <c r="A25" s="5">
        <v>58</v>
      </c>
      <c r="B25" s="5">
        <v>1</v>
      </c>
      <c r="C25" s="5">
        <v>3</v>
      </c>
      <c r="D25" s="5">
        <v>132</v>
      </c>
      <c r="E25" s="5">
        <v>224</v>
      </c>
      <c r="F25" s="5">
        <v>0</v>
      </c>
      <c r="G25" s="5">
        <v>2</v>
      </c>
      <c r="H25" s="5">
        <v>173</v>
      </c>
      <c r="I25" s="5">
        <v>0</v>
      </c>
      <c r="J25" s="5">
        <v>3.2</v>
      </c>
      <c r="K25" s="5">
        <v>1</v>
      </c>
      <c r="L25" s="5">
        <v>2</v>
      </c>
      <c r="M25" s="5">
        <v>7</v>
      </c>
      <c r="N25" s="8">
        <v>1</v>
      </c>
      <c r="R25">
        <f t="shared" si="2"/>
        <v>54</v>
      </c>
      <c r="S25">
        <f t="shared" si="3"/>
        <v>1</v>
      </c>
      <c r="T25">
        <f t="shared" si="4"/>
        <v>4</v>
      </c>
      <c r="U25">
        <f t="shared" si="5"/>
        <v>140</v>
      </c>
      <c r="V25">
        <f t="shared" si="6"/>
        <v>239</v>
      </c>
      <c r="W25">
        <f t="shared" si="7"/>
        <v>0</v>
      </c>
      <c r="X25">
        <f t="shared" si="8"/>
        <v>0</v>
      </c>
      <c r="Y25">
        <f t="shared" si="9"/>
        <v>160</v>
      </c>
      <c r="Z25">
        <f t="shared" si="10"/>
        <v>0</v>
      </c>
      <c r="AA25">
        <f t="shared" si="11"/>
        <v>1.2</v>
      </c>
      <c r="AB25">
        <f t="shared" si="12"/>
        <v>1</v>
      </c>
      <c r="AC25">
        <f t="shared" si="13"/>
        <v>0</v>
      </c>
      <c r="AD25">
        <f t="shared" si="14"/>
        <v>3</v>
      </c>
      <c r="AE25" s="13">
        <f t="shared" si="15"/>
        <v>0</v>
      </c>
      <c r="AF25" s="14">
        <f t="shared" si="16"/>
        <v>1</v>
      </c>
      <c r="AG25" s="15">
        <f t="shared" si="17"/>
        <v>1</v>
      </c>
      <c r="AH25">
        <f t="shared" si="18"/>
        <v>0</v>
      </c>
      <c r="AI25">
        <f t="shared" si="19"/>
        <v>0.20268425091730669</v>
      </c>
      <c r="AJ25" s="13">
        <f t="shared" si="20"/>
        <v>0.20268425091730669</v>
      </c>
      <c r="AK25" s="15">
        <f t="shared" si="21"/>
        <v>0.79731574908269331</v>
      </c>
      <c r="AL25" s="13">
        <f t="shared" si="22"/>
        <v>-0.22650450664896712</v>
      </c>
      <c r="AM25" s="15">
        <f t="shared" si="23"/>
        <v>100</v>
      </c>
      <c r="BQ25">
        <v>2.1132575378681909E-2</v>
      </c>
      <c r="BR25">
        <v>1</v>
      </c>
      <c r="BS25">
        <v>0</v>
      </c>
      <c r="BT25">
        <f t="shared" si="28"/>
        <v>17</v>
      </c>
      <c r="BU25">
        <f t="shared" si="29"/>
        <v>0</v>
      </c>
      <c r="BV25">
        <f t="shared" si="25"/>
        <v>0.89375000000000004</v>
      </c>
      <c r="BW25">
        <f t="shared" si="26"/>
        <v>1</v>
      </c>
      <c r="BX25">
        <f t="shared" si="27"/>
        <v>6.2500000000000888E-3</v>
      </c>
    </row>
    <row r="26" spans="1:76" x14ac:dyDescent="0.3">
      <c r="A26" s="4">
        <v>60</v>
      </c>
      <c r="B26" s="4">
        <v>1</v>
      </c>
      <c r="C26" s="4">
        <v>4</v>
      </c>
      <c r="D26" s="4">
        <v>130</v>
      </c>
      <c r="E26" s="4">
        <v>206</v>
      </c>
      <c r="F26" s="4">
        <v>0</v>
      </c>
      <c r="G26" s="4">
        <v>2</v>
      </c>
      <c r="H26" s="4">
        <v>132</v>
      </c>
      <c r="I26" s="4">
        <v>1</v>
      </c>
      <c r="J26" s="4">
        <v>2.4</v>
      </c>
      <c r="K26" s="4">
        <v>2</v>
      </c>
      <c r="L26" s="4">
        <v>2</v>
      </c>
      <c r="M26" s="4">
        <v>7</v>
      </c>
      <c r="N26" s="7">
        <v>1</v>
      </c>
      <c r="R26">
        <f t="shared" si="2"/>
        <v>48</v>
      </c>
      <c r="S26">
        <f t="shared" si="3"/>
        <v>0</v>
      </c>
      <c r="T26">
        <f t="shared" si="4"/>
        <v>3</v>
      </c>
      <c r="U26">
        <f t="shared" si="5"/>
        <v>130</v>
      </c>
      <c r="V26">
        <f t="shared" si="6"/>
        <v>275</v>
      </c>
      <c r="W26">
        <f t="shared" si="7"/>
        <v>0</v>
      </c>
      <c r="X26">
        <f t="shared" si="8"/>
        <v>0</v>
      </c>
      <c r="Y26">
        <f t="shared" si="9"/>
        <v>139</v>
      </c>
      <c r="Z26">
        <f t="shared" si="10"/>
        <v>0</v>
      </c>
      <c r="AA26">
        <f t="shared" si="11"/>
        <v>0.2</v>
      </c>
      <c r="AB26">
        <f t="shared" si="12"/>
        <v>1</v>
      </c>
      <c r="AC26">
        <f t="shared" si="13"/>
        <v>0</v>
      </c>
      <c r="AD26">
        <f t="shared" si="14"/>
        <v>3</v>
      </c>
      <c r="AE26" s="13">
        <f t="shared" si="15"/>
        <v>0</v>
      </c>
      <c r="AF26" s="14">
        <f t="shared" si="16"/>
        <v>1</v>
      </c>
      <c r="AG26" s="15">
        <f t="shared" si="17"/>
        <v>1</v>
      </c>
      <c r="AH26">
        <f t="shared" si="18"/>
        <v>0</v>
      </c>
      <c r="AI26">
        <f t="shared" si="19"/>
        <v>4.5432835562806591E-2</v>
      </c>
      <c r="AJ26" s="13">
        <f t="shared" si="20"/>
        <v>4.5432835562806591E-2</v>
      </c>
      <c r="AK26" s="15">
        <f t="shared" si="21"/>
        <v>0.95456716443719336</v>
      </c>
      <c r="AL26" s="13">
        <f t="shared" si="22"/>
        <v>-4.6497272197419462E-2</v>
      </c>
      <c r="AM26" s="15">
        <f t="shared" si="23"/>
        <v>100</v>
      </c>
      <c r="BQ26">
        <v>2.2508927933880065E-2</v>
      </c>
      <c r="BR26">
        <v>1</v>
      </c>
      <c r="BS26">
        <v>0</v>
      </c>
      <c r="BT26">
        <f t="shared" si="28"/>
        <v>18</v>
      </c>
      <c r="BU26">
        <f t="shared" si="29"/>
        <v>0</v>
      </c>
      <c r="BV26">
        <f t="shared" si="25"/>
        <v>0.88749999999999996</v>
      </c>
      <c r="BW26">
        <f t="shared" si="26"/>
        <v>1</v>
      </c>
      <c r="BX26">
        <f t="shared" si="27"/>
        <v>6.2499999999999778E-3</v>
      </c>
    </row>
    <row r="27" spans="1:76" x14ac:dyDescent="0.3">
      <c r="A27" s="5">
        <v>50</v>
      </c>
      <c r="B27" s="5">
        <v>0</v>
      </c>
      <c r="C27" s="5">
        <v>3</v>
      </c>
      <c r="D27" s="5">
        <v>120</v>
      </c>
      <c r="E27" s="5">
        <v>219</v>
      </c>
      <c r="F27" s="5">
        <v>0</v>
      </c>
      <c r="G27" s="5">
        <v>0</v>
      </c>
      <c r="H27" s="5">
        <v>158</v>
      </c>
      <c r="I27" s="5">
        <v>0</v>
      </c>
      <c r="J27" s="5">
        <v>1.6</v>
      </c>
      <c r="K27" s="5">
        <v>2</v>
      </c>
      <c r="L27" s="5">
        <v>0</v>
      </c>
      <c r="M27" s="5">
        <v>3</v>
      </c>
      <c r="N27" s="8">
        <v>0</v>
      </c>
      <c r="R27">
        <f t="shared" si="2"/>
        <v>49</v>
      </c>
      <c r="S27">
        <f t="shared" si="3"/>
        <v>1</v>
      </c>
      <c r="T27">
        <f t="shared" si="4"/>
        <v>2</v>
      </c>
      <c r="U27">
        <f t="shared" si="5"/>
        <v>130</v>
      </c>
      <c r="V27">
        <f t="shared" si="6"/>
        <v>266</v>
      </c>
      <c r="W27">
        <f t="shared" si="7"/>
        <v>0</v>
      </c>
      <c r="X27">
        <f t="shared" si="8"/>
        <v>0</v>
      </c>
      <c r="Y27">
        <f t="shared" si="9"/>
        <v>171</v>
      </c>
      <c r="Z27">
        <f t="shared" si="10"/>
        <v>0</v>
      </c>
      <c r="AA27">
        <f t="shared" si="11"/>
        <v>0.6</v>
      </c>
      <c r="AB27">
        <f t="shared" si="12"/>
        <v>1</v>
      </c>
      <c r="AC27">
        <f t="shared" si="13"/>
        <v>0</v>
      </c>
      <c r="AD27">
        <f t="shared" si="14"/>
        <v>3</v>
      </c>
      <c r="AE27" s="13">
        <f t="shared" si="15"/>
        <v>0</v>
      </c>
      <c r="AF27" s="14">
        <f t="shared" si="16"/>
        <v>1</v>
      </c>
      <c r="AG27" s="15">
        <f t="shared" si="17"/>
        <v>1</v>
      </c>
      <c r="AH27">
        <f t="shared" si="18"/>
        <v>0</v>
      </c>
      <c r="AI27">
        <f t="shared" si="19"/>
        <v>5.0608198233132444E-2</v>
      </c>
      <c r="AJ27" s="13">
        <f t="shared" si="20"/>
        <v>5.0608198233132444E-2</v>
      </c>
      <c r="AK27" s="15">
        <f t="shared" si="21"/>
        <v>0.94939180176686755</v>
      </c>
      <c r="AL27" s="13">
        <f t="shared" si="22"/>
        <v>-5.19337080750829E-2</v>
      </c>
      <c r="AM27" s="15">
        <f t="shared" si="23"/>
        <v>100</v>
      </c>
      <c r="BQ27">
        <v>2.3625213413978344E-2</v>
      </c>
      <c r="BR27">
        <v>1</v>
      </c>
      <c r="BS27">
        <v>0</v>
      </c>
      <c r="BT27">
        <f t="shared" si="28"/>
        <v>19</v>
      </c>
      <c r="BU27">
        <f t="shared" si="29"/>
        <v>0</v>
      </c>
      <c r="BV27">
        <f t="shared" si="25"/>
        <v>0.88124999999999998</v>
      </c>
      <c r="BW27">
        <f t="shared" si="26"/>
        <v>1</v>
      </c>
      <c r="BX27">
        <f t="shared" si="27"/>
        <v>6.2499999999999778E-3</v>
      </c>
    </row>
    <row r="28" spans="1:76" x14ac:dyDescent="0.3">
      <c r="A28" s="4">
        <v>58</v>
      </c>
      <c r="B28" s="4">
        <v>0</v>
      </c>
      <c r="C28" s="4">
        <v>3</v>
      </c>
      <c r="D28" s="4">
        <v>120</v>
      </c>
      <c r="E28" s="4">
        <v>340</v>
      </c>
      <c r="F28" s="4">
        <v>0</v>
      </c>
      <c r="G28" s="4">
        <v>0</v>
      </c>
      <c r="H28" s="4">
        <v>172</v>
      </c>
      <c r="I28" s="4">
        <v>0</v>
      </c>
      <c r="J28" s="4">
        <v>0</v>
      </c>
      <c r="K28" s="4">
        <v>1</v>
      </c>
      <c r="L28" s="4">
        <v>0</v>
      </c>
      <c r="M28" s="4">
        <v>3</v>
      </c>
      <c r="N28" s="7">
        <v>0</v>
      </c>
      <c r="R28">
        <f t="shared" si="2"/>
        <v>64</v>
      </c>
      <c r="S28">
        <f t="shared" si="3"/>
        <v>1</v>
      </c>
      <c r="T28">
        <f t="shared" si="4"/>
        <v>1</v>
      </c>
      <c r="U28">
        <f t="shared" si="5"/>
        <v>110</v>
      </c>
      <c r="V28">
        <f t="shared" si="6"/>
        <v>211</v>
      </c>
      <c r="W28">
        <f t="shared" si="7"/>
        <v>0</v>
      </c>
      <c r="X28">
        <f t="shared" si="8"/>
        <v>2</v>
      </c>
      <c r="Y28">
        <f t="shared" si="9"/>
        <v>144</v>
      </c>
      <c r="Z28">
        <f t="shared" si="10"/>
        <v>1</v>
      </c>
      <c r="AA28">
        <f t="shared" si="11"/>
        <v>1.8</v>
      </c>
      <c r="AB28">
        <f t="shared" si="12"/>
        <v>2</v>
      </c>
      <c r="AC28">
        <f t="shared" si="13"/>
        <v>0</v>
      </c>
      <c r="AD28">
        <f t="shared" si="14"/>
        <v>3</v>
      </c>
      <c r="AE28" s="13">
        <f t="shared" si="15"/>
        <v>0</v>
      </c>
      <c r="AF28" s="14">
        <f t="shared" si="16"/>
        <v>1</v>
      </c>
      <c r="AG28" s="15">
        <f t="shared" si="17"/>
        <v>1</v>
      </c>
      <c r="AH28">
        <f t="shared" si="18"/>
        <v>0</v>
      </c>
      <c r="AI28">
        <f t="shared" si="19"/>
        <v>0.16339486460773592</v>
      </c>
      <c r="AJ28" s="13">
        <f t="shared" si="20"/>
        <v>0.16339486460773592</v>
      </c>
      <c r="AK28" s="15">
        <f t="shared" si="21"/>
        <v>0.83660513539226411</v>
      </c>
      <c r="AL28" s="13">
        <f t="shared" si="22"/>
        <v>-0.17840308158472198</v>
      </c>
      <c r="AM28" s="15">
        <f t="shared" si="23"/>
        <v>100</v>
      </c>
      <c r="BQ28">
        <v>2.3828579436818813E-2</v>
      </c>
      <c r="BR28">
        <v>1</v>
      </c>
      <c r="BS28">
        <v>0</v>
      </c>
      <c r="BT28">
        <f t="shared" si="28"/>
        <v>20</v>
      </c>
      <c r="BU28">
        <f t="shared" si="29"/>
        <v>0</v>
      </c>
      <c r="BV28">
        <f t="shared" si="25"/>
        <v>0.875</v>
      </c>
      <c r="BW28">
        <f t="shared" si="26"/>
        <v>1</v>
      </c>
      <c r="BX28">
        <f t="shared" si="27"/>
        <v>6.2499999999999778E-3</v>
      </c>
    </row>
    <row r="29" spans="1:76" x14ac:dyDescent="0.3">
      <c r="A29" s="5">
        <v>66</v>
      </c>
      <c r="B29" s="5">
        <v>0</v>
      </c>
      <c r="C29" s="5">
        <v>1</v>
      </c>
      <c r="D29" s="5">
        <v>150</v>
      </c>
      <c r="E29" s="5">
        <v>226</v>
      </c>
      <c r="F29" s="5">
        <v>0</v>
      </c>
      <c r="G29" s="5">
        <v>0</v>
      </c>
      <c r="H29" s="5">
        <v>114</v>
      </c>
      <c r="I29" s="5">
        <v>0</v>
      </c>
      <c r="J29" s="5">
        <v>2.6</v>
      </c>
      <c r="K29" s="5">
        <v>3</v>
      </c>
      <c r="L29" s="5">
        <v>0</v>
      </c>
      <c r="M29" s="5">
        <v>3</v>
      </c>
      <c r="N29" s="8">
        <v>0</v>
      </c>
      <c r="R29">
        <f t="shared" si="2"/>
        <v>58</v>
      </c>
      <c r="S29">
        <f t="shared" si="3"/>
        <v>0</v>
      </c>
      <c r="T29">
        <f t="shared" si="4"/>
        <v>1</v>
      </c>
      <c r="U29">
        <f t="shared" si="5"/>
        <v>150</v>
      </c>
      <c r="V29">
        <f t="shared" si="6"/>
        <v>283</v>
      </c>
      <c r="W29">
        <f t="shared" si="7"/>
        <v>1</v>
      </c>
      <c r="X29">
        <f t="shared" si="8"/>
        <v>2</v>
      </c>
      <c r="Y29">
        <f t="shared" si="9"/>
        <v>162</v>
      </c>
      <c r="Z29">
        <f t="shared" si="10"/>
        <v>0</v>
      </c>
      <c r="AA29">
        <f t="shared" si="11"/>
        <v>1</v>
      </c>
      <c r="AB29">
        <f t="shared" si="12"/>
        <v>1</v>
      </c>
      <c r="AC29">
        <f t="shared" si="13"/>
        <v>0</v>
      </c>
      <c r="AD29">
        <f t="shared" si="14"/>
        <v>3</v>
      </c>
      <c r="AE29" s="13">
        <f t="shared" si="15"/>
        <v>0</v>
      </c>
      <c r="AF29" s="14">
        <f t="shared" si="16"/>
        <v>1</v>
      </c>
      <c r="AG29" s="15">
        <f t="shared" si="17"/>
        <v>1</v>
      </c>
      <c r="AH29">
        <f t="shared" si="18"/>
        <v>0</v>
      </c>
      <c r="AI29">
        <f t="shared" si="19"/>
        <v>9.6878510421130846E-3</v>
      </c>
      <c r="AJ29" s="13">
        <f t="shared" si="20"/>
        <v>9.6878510421130846E-3</v>
      </c>
      <c r="AK29" s="15">
        <f t="shared" si="21"/>
        <v>0.99031214895788688</v>
      </c>
      <c r="AL29" s="13">
        <f t="shared" si="22"/>
        <v>-9.7350835730603338E-3</v>
      </c>
      <c r="AM29" s="15">
        <f t="shared" si="23"/>
        <v>100</v>
      </c>
      <c r="BQ29">
        <v>2.4424841929273754E-2</v>
      </c>
      <c r="BR29">
        <v>1</v>
      </c>
      <c r="BS29">
        <v>0</v>
      </c>
      <c r="BT29">
        <f t="shared" si="28"/>
        <v>21</v>
      </c>
      <c r="BU29">
        <f t="shared" si="29"/>
        <v>0</v>
      </c>
      <c r="BV29">
        <f t="shared" si="25"/>
        <v>0.86875000000000002</v>
      </c>
      <c r="BW29">
        <f t="shared" si="26"/>
        <v>1</v>
      </c>
      <c r="BX29">
        <f t="shared" si="27"/>
        <v>6.2499999999999778E-3</v>
      </c>
    </row>
    <row r="30" spans="1:76" x14ac:dyDescent="0.3">
      <c r="A30" s="4">
        <v>43</v>
      </c>
      <c r="B30" s="4">
        <v>1</v>
      </c>
      <c r="C30" s="4">
        <v>4</v>
      </c>
      <c r="D30" s="4">
        <v>150</v>
      </c>
      <c r="E30" s="4">
        <v>247</v>
      </c>
      <c r="F30" s="4">
        <v>0</v>
      </c>
      <c r="G30" s="4">
        <v>0</v>
      </c>
      <c r="H30" s="4">
        <v>171</v>
      </c>
      <c r="I30" s="4">
        <v>0</v>
      </c>
      <c r="J30" s="4">
        <v>1.5</v>
      </c>
      <c r="K30" s="4">
        <v>1</v>
      </c>
      <c r="L30" s="4">
        <v>0</v>
      </c>
      <c r="M30" s="4">
        <v>3</v>
      </c>
      <c r="N30" s="7">
        <v>0</v>
      </c>
      <c r="R30">
        <f t="shared" si="2"/>
        <v>58</v>
      </c>
      <c r="S30">
        <f t="shared" si="3"/>
        <v>1</v>
      </c>
      <c r="T30">
        <f t="shared" si="4"/>
        <v>2</v>
      </c>
      <c r="U30">
        <f t="shared" si="5"/>
        <v>120</v>
      </c>
      <c r="V30">
        <f t="shared" si="6"/>
        <v>284</v>
      </c>
      <c r="W30">
        <f t="shared" si="7"/>
        <v>0</v>
      </c>
      <c r="X30">
        <f t="shared" si="8"/>
        <v>2</v>
      </c>
      <c r="Y30">
        <f t="shared" si="9"/>
        <v>160</v>
      </c>
      <c r="Z30">
        <f t="shared" si="10"/>
        <v>0</v>
      </c>
      <c r="AA30">
        <f t="shared" si="11"/>
        <v>1.8</v>
      </c>
      <c r="AB30">
        <f t="shared" si="12"/>
        <v>2</v>
      </c>
      <c r="AC30">
        <f t="shared" si="13"/>
        <v>0</v>
      </c>
      <c r="AD30">
        <f t="shared" si="14"/>
        <v>3</v>
      </c>
      <c r="AE30" s="13">
        <f t="shared" si="15"/>
        <v>1</v>
      </c>
      <c r="AF30" s="14">
        <f t="shared" si="16"/>
        <v>0</v>
      </c>
      <c r="AG30" s="15">
        <f t="shared" si="17"/>
        <v>1</v>
      </c>
      <c r="AH30">
        <f t="shared" si="18"/>
        <v>1</v>
      </c>
      <c r="AI30">
        <f t="shared" si="19"/>
        <v>0.16448507412306915</v>
      </c>
      <c r="AJ30" s="13">
        <f t="shared" si="20"/>
        <v>0.16448507412306915</v>
      </c>
      <c r="AK30" s="15">
        <f t="shared" si="21"/>
        <v>0.83551492587693088</v>
      </c>
      <c r="AL30" s="13">
        <f t="shared" si="22"/>
        <v>-1.8049354477075321</v>
      </c>
      <c r="AM30" s="15">
        <f t="shared" si="23"/>
        <v>0</v>
      </c>
      <c r="BQ30">
        <v>2.5345166647143012E-2</v>
      </c>
      <c r="BR30">
        <v>1</v>
      </c>
      <c r="BS30">
        <v>0</v>
      </c>
      <c r="BT30">
        <f t="shared" si="28"/>
        <v>22</v>
      </c>
      <c r="BU30">
        <f t="shared" si="29"/>
        <v>0</v>
      </c>
      <c r="BV30">
        <f t="shared" si="25"/>
        <v>0.86250000000000004</v>
      </c>
      <c r="BW30">
        <f t="shared" si="26"/>
        <v>1</v>
      </c>
      <c r="BX30">
        <f t="shared" si="27"/>
        <v>6.2500000000000888E-3</v>
      </c>
    </row>
    <row r="31" spans="1:76" x14ac:dyDescent="0.3">
      <c r="A31" s="5">
        <v>40</v>
      </c>
      <c r="B31" s="5">
        <v>1</v>
      </c>
      <c r="C31" s="5">
        <v>4</v>
      </c>
      <c r="D31" s="5">
        <v>110</v>
      </c>
      <c r="E31" s="5">
        <v>167</v>
      </c>
      <c r="F31" s="5">
        <v>0</v>
      </c>
      <c r="G31" s="5">
        <v>2</v>
      </c>
      <c r="H31" s="5">
        <v>114</v>
      </c>
      <c r="I31" s="5">
        <v>1</v>
      </c>
      <c r="J31" s="5">
        <v>2</v>
      </c>
      <c r="K31" s="5">
        <v>2</v>
      </c>
      <c r="L31" s="5">
        <v>0</v>
      </c>
      <c r="M31" s="5">
        <v>7</v>
      </c>
      <c r="N31" s="8">
        <v>1</v>
      </c>
      <c r="R31">
        <f t="shared" si="2"/>
        <v>58</v>
      </c>
      <c r="S31">
        <f t="shared" si="3"/>
        <v>1</v>
      </c>
      <c r="T31">
        <f t="shared" si="4"/>
        <v>3</v>
      </c>
      <c r="U31">
        <f t="shared" si="5"/>
        <v>132</v>
      </c>
      <c r="V31">
        <f t="shared" si="6"/>
        <v>224</v>
      </c>
      <c r="W31">
        <f t="shared" si="7"/>
        <v>0</v>
      </c>
      <c r="X31">
        <f t="shared" si="8"/>
        <v>2</v>
      </c>
      <c r="Y31">
        <f t="shared" si="9"/>
        <v>173</v>
      </c>
      <c r="Z31">
        <f t="shared" si="10"/>
        <v>0</v>
      </c>
      <c r="AA31">
        <f t="shared" si="11"/>
        <v>3.2</v>
      </c>
      <c r="AB31">
        <f t="shared" si="12"/>
        <v>1</v>
      </c>
      <c r="AC31">
        <f t="shared" si="13"/>
        <v>2</v>
      </c>
      <c r="AD31">
        <f t="shared" si="14"/>
        <v>7</v>
      </c>
      <c r="AE31" s="13">
        <f t="shared" si="15"/>
        <v>1</v>
      </c>
      <c r="AF31" s="14">
        <f t="shared" si="16"/>
        <v>0</v>
      </c>
      <c r="AG31" s="15">
        <f t="shared" si="17"/>
        <v>1</v>
      </c>
      <c r="AH31">
        <f t="shared" si="18"/>
        <v>1</v>
      </c>
      <c r="AI31">
        <f t="shared" si="19"/>
        <v>0.91357231551981744</v>
      </c>
      <c r="AJ31" s="13">
        <f t="shared" si="20"/>
        <v>0.91357231551981744</v>
      </c>
      <c r="AK31" s="15">
        <f t="shared" si="21"/>
        <v>8.6427684480182565E-2</v>
      </c>
      <c r="AL31" s="13">
        <f t="shared" si="22"/>
        <v>-9.0392743166695225E-2</v>
      </c>
      <c r="AM31" s="15">
        <f t="shared" si="23"/>
        <v>100</v>
      </c>
      <c r="BQ31">
        <v>2.8853449465115834E-2</v>
      </c>
      <c r="BR31">
        <v>1</v>
      </c>
      <c r="BS31">
        <v>0</v>
      </c>
      <c r="BT31">
        <f t="shared" si="28"/>
        <v>23</v>
      </c>
      <c r="BU31">
        <f t="shared" si="29"/>
        <v>0</v>
      </c>
      <c r="BV31">
        <f t="shared" si="25"/>
        <v>0.85624999999999996</v>
      </c>
      <c r="BW31">
        <f t="shared" si="26"/>
        <v>1</v>
      </c>
      <c r="BX31">
        <f t="shared" si="27"/>
        <v>6.2499999999999778E-3</v>
      </c>
    </row>
    <row r="32" spans="1:76" x14ac:dyDescent="0.3">
      <c r="A32" s="4">
        <v>69</v>
      </c>
      <c r="B32" s="4">
        <v>0</v>
      </c>
      <c r="C32" s="4">
        <v>1</v>
      </c>
      <c r="D32" s="4">
        <v>140</v>
      </c>
      <c r="E32" s="4">
        <v>239</v>
      </c>
      <c r="F32" s="4">
        <v>0</v>
      </c>
      <c r="G32" s="4">
        <v>0</v>
      </c>
      <c r="H32" s="4">
        <v>151</v>
      </c>
      <c r="I32" s="4">
        <v>0</v>
      </c>
      <c r="J32" s="4">
        <v>1.8</v>
      </c>
      <c r="K32" s="4">
        <v>1</v>
      </c>
      <c r="L32" s="4">
        <v>2</v>
      </c>
      <c r="M32" s="4">
        <v>3</v>
      </c>
      <c r="N32" s="7">
        <v>0</v>
      </c>
      <c r="R32">
        <f t="shared" si="2"/>
        <v>60</v>
      </c>
      <c r="S32">
        <f t="shared" si="3"/>
        <v>1</v>
      </c>
      <c r="T32">
        <f t="shared" si="4"/>
        <v>4</v>
      </c>
      <c r="U32">
        <f t="shared" si="5"/>
        <v>130</v>
      </c>
      <c r="V32">
        <f t="shared" si="6"/>
        <v>206</v>
      </c>
      <c r="W32">
        <f t="shared" si="7"/>
        <v>0</v>
      </c>
      <c r="X32">
        <f t="shared" si="8"/>
        <v>2</v>
      </c>
      <c r="Y32">
        <f t="shared" si="9"/>
        <v>132</v>
      </c>
      <c r="Z32">
        <f t="shared" si="10"/>
        <v>1</v>
      </c>
      <c r="AA32">
        <f t="shared" si="11"/>
        <v>2.4</v>
      </c>
      <c r="AB32">
        <f t="shared" si="12"/>
        <v>2</v>
      </c>
      <c r="AC32">
        <f t="shared" si="13"/>
        <v>2</v>
      </c>
      <c r="AD32">
        <f t="shared" si="14"/>
        <v>7</v>
      </c>
      <c r="AE32" s="13">
        <f t="shared" si="15"/>
        <v>1</v>
      </c>
      <c r="AF32" s="14">
        <f t="shared" si="16"/>
        <v>0</v>
      </c>
      <c r="AG32" s="15">
        <f t="shared" si="17"/>
        <v>1</v>
      </c>
      <c r="AH32">
        <f t="shared" si="18"/>
        <v>1</v>
      </c>
      <c r="AI32">
        <f t="shared" si="19"/>
        <v>0.99270942319907707</v>
      </c>
      <c r="AJ32" s="13">
        <f t="shared" si="20"/>
        <v>0.99270942319907707</v>
      </c>
      <c r="AK32" s="15">
        <f t="shared" si="21"/>
        <v>7.2905768009229321E-3</v>
      </c>
      <c r="AL32" s="13">
        <f t="shared" si="22"/>
        <v>-7.3172829372289703E-3</v>
      </c>
      <c r="AM32" s="15">
        <f t="shared" si="23"/>
        <v>100</v>
      </c>
      <c r="BQ32">
        <v>2.8896991117139292E-2</v>
      </c>
      <c r="BR32">
        <v>1</v>
      </c>
      <c r="BS32">
        <v>0</v>
      </c>
      <c r="BT32">
        <f t="shared" si="28"/>
        <v>24</v>
      </c>
      <c r="BU32">
        <f t="shared" si="29"/>
        <v>0</v>
      </c>
      <c r="BV32">
        <f t="shared" si="25"/>
        <v>0.85</v>
      </c>
      <c r="BW32">
        <f t="shared" si="26"/>
        <v>1</v>
      </c>
      <c r="BX32">
        <f t="shared" si="27"/>
        <v>6.2499999999999778E-3</v>
      </c>
    </row>
    <row r="33" spans="1:76" x14ac:dyDescent="0.3">
      <c r="A33" s="5">
        <v>60</v>
      </c>
      <c r="B33" s="5">
        <v>1</v>
      </c>
      <c r="C33" s="5">
        <v>4</v>
      </c>
      <c r="D33" s="5">
        <v>117</v>
      </c>
      <c r="E33" s="5">
        <v>230</v>
      </c>
      <c r="F33" s="5">
        <v>1</v>
      </c>
      <c r="G33" s="5">
        <v>0</v>
      </c>
      <c r="H33" s="5">
        <v>160</v>
      </c>
      <c r="I33" s="5">
        <v>1</v>
      </c>
      <c r="J33" s="5">
        <v>1.4</v>
      </c>
      <c r="K33" s="5">
        <v>1</v>
      </c>
      <c r="L33" s="5">
        <v>2</v>
      </c>
      <c r="M33" s="5">
        <v>7</v>
      </c>
      <c r="N33" s="8">
        <v>1</v>
      </c>
      <c r="R33">
        <f t="shared" si="2"/>
        <v>50</v>
      </c>
      <c r="S33">
        <f t="shared" si="3"/>
        <v>0</v>
      </c>
      <c r="T33">
        <f t="shared" si="4"/>
        <v>3</v>
      </c>
      <c r="U33">
        <f t="shared" si="5"/>
        <v>120</v>
      </c>
      <c r="V33">
        <f t="shared" si="6"/>
        <v>219</v>
      </c>
      <c r="W33">
        <f t="shared" si="7"/>
        <v>0</v>
      </c>
      <c r="X33">
        <f t="shared" si="8"/>
        <v>0</v>
      </c>
      <c r="Y33">
        <f t="shared" si="9"/>
        <v>158</v>
      </c>
      <c r="Z33">
        <f t="shared" si="10"/>
        <v>0</v>
      </c>
      <c r="AA33">
        <f t="shared" si="11"/>
        <v>1.6</v>
      </c>
      <c r="AB33">
        <f t="shared" si="12"/>
        <v>2</v>
      </c>
      <c r="AC33">
        <f t="shared" si="13"/>
        <v>0</v>
      </c>
      <c r="AD33">
        <f t="shared" si="14"/>
        <v>3</v>
      </c>
      <c r="AE33" s="13">
        <f t="shared" si="15"/>
        <v>0</v>
      </c>
      <c r="AF33" s="14">
        <f t="shared" si="16"/>
        <v>1</v>
      </c>
      <c r="AG33" s="15">
        <f t="shared" si="17"/>
        <v>1</v>
      </c>
      <c r="AH33">
        <f t="shared" si="18"/>
        <v>0</v>
      </c>
      <c r="AI33">
        <f t="shared" si="19"/>
        <v>4.4353018671728958E-2</v>
      </c>
      <c r="AJ33" s="13">
        <f t="shared" si="20"/>
        <v>4.4353018671728958E-2</v>
      </c>
      <c r="AK33" s="15">
        <f t="shared" si="21"/>
        <v>0.95564698132827108</v>
      </c>
      <c r="AL33" s="13">
        <f t="shared" si="22"/>
        <v>-4.5366700519380902E-2</v>
      </c>
      <c r="AM33" s="15">
        <f t="shared" si="23"/>
        <v>100</v>
      </c>
      <c r="BQ33">
        <v>2.9180408027014069E-2</v>
      </c>
      <c r="BR33">
        <v>1</v>
      </c>
      <c r="BS33">
        <v>0</v>
      </c>
      <c r="BT33">
        <f t="shared" si="28"/>
        <v>25</v>
      </c>
      <c r="BU33">
        <f t="shared" si="29"/>
        <v>0</v>
      </c>
      <c r="BV33">
        <f t="shared" si="25"/>
        <v>0.84375</v>
      </c>
      <c r="BW33">
        <f t="shared" si="26"/>
        <v>1</v>
      </c>
      <c r="BX33">
        <f t="shared" si="27"/>
        <v>6.2499999999999778E-3</v>
      </c>
    </row>
    <row r="34" spans="1:76" x14ac:dyDescent="0.3">
      <c r="A34" s="4">
        <v>64</v>
      </c>
      <c r="B34" s="4">
        <v>1</v>
      </c>
      <c r="C34" s="4">
        <v>3</v>
      </c>
      <c r="D34" s="4">
        <v>140</v>
      </c>
      <c r="E34" s="4">
        <v>335</v>
      </c>
      <c r="F34" s="4">
        <v>0</v>
      </c>
      <c r="G34" s="4">
        <v>0</v>
      </c>
      <c r="H34" s="4">
        <v>158</v>
      </c>
      <c r="I34" s="4">
        <v>0</v>
      </c>
      <c r="J34" s="4">
        <v>0</v>
      </c>
      <c r="K34" s="4">
        <v>1</v>
      </c>
      <c r="L34" s="4">
        <v>0</v>
      </c>
      <c r="M34" s="4">
        <v>3</v>
      </c>
      <c r="N34" s="7">
        <v>1</v>
      </c>
      <c r="R34">
        <f t="shared" si="2"/>
        <v>58</v>
      </c>
      <c r="S34">
        <f t="shared" si="3"/>
        <v>0</v>
      </c>
      <c r="T34">
        <f t="shared" si="4"/>
        <v>3</v>
      </c>
      <c r="U34">
        <f t="shared" si="5"/>
        <v>120</v>
      </c>
      <c r="V34">
        <f t="shared" si="6"/>
        <v>340</v>
      </c>
      <c r="W34">
        <f t="shared" si="7"/>
        <v>0</v>
      </c>
      <c r="X34">
        <f t="shared" si="8"/>
        <v>0</v>
      </c>
      <c r="Y34">
        <f t="shared" si="9"/>
        <v>172</v>
      </c>
      <c r="Z34">
        <f t="shared" si="10"/>
        <v>0</v>
      </c>
      <c r="AA34">
        <f t="shared" si="11"/>
        <v>0</v>
      </c>
      <c r="AB34">
        <f t="shared" si="12"/>
        <v>1</v>
      </c>
      <c r="AC34">
        <f t="shared" si="13"/>
        <v>0</v>
      </c>
      <c r="AD34">
        <f t="shared" si="14"/>
        <v>3</v>
      </c>
      <c r="AE34" s="13">
        <f t="shared" si="15"/>
        <v>0</v>
      </c>
      <c r="AF34" s="14">
        <f t="shared" si="16"/>
        <v>1</v>
      </c>
      <c r="AG34" s="15">
        <f t="shared" si="17"/>
        <v>1</v>
      </c>
      <c r="AH34">
        <f t="shared" si="18"/>
        <v>0</v>
      </c>
      <c r="AI34">
        <f t="shared" si="19"/>
        <v>2.1132575378681909E-2</v>
      </c>
      <c r="AJ34" s="13">
        <f t="shared" si="20"/>
        <v>2.1132575378681909E-2</v>
      </c>
      <c r="AK34" s="15">
        <f t="shared" si="21"/>
        <v>0.97886742462131804</v>
      </c>
      <c r="AL34" s="13">
        <f t="shared" si="22"/>
        <v>-2.1359064803125223E-2</v>
      </c>
      <c r="AM34" s="15">
        <f t="shared" si="23"/>
        <v>100</v>
      </c>
      <c r="BQ34">
        <v>2.9471050795689346E-2</v>
      </c>
      <c r="BR34">
        <v>1</v>
      </c>
      <c r="BS34">
        <v>0</v>
      </c>
      <c r="BT34">
        <f t="shared" si="28"/>
        <v>26</v>
      </c>
      <c r="BU34">
        <f t="shared" si="29"/>
        <v>0</v>
      </c>
      <c r="BV34">
        <f t="shared" si="25"/>
        <v>0.83750000000000002</v>
      </c>
      <c r="BW34">
        <f t="shared" si="26"/>
        <v>1</v>
      </c>
      <c r="BX34">
        <f t="shared" si="27"/>
        <v>6.2499999999999778E-3</v>
      </c>
    </row>
    <row r="35" spans="1:76" x14ac:dyDescent="0.3">
      <c r="A35" s="5">
        <v>59</v>
      </c>
      <c r="B35" s="5">
        <v>1</v>
      </c>
      <c r="C35" s="5">
        <v>4</v>
      </c>
      <c r="D35" s="5">
        <v>135</v>
      </c>
      <c r="E35" s="5">
        <v>234</v>
      </c>
      <c r="F35" s="5">
        <v>0</v>
      </c>
      <c r="G35" s="5">
        <v>0</v>
      </c>
      <c r="H35" s="5">
        <v>161</v>
      </c>
      <c r="I35" s="5">
        <v>0</v>
      </c>
      <c r="J35" s="5">
        <v>0.5</v>
      </c>
      <c r="K35" s="5">
        <v>2</v>
      </c>
      <c r="L35" s="5">
        <v>0</v>
      </c>
      <c r="M35" s="5">
        <v>7</v>
      </c>
      <c r="N35" s="8">
        <v>0</v>
      </c>
      <c r="R35">
        <f t="shared" si="2"/>
        <v>66</v>
      </c>
      <c r="S35">
        <f t="shared" si="3"/>
        <v>0</v>
      </c>
      <c r="T35">
        <f t="shared" si="4"/>
        <v>1</v>
      </c>
      <c r="U35">
        <f t="shared" si="5"/>
        <v>150</v>
      </c>
      <c r="V35">
        <f t="shared" si="6"/>
        <v>226</v>
      </c>
      <c r="W35">
        <f t="shared" si="7"/>
        <v>0</v>
      </c>
      <c r="X35">
        <f t="shared" si="8"/>
        <v>0</v>
      </c>
      <c r="Y35">
        <f t="shared" si="9"/>
        <v>114</v>
      </c>
      <c r="Z35">
        <f t="shared" si="10"/>
        <v>0</v>
      </c>
      <c r="AA35">
        <f t="shared" si="11"/>
        <v>2.6</v>
      </c>
      <c r="AB35">
        <f t="shared" si="12"/>
        <v>3</v>
      </c>
      <c r="AC35">
        <f t="shared" si="13"/>
        <v>0</v>
      </c>
      <c r="AD35">
        <f t="shared" si="14"/>
        <v>3</v>
      </c>
      <c r="AE35" s="13">
        <f t="shared" si="15"/>
        <v>0</v>
      </c>
      <c r="AF35" s="14">
        <f t="shared" si="16"/>
        <v>1</v>
      </c>
      <c r="AG35" s="15">
        <f t="shared" si="17"/>
        <v>1</v>
      </c>
      <c r="AH35">
        <f t="shared" si="18"/>
        <v>0</v>
      </c>
      <c r="AI35">
        <f t="shared" si="19"/>
        <v>0.12287748716794537</v>
      </c>
      <c r="AJ35" s="13">
        <f t="shared" si="20"/>
        <v>0.12287748716794537</v>
      </c>
      <c r="AK35" s="15">
        <f t="shared" si="21"/>
        <v>0.87712251283205467</v>
      </c>
      <c r="AL35" s="13">
        <f t="shared" si="22"/>
        <v>-0.13110860100492056</v>
      </c>
      <c r="AM35" s="15">
        <f t="shared" si="23"/>
        <v>100</v>
      </c>
      <c r="BQ35">
        <v>2.9567593067102462E-2</v>
      </c>
      <c r="BR35">
        <v>1</v>
      </c>
      <c r="BS35">
        <v>0</v>
      </c>
      <c r="BT35">
        <f t="shared" si="28"/>
        <v>27</v>
      </c>
      <c r="BU35">
        <f t="shared" si="29"/>
        <v>0</v>
      </c>
      <c r="BV35">
        <f t="shared" si="25"/>
        <v>0.83125000000000004</v>
      </c>
      <c r="BW35">
        <f t="shared" si="26"/>
        <v>1</v>
      </c>
      <c r="BX35">
        <f t="shared" si="27"/>
        <v>6.2500000000000888E-3</v>
      </c>
    </row>
    <row r="36" spans="1:76" x14ac:dyDescent="0.3">
      <c r="A36" s="4">
        <v>44</v>
      </c>
      <c r="B36" s="4">
        <v>1</v>
      </c>
      <c r="C36" s="4">
        <v>3</v>
      </c>
      <c r="D36" s="4">
        <v>130</v>
      </c>
      <c r="E36" s="4">
        <v>233</v>
      </c>
      <c r="F36" s="4">
        <v>0</v>
      </c>
      <c r="G36" s="4">
        <v>0</v>
      </c>
      <c r="H36" s="4">
        <v>179</v>
      </c>
      <c r="I36" s="4">
        <v>1</v>
      </c>
      <c r="J36" s="4">
        <v>0.4</v>
      </c>
      <c r="K36" s="4">
        <v>1</v>
      </c>
      <c r="L36" s="4">
        <v>0</v>
      </c>
      <c r="M36" s="4">
        <v>3</v>
      </c>
      <c r="N36" s="7">
        <v>0</v>
      </c>
      <c r="R36">
        <f t="shared" si="2"/>
        <v>43</v>
      </c>
      <c r="S36">
        <f t="shared" si="3"/>
        <v>1</v>
      </c>
      <c r="T36">
        <f t="shared" si="4"/>
        <v>4</v>
      </c>
      <c r="U36">
        <f t="shared" si="5"/>
        <v>150</v>
      </c>
      <c r="V36">
        <f t="shared" si="6"/>
        <v>247</v>
      </c>
      <c r="W36">
        <f t="shared" si="7"/>
        <v>0</v>
      </c>
      <c r="X36">
        <f t="shared" si="8"/>
        <v>0</v>
      </c>
      <c r="Y36">
        <f t="shared" si="9"/>
        <v>171</v>
      </c>
      <c r="Z36">
        <f t="shared" si="10"/>
        <v>0</v>
      </c>
      <c r="AA36">
        <f t="shared" si="11"/>
        <v>1.5</v>
      </c>
      <c r="AB36">
        <f t="shared" si="12"/>
        <v>1</v>
      </c>
      <c r="AC36">
        <f t="shared" si="13"/>
        <v>0</v>
      </c>
      <c r="AD36">
        <f t="shared" si="14"/>
        <v>3</v>
      </c>
      <c r="AE36" s="13">
        <f t="shared" si="15"/>
        <v>0</v>
      </c>
      <c r="AF36" s="14">
        <f t="shared" si="16"/>
        <v>1</v>
      </c>
      <c r="AG36" s="15">
        <f t="shared" si="17"/>
        <v>1</v>
      </c>
      <c r="AH36">
        <f t="shared" si="18"/>
        <v>0</v>
      </c>
      <c r="AI36">
        <f t="shared" si="19"/>
        <v>0.25220337158162126</v>
      </c>
      <c r="AJ36" s="13">
        <f t="shared" si="20"/>
        <v>0.25220337158162126</v>
      </c>
      <c r="AK36" s="15">
        <f t="shared" si="21"/>
        <v>0.74779662841837879</v>
      </c>
      <c r="AL36" s="13">
        <f t="shared" si="22"/>
        <v>-0.2906242251168743</v>
      </c>
      <c r="AM36" s="15">
        <f t="shared" si="23"/>
        <v>100</v>
      </c>
      <c r="BQ36">
        <v>3.0531018442880788E-2</v>
      </c>
      <c r="BR36">
        <v>1</v>
      </c>
      <c r="BS36">
        <v>0</v>
      </c>
      <c r="BT36">
        <f t="shared" si="28"/>
        <v>28</v>
      </c>
      <c r="BU36">
        <f t="shared" si="29"/>
        <v>0</v>
      </c>
      <c r="BV36">
        <f t="shared" si="25"/>
        <v>0.82499999999999996</v>
      </c>
      <c r="BW36">
        <f t="shared" si="26"/>
        <v>1</v>
      </c>
      <c r="BX36">
        <f t="shared" si="27"/>
        <v>6.2499999999999778E-3</v>
      </c>
    </row>
    <row r="37" spans="1:76" x14ac:dyDescent="0.3">
      <c r="A37" s="5">
        <v>42</v>
      </c>
      <c r="B37" s="5">
        <v>1</v>
      </c>
      <c r="C37" s="5">
        <v>4</v>
      </c>
      <c r="D37" s="5">
        <v>140</v>
      </c>
      <c r="E37" s="5">
        <v>226</v>
      </c>
      <c r="F37" s="5">
        <v>0</v>
      </c>
      <c r="G37" s="5">
        <v>0</v>
      </c>
      <c r="H37" s="5">
        <v>178</v>
      </c>
      <c r="I37" s="5">
        <v>0</v>
      </c>
      <c r="J37" s="5">
        <v>0</v>
      </c>
      <c r="K37" s="5">
        <v>1</v>
      </c>
      <c r="L37" s="5">
        <v>0</v>
      </c>
      <c r="M37" s="5">
        <v>3</v>
      </c>
      <c r="N37" s="8">
        <v>0</v>
      </c>
      <c r="R37">
        <f t="shared" si="2"/>
        <v>40</v>
      </c>
      <c r="S37">
        <f t="shared" si="3"/>
        <v>1</v>
      </c>
      <c r="T37">
        <f t="shared" si="4"/>
        <v>4</v>
      </c>
      <c r="U37">
        <f t="shared" si="5"/>
        <v>110</v>
      </c>
      <c r="V37">
        <f t="shared" si="6"/>
        <v>167</v>
      </c>
      <c r="W37">
        <f t="shared" si="7"/>
        <v>0</v>
      </c>
      <c r="X37">
        <f t="shared" si="8"/>
        <v>2</v>
      </c>
      <c r="Y37">
        <f t="shared" si="9"/>
        <v>114</v>
      </c>
      <c r="Z37">
        <f t="shared" si="10"/>
        <v>1</v>
      </c>
      <c r="AA37">
        <f t="shared" si="11"/>
        <v>2</v>
      </c>
      <c r="AB37">
        <f t="shared" si="12"/>
        <v>2</v>
      </c>
      <c r="AC37">
        <f t="shared" si="13"/>
        <v>0</v>
      </c>
      <c r="AD37">
        <f t="shared" si="14"/>
        <v>7</v>
      </c>
      <c r="AE37" s="13">
        <f t="shared" si="15"/>
        <v>1</v>
      </c>
      <c r="AF37" s="14">
        <f t="shared" si="16"/>
        <v>0</v>
      </c>
      <c r="AG37" s="15">
        <f t="shared" si="17"/>
        <v>1</v>
      </c>
      <c r="AH37">
        <f t="shared" si="18"/>
        <v>1</v>
      </c>
      <c r="AI37">
        <f t="shared" si="19"/>
        <v>0.90562298527078178</v>
      </c>
      <c r="AJ37" s="13">
        <f t="shared" si="20"/>
        <v>0.90562298527078178</v>
      </c>
      <c r="AK37" s="15">
        <f t="shared" si="21"/>
        <v>9.4377014729218223E-2</v>
      </c>
      <c r="AL37" s="13">
        <f t="shared" si="22"/>
        <v>-9.9132190593411676E-2</v>
      </c>
      <c r="AM37" s="15">
        <f t="shared" si="23"/>
        <v>100</v>
      </c>
      <c r="BQ37">
        <v>3.0951195796567688E-2</v>
      </c>
      <c r="BR37">
        <v>1</v>
      </c>
      <c r="BS37">
        <v>0</v>
      </c>
      <c r="BT37">
        <f t="shared" si="28"/>
        <v>29</v>
      </c>
      <c r="BU37">
        <f t="shared" si="29"/>
        <v>0</v>
      </c>
      <c r="BV37">
        <f t="shared" si="25"/>
        <v>0.81874999999999998</v>
      </c>
      <c r="BW37">
        <f t="shared" si="26"/>
        <v>1</v>
      </c>
      <c r="BX37">
        <f t="shared" si="27"/>
        <v>6.2499999999999778E-3</v>
      </c>
    </row>
    <row r="38" spans="1:76" x14ac:dyDescent="0.3">
      <c r="A38" s="4">
        <v>43</v>
      </c>
      <c r="B38" s="4">
        <v>1</v>
      </c>
      <c r="C38" s="4">
        <v>4</v>
      </c>
      <c r="D38" s="4">
        <v>120</v>
      </c>
      <c r="E38" s="4">
        <v>177</v>
      </c>
      <c r="F38" s="4">
        <v>0</v>
      </c>
      <c r="G38" s="4">
        <v>2</v>
      </c>
      <c r="H38" s="4">
        <v>120</v>
      </c>
      <c r="I38" s="4">
        <v>1</v>
      </c>
      <c r="J38" s="4">
        <v>2.5</v>
      </c>
      <c r="K38" s="4">
        <v>2</v>
      </c>
      <c r="L38" s="4">
        <v>0</v>
      </c>
      <c r="M38" s="4">
        <v>7</v>
      </c>
      <c r="N38" s="7">
        <v>1</v>
      </c>
      <c r="R38">
        <f t="shared" si="2"/>
        <v>69</v>
      </c>
      <c r="S38">
        <f t="shared" si="3"/>
        <v>0</v>
      </c>
      <c r="T38">
        <f t="shared" si="4"/>
        <v>1</v>
      </c>
      <c r="U38">
        <f t="shared" si="5"/>
        <v>140</v>
      </c>
      <c r="V38">
        <f t="shared" si="6"/>
        <v>239</v>
      </c>
      <c r="W38">
        <f t="shared" si="7"/>
        <v>0</v>
      </c>
      <c r="X38">
        <f t="shared" si="8"/>
        <v>0</v>
      </c>
      <c r="Y38">
        <f t="shared" si="9"/>
        <v>151</v>
      </c>
      <c r="Z38">
        <f t="shared" si="10"/>
        <v>0</v>
      </c>
      <c r="AA38">
        <f t="shared" si="11"/>
        <v>1.8</v>
      </c>
      <c r="AB38">
        <f t="shared" si="12"/>
        <v>1</v>
      </c>
      <c r="AC38">
        <f t="shared" si="13"/>
        <v>2</v>
      </c>
      <c r="AD38">
        <f t="shared" si="14"/>
        <v>3</v>
      </c>
      <c r="AE38" s="13">
        <f t="shared" si="15"/>
        <v>0</v>
      </c>
      <c r="AF38" s="14">
        <f t="shared" si="16"/>
        <v>1</v>
      </c>
      <c r="AG38" s="15">
        <f t="shared" si="17"/>
        <v>1</v>
      </c>
      <c r="AH38">
        <f t="shared" si="18"/>
        <v>0</v>
      </c>
      <c r="AI38">
        <f t="shared" si="19"/>
        <v>0.14789292177800148</v>
      </c>
      <c r="AJ38" s="13">
        <f t="shared" si="20"/>
        <v>0.14789292177800148</v>
      </c>
      <c r="AK38" s="15">
        <f t="shared" si="21"/>
        <v>0.85210707822199849</v>
      </c>
      <c r="AL38" s="13">
        <f t="shared" si="22"/>
        <v>-0.16004308138540554</v>
      </c>
      <c r="AM38" s="15">
        <f t="shared" si="23"/>
        <v>100</v>
      </c>
      <c r="BQ38">
        <v>3.1880925752785394E-2</v>
      </c>
      <c r="BR38">
        <v>1</v>
      </c>
      <c r="BS38">
        <v>0</v>
      </c>
      <c r="BT38">
        <f t="shared" si="28"/>
        <v>30</v>
      </c>
      <c r="BU38">
        <f t="shared" si="29"/>
        <v>0</v>
      </c>
      <c r="BV38">
        <f t="shared" si="25"/>
        <v>0.8125</v>
      </c>
      <c r="BW38">
        <f t="shared" si="26"/>
        <v>1</v>
      </c>
      <c r="BX38">
        <f t="shared" si="27"/>
        <v>6.2499999999999778E-3</v>
      </c>
    </row>
    <row r="39" spans="1:76" x14ac:dyDescent="0.3">
      <c r="A39" s="5">
        <v>57</v>
      </c>
      <c r="B39" s="5">
        <v>1</v>
      </c>
      <c r="C39" s="5">
        <v>4</v>
      </c>
      <c r="D39" s="5">
        <v>150</v>
      </c>
      <c r="E39" s="5">
        <v>276</v>
      </c>
      <c r="F39" s="5">
        <v>0</v>
      </c>
      <c r="G39" s="5">
        <v>2</v>
      </c>
      <c r="H39" s="5">
        <v>112</v>
      </c>
      <c r="I39" s="5">
        <v>1</v>
      </c>
      <c r="J39" s="5">
        <v>0.6</v>
      </c>
      <c r="K39" s="5">
        <v>2</v>
      </c>
      <c r="L39" s="5">
        <v>1</v>
      </c>
      <c r="M39" s="5">
        <v>6</v>
      </c>
      <c r="N39" s="8">
        <v>1</v>
      </c>
      <c r="R39">
        <f t="shared" si="2"/>
        <v>60</v>
      </c>
      <c r="S39">
        <f t="shared" si="3"/>
        <v>1</v>
      </c>
      <c r="T39">
        <f t="shared" si="4"/>
        <v>4</v>
      </c>
      <c r="U39">
        <f t="shared" si="5"/>
        <v>117</v>
      </c>
      <c r="V39">
        <f t="shared" si="6"/>
        <v>230</v>
      </c>
      <c r="W39">
        <f t="shared" si="7"/>
        <v>1</v>
      </c>
      <c r="X39">
        <f t="shared" si="8"/>
        <v>0</v>
      </c>
      <c r="Y39">
        <f t="shared" si="9"/>
        <v>160</v>
      </c>
      <c r="Z39">
        <f t="shared" si="10"/>
        <v>1</v>
      </c>
      <c r="AA39">
        <f t="shared" si="11"/>
        <v>1.4</v>
      </c>
      <c r="AB39">
        <f t="shared" si="12"/>
        <v>1</v>
      </c>
      <c r="AC39">
        <f t="shared" si="13"/>
        <v>2</v>
      </c>
      <c r="AD39">
        <f t="shared" si="14"/>
        <v>7</v>
      </c>
      <c r="AE39" s="13">
        <f t="shared" si="15"/>
        <v>1</v>
      </c>
      <c r="AF39" s="14">
        <f t="shared" si="16"/>
        <v>0</v>
      </c>
      <c r="AG39" s="15">
        <f t="shared" si="17"/>
        <v>1</v>
      </c>
      <c r="AH39">
        <f t="shared" si="18"/>
        <v>1</v>
      </c>
      <c r="AI39">
        <f t="shared" si="19"/>
        <v>0.85969033796812289</v>
      </c>
      <c r="AJ39" s="13">
        <f t="shared" si="20"/>
        <v>0.85969033796812289</v>
      </c>
      <c r="AK39" s="15">
        <f t="shared" si="21"/>
        <v>0.14030966203187711</v>
      </c>
      <c r="AL39" s="13">
        <f t="shared" si="22"/>
        <v>-0.15118302670620828</v>
      </c>
      <c r="AM39" s="15">
        <f t="shared" si="23"/>
        <v>100</v>
      </c>
      <c r="BQ39">
        <v>3.2543153774776824E-2</v>
      </c>
      <c r="BR39">
        <v>1</v>
      </c>
      <c r="BS39">
        <v>0</v>
      </c>
      <c r="BT39">
        <f t="shared" si="28"/>
        <v>31</v>
      </c>
      <c r="BU39">
        <f t="shared" si="29"/>
        <v>0</v>
      </c>
      <c r="BV39">
        <f t="shared" si="25"/>
        <v>0.80625000000000002</v>
      </c>
      <c r="BW39">
        <f t="shared" si="26"/>
        <v>1</v>
      </c>
      <c r="BX39">
        <f t="shared" si="27"/>
        <v>6.2499999999999778E-3</v>
      </c>
    </row>
    <row r="40" spans="1:76" x14ac:dyDescent="0.3">
      <c r="A40" s="4">
        <v>55</v>
      </c>
      <c r="B40" s="4">
        <v>1</v>
      </c>
      <c r="C40" s="4">
        <v>4</v>
      </c>
      <c r="D40" s="4">
        <v>132</v>
      </c>
      <c r="E40" s="4">
        <v>353</v>
      </c>
      <c r="F40" s="4">
        <v>0</v>
      </c>
      <c r="G40" s="4">
        <v>0</v>
      </c>
      <c r="H40" s="4">
        <v>132</v>
      </c>
      <c r="I40" s="4">
        <v>1</v>
      </c>
      <c r="J40" s="4">
        <v>1.2</v>
      </c>
      <c r="K40" s="4">
        <v>2</v>
      </c>
      <c r="L40" s="4">
        <v>1</v>
      </c>
      <c r="M40" s="4">
        <v>7</v>
      </c>
      <c r="N40" s="7">
        <v>1</v>
      </c>
      <c r="R40">
        <f t="shared" si="2"/>
        <v>64</v>
      </c>
      <c r="S40">
        <f t="shared" si="3"/>
        <v>1</v>
      </c>
      <c r="T40">
        <f t="shared" si="4"/>
        <v>3</v>
      </c>
      <c r="U40">
        <f t="shared" si="5"/>
        <v>140</v>
      </c>
      <c r="V40">
        <f t="shared" si="6"/>
        <v>335</v>
      </c>
      <c r="W40">
        <f t="shared" si="7"/>
        <v>0</v>
      </c>
      <c r="X40">
        <f t="shared" si="8"/>
        <v>0</v>
      </c>
      <c r="Y40">
        <f t="shared" si="9"/>
        <v>158</v>
      </c>
      <c r="Z40">
        <f t="shared" si="10"/>
        <v>0</v>
      </c>
      <c r="AA40">
        <f t="shared" si="11"/>
        <v>0</v>
      </c>
      <c r="AB40">
        <f t="shared" si="12"/>
        <v>1</v>
      </c>
      <c r="AC40">
        <f t="shared" si="13"/>
        <v>0</v>
      </c>
      <c r="AD40">
        <f t="shared" si="14"/>
        <v>3</v>
      </c>
      <c r="AE40" s="13">
        <f t="shared" si="15"/>
        <v>1</v>
      </c>
      <c r="AF40" s="14">
        <f t="shared" si="16"/>
        <v>0</v>
      </c>
      <c r="AG40" s="15">
        <f t="shared" si="17"/>
        <v>1</v>
      </c>
      <c r="AH40">
        <f t="shared" si="18"/>
        <v>1</v>
      </c>
      <c r="AI40">
        <f t="shared" si="19"/>
        <v>0.13424087441271507</v>
      </c>
      <c r="AJ40" s="13">
        <f t="shared" si="20"/>
        <v>0.13424087441271507</v>
      </c>
      <c r="AK40" s="15">
        <f t="shared" si="21"/>
        <v>0.86575912558728496</v>
      </c>
      <c r="AL40" s="13">
        <f t="shared" si="22"/>
        <v>-2.0081195224829429</v>
      </c>
      <c r="AM40" s="15">
        <f t="shared" si="23"/>
        <v>0</v>
      </c>
      <c r="BQ40">
        <v>3.3290848072556958E-2</v>
      </c>
      <c r="BR40">
        <v>1</v>
      </c>
      <c r="BS40">
        <v>0</v>
      </c>
      <c r="BT40">
        <f t="shared" si="28"/>
        <v>32</v>
      </c>
      <c r="BU40">
        <f t="shared" si="29"/>
        <v>0</v>
      </c>
      <c r="BV40">
        <f t="shared" si="25"/>
        <v>0.8</v>
      </c>
      <c r="BW40">
        <f t="shared" si="26"/>
        <v>1</v>
      </c>
      <c r="BX40">
        <f t="shared" si="27"/>
        <v>6.2500000000000888E-3</v>
      </c>
    </row>
    <row r="41" spans="1:76" x14ac:dyDescent="0.3">
      <c r="A41" s="5">
        <v>61</v>
      </c>
      <c r="B41" s="5">
        <v>1</v>
      </c>
      <c r="C41" s="5">
        <v>3</v>
      </c>
      <c r="D41" s="5">
        <v>150</v>
      </c>
      <c r="E41" s="5">
        <v>243</v>
      </c>
      <c r="F41" s="5">
        <v>1</v>
      </c>
      <c r="G41" s="5">
        <v>0</v>
      </c>
      <c r="H41" s="5">
        <v>137</v>
      </c>
      <c r="I41" s="5">
        <v>1</v>
      </c>
      <c r="J41" s="5">
        <v>1</v>
      </c>
      <c r="K41" s="5">
        <v>2</v>
      </c>
      <c r="L41" s="5">
        <v>0</v>
      </c>
      <c r="M41" s="5">
        <v>3</v>
      </c>
      <c r="N41" s="8">
        <v>0</v>
      </c>
      <c r="R41">
        <f t="shared" si="2"/>
        <v>59</v>
      </c>
      <c r="S41">
        <f t="shared" si="3"/>
        <v>1</v>
      </c>
      <c r="T41">
        <f t="shared" si="4"/>
        <v>4</v>
      </c>
      <c r="U41">
        <f t="shared" si="5"/>
        <v>135</v>
      </c>
      <c r="V41">
        <f t="shared" si="6"/>
        <v>234</v>
      </c>
      <c r="W41">
        <f t="shared" si="7"/>
        <v>0</v>
      </c>
      <c r="X41">
        <f t="shared" si="8"/>
        <v>0</v>
      </c>
      <c r="Y41">
        <f t="shared" si="9"/>
        <v>161</v>
      </c>
      <c r="Z41">
        <f t="shared" si="10"/>
        <v>0</v>
      </c>
      <c r="AA41">
        <f t="shared" si="11"/>
        <v>0.5</v>
      </c>
      <c r="AB41">
        <f t="shared" si="12"/>
        <v>2</v>
      </c>
      <c r="AC41">
        <f t="shared" si="13"/>
        <v>0</v>
      </c>
      <c r="AD41">
        <f t="shared" si="14"/>
        <v>7</v>
      </c>
      <c r="AE41" s="13">
        <f t="shared" si="15"/>
        <v>0</v>
      </c>
      <c r="AF41" s="14">
        <f t="shared" si="16"/>
        <v>1</v>
      </c>
      <c r="AG41" s="15">
        <f t="shared" si="17"/>
        <v>1</v>
      </c>
      <c r="AH41">
        <f t="shared" si="18"/>
        <v>0</v>
      </c>
      <c r="AI41">
        <f t="shared" si="19"/>
        <v>0.54139903638452547</v>
      </c>
      <c r="AJ41" s="13">
        <f t="shared" si="20"/>
        <v>0.54139903638452547</v>
      </c>
      <c r="AK41" s="15">
        <f t="shared" si="21"/>
        <v>0.45860096361547453</v>
      </c>
      <c r="AL41" s="13">
        <f t="shared" si="22"/>
        <v>-0.77957480734930085</v>
      </c>
      <c r="AM41" s="15">
        <f t="shared" si="23"/>
        <v>0</v>
      </c>
      <c r="BQ41">
        <v>3.7093561082752982E-2</v>
      </c>
      <c r="BR41">
        <v>1</v>
      </c>
      <c r="BS41">
        <v>0</v>
      </c>
      <c r="BT41">
        <f t="shared" si="28"/>
        <v>33</v>
      </c>
      <c r="BU41">
        <f t="shared" si="29"/>
        <v>0</v>
      </c>
      <c r="BV41">
        <f t="shared" si="25"/>
        <v>0.79374999999999996</v>
      </c>
      <c r="BW41">
        <f t="shared" si="26"/>
        <v>1</v>
      </c>
      <c r="BX41">
        <f t="shared" si="27"/>
        <v>6.2499999999999778E-3</v>
      </c>
    </row>
    <row r="42" spans="1:76" x14ac:dyDescent="0.3">
      <c r="A42" s="4">
        <v>65</v>
      </c>
      <c r="B42" s="4">
        <v>0</v>
      </c>
      <c r="C42" s="4">
        <v>4</v>
      </c>
      <c r="D42" s="4">
        <v>150</v>
      </c>
      <c r="E42" s="4">
        <v>225</v>
      </c>
      <c r="F42" s="4">
        <v>0</v>
      </c>
      <c r="G42" s="4">
        <v>2</v>
      </c>
      <c r="H42" s="4">
        <v>114</v>
      </c>
      <c r="I42" s="4">
        <v>0</v>
      </c>
      <c r="J42" s="4">
        <v>1</v>
      </c>
      <c r="K42" s="4">
        <v>2</v>
      </c>
      <c r="L42" s="4">
        <v>3</v>
      </c>
      <c r="M42" s="4">
        <v>7</v>
      </c>
      <c r="N42" s="7">
        <v>1</v>
      </c>
      <c r="R42">
        <f t="shared" si="2"/>
        <v>44</v>
      </c>
      <c r="S42">
        <f t="shared" si="3"/>
        <v>1</v>
      </c>
      <c r="T42">
        <f t="shared" si="4"/>
        <v>3</v>
      </c>
      <c r="U42">
        <f t="shared" si="5"/>
        <v>130</v>
      </c>
      <c r="V42">
        <f t="shared" si="6"/>
        <v>233</v>
      </c>
      <c r="W42">
        <f t="shared" si="7"/>
        <v>0</v>
      </c>
      <c r="X42">
        <f t="shared" si="8"/>
        <v>0</v>
      </c>
      <c r="Y42">
        <f t="shared" si="9"/>
        <v>179</v>
      </c>
      <c r="Z42">
        <f t="shared" si="10"/>
        <v>1</v>
      </c>
      <c r="AA42">
        <f t="shared" si="11"/>
        <v>0.4</v>
      </c>
      <c r="AB42">
        <f t="shared" si="12"/>
        <v>1</v>
      </c>
      <c r="AC42">
        <f t="shared" si="13"/>
        <v>0</v>
      </c>
      <c r="AD42">
        <f t="shared" si="14"/>
        <v>3</v>
      </c>
      <c r="AE42" s="13">
        <f t="shared" si="15"/>
        <v>0</v>
      </c>
      <c r="AF42" s="14">
        <f t="shared" si="16"/>
        <v>1</v>
      </c>
      <c r="AG42" s="15">
        <f t="shared" si="17"/>
        <v>1</v>
      </c>
      <c r="AH42">
        <f t="shared" si="18"/>
        <v>0</v>
      </c>
      <c r="AI42">
        <f t="shared" si="19"/>
        <v>0.14946959887981462</v>
      </c>
      <c r="AJ42" s="13">
        <f t="shared" si="20"/>
        <v>0.14946959887981462</v>
      </c>
      <c r="AK42" s="15">
        <f t="shared" si="21"/>
        <v>0.85053040112018541</v>
      </c>
      <c r="AL42" s="13">
        <f t="shared" si="22"/>
        <v>-0.16189512278777923</v>
      </c>
      <c r="AM42" s="15">
        <f t="shared" si="23"/>
        <v>100</v>
      </c>
      <c r="BQ42">
        <v>3.8090035342685638E-2</v>
      </c>
      <c r="BR42">
        <v>1</v>
      </c>
      <c r="BS42">
        <v>0</v>
      </c>
      <c r="BT42">
        <f t="shared" si="28"/>
        <v>34</v>
      </c>
      <c r="BU42">
        <f t="shared" si="29"/>
        <v>0</v>
      </c>
      <c r="BV42">
        <f t="shared" si="25"/>
        <v>0.78749999999999998</v>
      </c>
      <c r="BW42">
        <f t="shared" si="26"/>
        <v>1</v>
      </c>
      <c r="BX42">
        <f t="shared" si="27"/>
        <v>6.2499999999999778E-3</v>
      </c>
    </row>
    <row r="43" spans="1:76" x14ac:dyDescent="0.3">
      <c r="A43" s="5">
        <v>40</v>
      </c>
      <c r="B43" s="5">
        <v>1</v>
      </c>
      <c r="C43" s="5">
        <v>1</v>
      </c>
      <c r="D43" s="5">
        <v>140</v>
      </c>
      <c r="E43" s="5">
        <v>199</v>
      </c>
      <c r="F43" s="5">
        <v>0</v>
      </c>
      <c r="G43" s="5">
        <v>0</v>
      </c>
      <c r="H43" s="5">
        <v>178</v>
      </c>
      <c r="I43" s="5">
        <v>1</v>
      </c>
      <c r="J43" s="5">
        <v>1.4</v>
      </c>
      <c r="K43" s="5">
        <v>1</v>
      </c>
      <c r="L43" s="5">
        <v>0</v>
      </c>
      <c r="M43" s="5">
        <v>7</v>
      </c>
      <c r="N43" s="8">
        <v>0</v>
      </c>
      <c r="R43">
        <f t="shared" si="2"/>
        <v>42</v>
      </c>
      <c r="S43">
        <f t="shared" si="3"/>
        <v>1</v>
      </c>
      <c r="T43">
        <f t="shared" si="4"/>
        <v>4</v>
      </c>
      <c r="U43">
        <f t="shared" si="5"/>
        <v>140</v>
      </c>
      <c r="V43">
        <f t="shared" si="6"/>
        <v>226</v>
      </c>
      <c r="W43">
        <f t="shared" si="7"/>
        <v>0</v>
      </c>
      <c r="X43">
        <f t="shared" si="8"/>
        <v>0</v>
      </c>
      <c r="Y43">
        <f t="shared" si="9"/>
        <v>178</v>
      </c>
      <c r="Z43">
        <f t="shared" si="10"/>
        <v>0</v>
      </c>
      <c r="AA43">
        <f t="shared" si="11"/>
        <v>0</v>
      </c>
      <c r="AB43">
        <f t="shared" si="12"/>
        <v>1</v>
      </c>
      <c r="AC43">
        <f t="shared" si="13"/>
        <v>0</v>
      </c>
      <c r="AD43">
        <f t="shared" si="14"/>
        <v>3</v>
      </c>
      <c r="AE43" s="13">
        <f t="shared" si="15"/>
        <v>0</v>
      </c>
      <c r="AF43" s="14">
        <f t="shared" si="16"/>
        <v>1</v>
      </c>
      <c r="AG43" s="15">
        <f t="shared" si="17"/>
        <v>1</v>
      </c>
      <c r="AH43">
        <f t="shared" si="18"/>
        <v>0</v>
      </c>
      <c r="AI43">
        <f t="shared" si="19"/>
        <v>0.12636352667118739</v>
      </c>
      <c r="AJ43" s="13">
        <f t="shared" si="20"/>
        <v>0.12636352667118739</v>
      </c>
      <c r="AK43" s="15">
        <f t="shared" si="21"/>
        <v>0.87363647332881267</v>
      </c>
      <c r="AL43" s="13">
        <f t="shared" si="22"/>
        <v>-0.13509092425770286</v>
      </c>
      <c r="AM43" s="15">
        <f t="shared" si="23"/>
        <v>100</v>
      </c>
      <c r="BQ43">
        <v>4.1303717063126452E-2</v>
      </c>
      <c r="BR43">
        <v>1</v>
      </c>
      <c r="BS43">
        <v>0</v>
      </c>
      <c r="BT43">
        <f t="shared" si="28"/>
        <v>35</v>
      </c>
      <c r="BU43">
        <f t="shared" si="29"/>
        <v>0</v>
      </c>
      <c r="BV43">
        <f t="shared" si="25"/>
        <v>0.78125</v>
      </c>
      <c r="BW43">
        <f t="shared" si="26"/>
        <v>1</v>
      </c>
      <c r="BX43">
        <f t="shared" si="27"/>
        <v>6.2499999999999778E-3</v>
      </c>
    </row>
    <row r="44" spans="1:76" x14ac:dyDescent="0.3">
      <c r="A44" s="4">
        <v>71</v>
      </c>
      <c r="B44" s="4">
        <v>0</v>
      </c>
      <c r="C44" s="4">
        <v>2</v>
      </c>
      <c r="D44" s="4">
        <v>160</v>
      </c>
      <c r="E44" s="4">
        <v>302</v>
      </c>
      <c r="F44" s="4">
        <v>0</v>
      </c>
      <c r="G44" s="4">
        <v>0</v>
      </c>
      <c r="H44" s="4">
        <v>162</v>
      </c>
      <c r="I44" s="4">
        <v>0</v>
      </c>
      <c r="J44" s="4">
        <v>0.4</v>
      </c>
      <c r="K44" s="4">
        <v>1</v>
      </c>
      <c r="L44" s="4">
        <v>2</v>
      </c>
      <c r="M44" s="4">
        <v>3</v>
      </c>
      <c r="N44" s="7">
        <v>0</v>
      </c>
      <c r="R44">
        <f t="shared" si="2"/>
        <v>43</v>
      </c>
      <c r="S44">
        <f t="shared" si="3"/>
        <v>1</v>
      </c>
      <c r="T44">
        <f t="shared" si="4"/>
        <v>4</v>
      </c>
      <c r="U44">
        <f t="shared" si="5"/>
        <v>120</v>
      </c>
      <c r="V44">
        <f t="shared" si="6"/>
        <v>177</v>
      </c>
      <c r="W44">
        <f t="shared" si="7"/>
        <v>0</v>
      </c>
      <c r="X44">
        <f t="shared" si="8"/>
        <v>2</v>
      </c>
      <c r="Y44">
        <f t="shared" si="9"/>
        <v>120</v>
      </c>
      <c r="Z44">
        <f t="shared" si="10"/>
        <v>1</v>
      </c>
      <c r="AA44">
        <f t="shared" si="11"/>
        <v>2.5</v>
      </c>
      <c r="AB44">
        <f t="shared" si="12"/>
        <v>2</v>
      </c>
      <c r="AC44">
        <f t="shared" si="13"/>
        <v>0</v>
      </c>
      <c r="AD44">
        <f t="shared" si="14"/>
        <v>7</v>
      </c>
      <c r="AE44" s="13">
        <f t="shared" si="15"/>
        <v>1</v>
      </c>
      <c r="AF44" s="14">
        <f t="shared" si="16"/>
        <v>0</v>
      </c>
      <c r="AG44" s="15">
        <f t="shared" si="17"/>
        <v>1</v>
      </c>
      <c r="AH44">
        <f t="shared" si="18"/>
        <v>1</v>
      </c>
      <c r="AI44">
        <f t="shared" si="19"/>
        <v>0.92472077114659701</v>
      </c>
      <c r="AJ44" s="13">
        <f t="shared" si="20"/>
        <v>0.92472077114659701</v>
      </c>
      <c r="AK44" s="15">
        <f t="shared" si="21"/>
        <v>7.5279228853402991E-2</v>
      </c>
      <c r="AL44" s="13">
        <f t="shared" si="22"/>
        <v>-7.826345607204499E-2</v>
      </c>
      <c r="AM44" s="15">
        <f t="shared" si="23"/>
        <v>100</v>
      </c>
      <c r="BQ44">
        <v>4.2909259975763218E-2</v>
      </c>
      <c r="BR44">
        <v>1</v>
      </c>
      <c r="BS44">
        <v>0</v>
      </c>
      <c r="BT44">
        <f t="shared" si="28"/>
        <v>36</v>
      </c>
      <c r="BU44">
        <f t="shared" si="29"/>
        <v>0</v>
      </c>
      <c r="BV44">
        <f t="shared" si="25"/>
        <v>0.77500000000000002</v>
      </c>
      <c r="BW44">
        <f t="shared" si="26"/>
        <v>1</v>
      </c>
      <c r="BX44">
        <f t="shared" si="27"/>
        <v>6.2499999999999778E-3</v>
      </c>
    </row>
    <row r="45" spans="1:76" x14ac:dyDescent="0.3">
      <c r="A45" s="5">
        <v>59</v>
      </c>
      <c r="B45" s="5">
        <v>1</v>
      </c>
      <c r="C45" s="5">
        <v>3</v>
      </c>
      <c r="D45" s="5">
        <v>150</v>
      </c>
      <c r="E45" s="5">
        <v>212</v>
      </c>
      <c r="F45" s="5">
        <v>1</v>
      </c>
      <c r="G45" s="5">
        <v>0</v>
      </c>
      <c r="H45" s="5">
        <v>157</v>
      </c>
      <c r="I45" s="5">
        <v>0</v>
      </c>
      <c r="J45" s="5">
        <v>1.6</v>
      </c>
      <c r="K45" s="5">
        <v>1</v>
      </c>
      <c r="L45" s="5">
        <v>0</v>
      </c>
      <c r="M45" s="5">
        <v>3</v>
      </c>
      <c r="N45" s="8">
        <v>0</v>
      </c>
      <c r="R45">
        <f t="shared" si="2"/>
        <v>57</v>
      </c>
      <c r="S45">
        <f t="shared" si="3"/>
        <v>1</v>
      </c>
      <c r="T45">
        <f t="shared" si="4"/>
        <v>4</v>
      </c>
      <c r="U45">
        <f t="shared" si="5"/>
        <v>150</v>
      </c>
      <c r="V45">
        <f t="shared" si="6"/>
        <v>276</v>
      </c>
      <c r="W45">
        <f t="shared" si="7"/>
        <v>0</v>
      </c>
      <c r="X45">
        <f t="shared" si="8"/>
        <v>2</v>
      </c>
      <c r="Y45">
        <f t="shared" si="9"/>
        <v>112</v>
      </c>
      <c r="Z45">
        <f t="shared" si="10"/>
        <v>1</v>
      </c>
      <c r="AA45">
        <f t="shared" si="11"/>
        <v>0.6</v>
      </c>
      <c r="AB45">
        <f t="shared" si="12"/>
        <v>2</v>
      </c>
      <c r="AC45">
        <f t="shared" si="13"/>
        <v>1</v>
      </c>
      <c r="AD45">
        <f t="shared" si="14"/>
        <v>6</v>
      </c>
      <c r="AE45" s="13">
        <f t="shared" si="15"/>
        <v>1</v>
      </c>
      <c r="AF45" s="14">
        <f t="shared" si="16"/>
        <v>0</v>
      </c>
      <c r="AG45" s="15">
        <f t="shared" si="17"/>
        <v>1</v>
      </c>
      <c r="AH45">
        <f t="shared" si="18"/>
        <v>1</v>
      </c>
      <c r="AI45">
        <f t="shared" si="19"/>
        <v>0.98437443221304521</v>
      </c>
      <c r="AJ45" s="13">
        <f t="shared" si="20"/>
        <v>0.98437443221304521</v>
      </c>
      <c r="AK45" s="15">
        <f t="shared" si="21"/>
        <v>1.5625567786954786E-2</v>
      </c>
      <c r="AL45" s="13">
        <f t="shared" si="22"/>
        <v>-1.574893376775165E-2</v>
      </c>
      <c r="AM45" s="15">
        <f t="shared" si="23"/>
        <v>100</v>
      </c>
      <c r="BQ45">
        <v>4.4240321796814974E-2</v>
      </c>
      <c r="BR45">
        <v>1</v>
      </c>
      <c r="BS45">
        <v>0</v>
      </c>
      <c r="BT45">
        <f t="shared" si="28"/>
        <v>37</v>
      </c>
      <c r="BU45">
        <f t="shared" si="29"/>
        <v>0</v>
      </c>
      <c r="BV45">
        <f t="shared" si="25"/>
        <v>0.76875000000000004</v>
      </c>
      <c r="BW45">
        <f t="shared" si="26"/>
        <v>1</v>
      </c>
      <c r="BX45">
        <f t="shared" si="27"/>
        <v>6.2500000000000888E-3</v>
      </c>
    </row>
    <row r="46" spans="1:76" x14ac:dyDescent="0.3">
      <c r="A46" s="4">
        <v>61</v>
      </c>
      <c r="B46" s="4">
        <v>0</v>
      </c>
      <c r="C46" s="4">
        <v>4</v>
      </c>
      <c r="D46" s="4">
        <v>130</v>
      </c>
      <c r="E46" s="4">
        <v>330</v>
      </c>
      <c r="F46" s="4">
        <v>0</v>
      </c>
      <c r="G46" s="4">
        <v>2</v>
      </c>
      <c r="H46" s="4">
        <v>169</v>
      </c>
      <c r="I46" s="4">
        <v>0</v>
      </c>
      <c r="J46" s="4">
        <v>0</v>
      </c>
      <c r="K46" s="4">
        <v>1</v>
      </c>
      <c r="L46" s="4">
        <v>0</v>
      </c>
      <c r="M46" s="4">
        <v>3</v>
      </c>
      <c r="N46" s="7">
        <v>1</v>
      </c>
      <c r="R46">
        <f t="shared" si="2"/>
        <v>55</v>
      </c>
      <c r="S46">
        <f t="shared" si="3"/>
        <v>1</v>
      </c>
      <c r="T46">
        <f t="shared" si="4"/>
        <v>4</v>
      </c>
      <c r="U46">
        <f t="shared" si="5"/>
        <v>132</v>
      </c>
      <c r="V46">
        <f t="shared" si="6"/>
        <v>353</v>
      </c>
      <c r="W46">
        <f t="shared" si="7"/>
        <v>0</v>
      </c>
      <c r="X46">
        <f t="shared" si="8"/>
        <v>0</v>
      </c>
      <c r="Y46">
        <f t="shared" si="9"/>
        <v>132</v>
      </c>
      <c r="Z46">
        <f t="shared" si="10"/>
        <v>1</v>
      </c>
      <c r="AA46">
        <f t="shared" si="11"/>
        <v>1.2</v>
      </c>
      <c r="AB46">
        <f t="shared" si="12"/>
        <v>2</v>
      </c>
      <c r="AC46">
        <f t="shared" si="13"/>
        <v>1</v>
      </c>
      <c r="AD46">
        <f t="shared" si="14"/>
        <v>7</v>
      </c>
      <c r="AE46" s="13">
        <f t="shared" si="15"/>
        <v>1</v>
      </c>
      <c r="AF46" s="14">
        <f t="shared" si="16"/>
        <v>0</v>
      </c>
      <c r="AG46" s="15">
        <f t="shared" si="17"/>
        <v>1</v>
      </c>
      <c r="AH46">
        <f t="shared" si="18"/>
        <v>1</v>
      </c>
      <c r="AI46">
        <f t="shared" si="19"/>
        <v>0.97612697364392209</v>
      </c>
      <c r="AJ46" s="13">
        <f t="shared" si="20"/>
        <v>0.97612697364392209</v>
      </c>
      <c r="AK46" s="15">
        <f t="shared" si="21"/>
        <v>2.3873026356077909E-2</v>
      </c>
      <c r="AL46" s="13">
        <f t="shared" si="22"/>
        <v>-2.416260508414686E-2</v>
      </c>
      <c r="AM46" s="15">
        <f t="shared" si="23"/>
        <v>100</v>
      </c>
      <c r="BQ46">
        <v>4.4353018671728958E-2</v>
      </c>
      <c r="BR46">
        <v>1</v>
      </c>
      <c r="BS46">
        <v>0</v>
      </c>
      <c r="BT46">
        <f t="shared" si="28"/>
        <v>38</v>
      </c>
      <c r="BU46">
        <f t="shared" si="29"/>
        <v>0</v>
      </c>
      <c r="BV46">
        <f t="shared" si="25"/>
        <v>0.76249999999999996</v>
      </c>
      <c r="BW46">
        <f t="shared" si="26"/>
        <v>1</v>
      </c>
      <c r="BX46">
        <f t="shared" si="27"/>
        <v>6.2499999999999778E-3</v>
      </c>
    </row>
    <row r="47" spans="1:76" x14ac:dyDescent="0.3">
      <c r="A47" s="5">
        <v>58</v>
      </c>
      <c r="B47" s="5">
        <v>1</v>
      </c>
      <c r="C47" s="5">
        <v>3</v>
      </c>
      <c r="D47" s="5">
        <v>112</v>
      </c>
      <c r="E47" s="5">
        <v>230</v>
      </c>
      <c r="F47" s="5">
        <v>0</v>
      </c>
      <c r="G47" s="5">
        <v>2</v>
      </c>
      <c r="H47" s="5">
        <v>165</v>
      </c>
      <c r="I47" s="5">
        <v>0</v>
      </c>
      <c r="J47" s="5">
        <v>2.5</v>
      </c>
      <c r="K47" s="5">
        <v>2</v>
      </c>
      <c r="L47" s="5">
        <v>1</v>
      </c>
      <c r="M47" s="5">
        <v>7</v>
      </c>
      <c r="N47" s="8">
        <v>1</v>
      </c>
      <c r="R47">
        <f t="shared" si="2"/>
        <v>61</v>
      </c>
      <c r="S47">
        <f t="shared" si="3"/>
        <v>1</v>
      </c>
      <c r="T47">
        <f t="shared" si="4"/>
        <v>3</v>
      </c>
      <c r="U47">
        <f t="shared" si="5"/>
        <v>150</v>
      </c>
      <c r="V47">
        <f t="shared" si="6"/>
        <v>243</v>
      </c>
      <c r="W47">
        <f t="shared" si="7"/>
        <v>1</v>
      </c>
      <c r="X47">
        <f t="shared" si="8"/>
        <v>0</v>
      </c>
      <c r="Y47">
        <f t="shared" si="9"/>
        <v>137</v>
      </c>
      <c r="Z47">
        <f t="shared" si="10"/>
        <v>1</v>
      </c>
      <c r="AA47">
        <f t="shared" si="11"/>
        <v>1</v>
      </c>
      <c r="AB47">
        <f t="shared" si="12"/>
        <v>2</v>
      </c>
      <c r="AC47">
        <f t="shared" si="13"/>
        <v>0</v>
      </c>
      <c r="AD47">
        <f t="shared" si="14"/>
        <v>3</v>
      </c>
      <c r="AE47" s="13">
        <f t="shared" si="15"/>
        <v>0</v>
      </c>
      <c r="AF47" s="14">
        <f t="shared" si="16"/>
        <v>1</v>
      </c>
      <c r="AG47" s="15">
        <f t="shared" si="17"/>
        <v>1</v>
      </c>
      <c r="AH47">
        <f t="shared" si="18"/>
        <v>0</v>
      </c>
      <c r="AI47">
        <f t="shared" si="19"/>
        <v>0.29237899119060451</v>
      </c>
      <c r="AJ47" s="13">
        <f t="shared" si="20"/>
        <v>0.29237899119060451</v>
      </c>
      <c r="AK47" s="15">
        <f t="shared" si="21"/>
        <v>0.70762100880939549</v>
      </c>
      <c r="AL47" s="13">
        <f t="shared" si="22"/>
        <v>-0.34584662690351159</v>
      </c>
      <c r="AM47" s="15">
        <f t="shared" si="23"/>
        <v>100</v>
      </c>
      <c r="BQ47">
        <v>4.4420774104943217E-2</v>
      </c>
      <c r="BR47">
        <v>1</v>
      </c>
      <c r="BS47">
        <v>0</v>
      </c>
      <c r="BT47">
        <f t="shared" si="28"/>
        <v>39</v>
      </c>
      <c r="BU47">
        <f t="shared" si="29"/>
        <v>0</v>
      </c>
      <c r="BV47">
        <f t="shared" si="25"/>
        <v>0.75624999999999998</v>
      </c>
      <c r="BW47">
        <f t="shared" si="26"/>
        <v>1</v>
      </c>
      <c r="BX47">
        <f t="shared" si="27"/>
        <v>6.2499999999999778E-3</v>
      </c>
    </row>
    <row r="48" spans="1:76" x14ac:dyDescent="0.3">
      <c r="A48" s="4">
        <v>51</v>
      </c>
      <c r="B48" s="4">
        <v>1</v>
      </c>
      <c r="C48" s="4">
        <v>3</v>
      </c>
      <c r="D48" s="4">
        <v>110</v>
      </c>
      <c r="E48" s="4">
        <v>175</v>
      </c>
      <c r="F48" s="4">
        <v>0</v>
      </c>
      <c r="G48" s="4">
        <v>0</v>
      </c>
      <c r="H48" s="4">
        <v>123</v>
      </c>
      <c r="I48" s="4">
        <v>0</v>
      </c>
      <c r="J48" s="4">
        <v>0.6</v>
      </c>
      <c r="K48" s="4">
        <v>1</v>
      </c>
      <c r="L48" s="4">
        <v>0</v>
      </c>
      <c r="M48" s="4">
        <v>3</v>
      </c>
      <c r="N48" s="7">
        <v>0</v>
      </c>
      <c r="R48">
        <f t="shared" si="2"/>
        <v>65</v>
      </c>
      <c r="S48">
        <f t="shared" si="3"/>
        <v>0</v>
      </c>
      <c r="T48">
        <f t="shared" si="4"/>
        <v>4</v>
      </c>
      <c r="U48">
        <f t="shared" si="5"/>
        <v>150</v>
      </c>
      <c r="V48">
        <f t="shared" si="6"/>
        <v>225</v>
      </c>
      <c r="W48">
        <f t="shared" si="7"/>
        <v>0</v>
      </c>
      <c r="X48">
        <f t="shared" si="8"/>
        <v>2</v>
      </c>
      <c r="Y48">
        <f t="shared" si="9"/>
        <v>114</v>
      </c>
      <c r="Z48">
        <f t="shared" si="10"/>
        <v>0</v>
      </c>
      <c r="AA48">
        <f t="shared" si="11"/>
        <v>1</v>
      </c>
      <c r="AB48">
        <f t="shared" si="12"/>
        <v>2</v>
      </c>
      <c r="AC48">
        <f t="shared" si="13"/>
        <v>3</v>
      </c>
      <c r="AD48">
        <f t="shared" si="14"/>
        <v>7</v>
      </c>
      <c r="AE48" s="13">
        <f t="shared" si="15"/>
        <v>1</v>
      </c>
      <c r="AF48" s="14">
        <f t="shared" si="16"/>
        <v>0</v>
      </c>
      <c r="AG48" s="15">
        <f t="shared" si="17"/>
        <v>1</v>
      </c>
      <c r="AH48">
        <f t="shared" si="18"/>
        <v>1</v>
      </c>
      <c r="AI48">
        <f t="shared" si="19"/>
        <v>0.98873289845459134</v>
      </c>
      <c r="AJ48" s="13">
        <f t="shared" si="20"/>
        <v>0.98873289845459134</v>
      </c>
      <c r="AK48" s="15">
        <f t="shared" si="21"/>
        <v>1.1267101545408664E-2</v>
      </c>
      <c r="AL48" s="13">
        <f t="shared" si="22"/>
        <v>-1.1331056176688713E-2</v>
      </c>
      <c r="AM48" s="15">
        <f t="shared" si="23"/>
        <v>100</v>
      </c>
      <c r="BQ48">
        <v>4.4801862069546526E-2</v>
      </c>
      <c r="BR48">
        <v>1</v>
      </c>
      <c r="BS48">
        <v>0</v>
      </c>
      <c r="BT48">
        <f t="shared" si="28"/>
        <v>40</v>
      </c>
      <c r="BU48">
        <f t="shared" si="29"/>
        <v>0</v>
      </c>
      <c r="BV48">
        <f t="shared" si="25"/>
        <v>0.75</v>
      </c>
      <c r="BW48">
        <f t="shared" si="26"/>
        <v>1</v>
      </c>
      <c r="BX48">
        <f t="shared" si="27"/>
        <v>6.2499999999999778E-3</v>
      </c>
    </row>
    <row r="49" spans="1:76" x14ac:dyDescent="0.3">
      <c r="A49" s="5">
        <v>50</v>
      </c>
      <c r="B49" s="5">
        <v>1</v>
      </c>
      <c r="C49" s="5">
        <v>4</v>
      </c>
      <c r="D49" s="5">
        <v>150</v>
      </c>
      <c r="E49" s="5">
        <v>243</v>
      </c>
      <c r="F49" s="5">
        <v>0</v>
      </c>
      <c r="G49" s="5">
        <v>2</v>
      </c>
      <c r="H49" s="5">
        <v>128</v>
      </c>
      <c r="I49" s="5">
        <v>0</v>
      </c>
      <c r="J49" s="5">
        <v>2.6</v>
      </c>
      <c r="K49" s="5">
        <v>2</v>
      </c>
      <c r="L49" s="5">
        <v>0</v>
      </c>
      <c r="M49" s="5">
        <v>7</v>
      </c>
      <c r="N49" s="8">
        <v>1</v>
      </c>
      <c r="R49">
        <f t="shared" si="2"/>
        <v>40</v>
      </c>
      <c r="S49">
        <f t="shared" si="3"/>
        <v>1</v>
      </c>
      <c r="T49">
        <f t="shared" si="4"/>
        <v>1</v>
      </c>
      <c r="U49">
        <f t="shared" si="5"/>
        <v>140</v>
      </c>
      <c r="V49">
        <f t="shared" si="6"/>
        <v>199</v>
      </c>
      <c r="W49">
        <f t="shared" si="7"/>
        <v>0</v>
      </c>
      <c r="X49">
        <f t="shared" si="8"/>
        <v>0</v>
      </c>
      <c r="Y49">
        <f t="shared" si="9"/>
        <v>178</v>
      </c>
      <c r="Z49">
        <f t="shared" si="10"/>
        <v>1</v>
      </c>
      <c r="AA49">
        <f t="shared" si="11"/>
        <v>1.4</v>
      </c>
      <c r="AB49">
        <f t="shared" si="12"/>
        <v>1</v>
      </c>
      <c r="AC49">
        <f t="shared" si="13"/>
        <v>0</v>
      </c>
      <c r="AD49">
        <f t="shared" si="14"/>
        <v>7</v>
      </c>
      <c r="AE49" s="13">
        <f t="shared" si="15"/>
        <v>0</v>
      </c>
      <c r="AF49" s="14">
        <f t="shared" si="16"/>
        <v>1</v>
      </c>
      <c r="AG49" s="15">
        <f t="shared" si="17"/>
        <v>1</v>
      </c>
      <c r="AH49">
        <f t="shared" si="18"/>
        <v>0</v>
      </c>
      <c r="AI49">
        <f t="shared" si="19"/>
        <v>0.24621603084097443</v>
      </c>
      <c r="AJ49" s="13">
        <f t="shared" si="20"/>
        <v>0.24621603084097443</v>
      </c>
      <c r="AK49" s="15">
        <f t="shared" si="21"/>
        <v>0.75378396915902557</v>
      </c>
      <c r="AL49" s="13">
        <f t="shared" si="22"/>
        <v>-0.28264946507857719</v>
      </c>
      <c r="AM49" s="15">
        <f t="shared" si="23"/>
        <v>100</v>
      </c>
      <c r="BQ49">
        <v>4.4971932947478713E-2</v>
      </c>
      <c r="BR49">
        <v>1</v>
      </c>
      <c r="BS49">
        <v>0</v>
      </c>
      <c r="BT49">
        <f t="shared" si="28"/>
        <v>41</v>
      </c>
      <c r="BU49">
        <f t="shared" si="29"/>
        <v>0</v>
      </c>
      <c r="BV49">
        <f t="shared" si="25"/>
        <v>0.74375000000000002</v>
      </c>
      <c r="BW49">
        <f t="shared" si="26"/>
        <v>1</v>
      </c>
      <c r="BX49">
        <f t="shared" si="27"/>
        <v>6.2499999999999778E-3</v>
      </c>
    </row>
    <row r="50" spans="1:76" x14ac:dyDescent="0.3">
      <c r="A50" s="4">
        <v>65</v>
      </c>
      <c r="B50" s="4">
        <v>0</v>
      </c>
      <c r="C50" s="4">
        <v>3</v>
      </c>
      <c r="D50" s="4">
        <v>140</v>
      </c>
      <c r="E50" s="4">
        <v>417</v>
      </c>
      <c r="F50" s="4">
        <v>1</v>
      </c>
      <c r="G50" s="4">
        <v>2</v>
      </c>
      <c r="H50" s="4">
        <v>157</v>
      </c>
      <c r="I50" s="4">
        <v>0</v>
      </c>
      <c r="J50" s="4">
        <v>0.8</v>
      </c>
      <c r="K50" s="4">
        <v>1</v>
      </c>
      <c r="L50" s="4">
        <v>1</v>
      </c>
      <c r="M50" s="4">
        <v>3</v>
      </c>
      <c r="N50" s="7">
        <v>0</v>
      </c>
      <c r="R50">
        <f t="shared" si="2"/>
        <v>71</v>
      </c>
      <c r="S50">
        <f t="shared" si="3"/>
        <v>0</v>
      </c>
      <c r="T50">
        <f t="shared" si="4"/>
        <v>2</v>
      </c>
      <c r="U50">
        <f t="shared" si="5"/>
        <v>160</v>
      </c>
      <c r="V50">
        <f t="shared" si="6"/>
        <v>302</v>
      </c>
      <c r="W50">
        <f t="shared" si="7"/>
        <v>0</v>
      </c>
      <c r="X50">
        <f t="shared" si="8"/>
        <v>0</v>
      </c>
      <c r="Y50">
        <f t="shared" si="9"/>
        <v>162</v>
      </c>
      <c r="Z50">
        <f t="shared" si="10"/>
        <v>0</v>
      </c>
      <c r="AA50">
        <f t="shared" si="11"/>
        <v>0.4</v>
      </c>
      <c r="AB50">
        <f t="shared" si="12"/>
        <v>1</v>
      </c>
      <c r="AC50">
        <f t="shared" si="13"/>
        <v>2</v>
      </c>
      <c r="AD50">
        <f t="shared" si="14"/>
        <v>3</v>
      </c>
      <c r="AE50" s="13">
        <f t="shared" si="15"/>
        <v>0</v>
      </c>
      <c r="AF50" s="14">
        <f t="shared" si="16"/>
        <v>1</v>
      </c>
      <c r="AG50" s="15">
        <f t="shared" si="17"/>
        <v>1</v>
      </c>
      <c r="AH50">
        <f t="shared" si="18"/>
        <v>0</v>
      </c>
      <c r="AI50">
        <f t="shared" si="19"/>
        <v>0.27222737270413755</v>
      </c>
      <c r="AJ50" s="13">
        <f t="shared" si="20"/>
        <v>0.27222737270413755</v>
      </c>
      <c r="AK50" s="15">
        <f t="shared" si="21"/>
        <v>0.72777262729586245</v>
      </c>
      <c r="AL50" s="13">
        <f t="shared" si="22"/>
        <v>-0.31776660471215251</v>
      </c>
      <c r="AM50" s="15">
        <f t="shared" si="23"/>
        <v>100</v>
      </c>
      <c r="BQ50">
        <v>4.5432835562806591E-2</v>
      </c>
      <c r="BR50">
        <v>1</v>
      </c>
      <c r="BS50">
        <v>0</v>
      </c>
      <c r="BT50">
        <f t="shared" si="28"/>
        <v>42</v>
      </c>
      <c r="BU50">
        <f t="shared" si="29"/>
        <v>0</v>
      </c>
      <c r="BV50">
        <f t="shared" si="25"/>
        <v>0.73750000000000004</v>
      </c>
      <c r="BW50">
        <f t="shared" si="26"/>
        <v>1</v>
      </c>
      <c r="BX50">
        <f t="shared" si="27"/>
        <v>6.2500000000000888E-3</v>
      </c>
    </row>
    <row r="51" spans="1:76" x14ac:dyDescent="0.3">
      <c r="A51" s="5">
        <v>53</v>
      </c>
      <c r="B51" s="5">
        <v>1</v>
      </c>
      <c r="C51" s="5">
        <v>3</v>
      </c>
      <c r="D51" s="5">
        <v>130</v>
      </c>
      <c r="E51" s="5">
        <v>197</v>
      </c>
      <c r="F51" s="5">
        <v>1</v>
      </c>
      <c r="G51" s="5">
        <v>2</v>
      </c>
      <c r="H51" s="5">
        <v>152</v>
      </c>
      <c r="I51" s="5">
        <v>0</v>
      </c>
      <c r="J51" s="5">
        <v>1.2</v>
      </c>
      <c r="K51" s="5">
        <v>3</v>
      </c>
      <c r="L51" s="5">
        <v>0</v>
      </c>
      <c r="M51" s="5">
        <v>3</v>
      </c>
      <c r="N51" s="8">
        <v>0</v>
      </c>
      <c r="R51">
        <f t="shared" si="2"/>
        <v>59</v>
      </c>
      <c r="S51">
        <f t="shared" si="3"/>
        <v>1</v>
      </c>
      <c r="T51">
        <f t="shared" si="4"/>
        <v>3</v>
      </c>
      <c r="U51">
        <f t="shared" si="5"/>
        <v>150</v>
      </c>
      <c r="V51">
        <f t="shared" si="6"/>
        <v>212</v>
      </c>
      <c r="W51">
        <f t="shared" si="7"/>
        <v>1</v>
      </c>
      <c r="X51">
        <f t="shared" si="8"/>
        <v>0</v>
      </c>
      <c r="Y51">
        <f t="shared" si="9"/>
        <v>157</v>
      </c>
      <c r="Z51">
        <f t="shared" si="10"/>
        <v>0</v>
      </c>
      <c r="AA51">
        <f t="shared" si="11"/>
        <v>1.6</v>
      </c>
      <c r="AB51">
        <f t="shared" si="12"/>
        <v>1</v>
      </c>
      <c r="AC51">
        <f t="shared" si="13"/>
        <v>0</v>
      </c>
      <c r="AD51">
        <f t="shared" si="14"/>
        <v>3</v>
      </c>
      <c r="AE51" s="13">
        <f t="shared" si="15"/>
        <v>0</v>
      </c>
      <c r="AF51" s="14">
        <f t="shared" si="16"/>
        <v>1</v>
      </c>
      <c r="AG51" s="15">
        <f t="shared" si="17"/>
        <v>1</v>
      </c>
      <c r="AH51">
        <f t="shared" si="18"/>
        <v>0</v>
      </c>
      <c r="AI51">
        <f t="shared" si="19"/>
        <v>5.890579379992137E-2</v>
      </c>
      <c r="AJ51" s="13">
        <f t="shared" si="20"/>
        <v>5.890579379992137E-2</v>
      </c>
      <c r="AK51" s="15">
        <f t="shared" si="21"/>
        <v>0.94109420620007866</v>
      </c>
      <c r="AL51" s="13">
        <f t="shared" si="22"/>
        <v>-6.0712031548970626E-2</v>
      </c>
      <c r="AM51" s="15">
        <f t="shared" si="23"/>
        <v>100</v>
      </c>
      <c r="BQ51">
        <v>4.5653315135150467E-2</v>
      </c>
      <c r="BR51">
        <v>1</v>
      </c>
      <c r="BS51">
        <v>0</v>
      </c>
      <c r="BT51">
        <f t="shared" si="28"/>
        <v>43</v>
      </c>
      <c r="BU51">
        <f t="shared" si="29"/>
        <v>0</v>
      </c>
      <c r="BV51">
        <f t="shared" si="25"/>
        <v>0.73124999999999996</v>
      </c>
      <c r="BW51">
        <f t="shared" si="26"/>
        <v>1</v>
      </c>
      <c r="BX51">
        <f t="shared" si="27"/>
        <v>6.2499999999999778E-3</v>
      </c>
    </row>
    <row r="52" spans="1:76" x14ac:dyDescent="0.3">
      <c r="A52" s="4">
        <v>41</v>
      </c>
      <c r="B52" s="4">
        <v>0</v>
      </c>
      <c r="C52" s="4">
        <v>2</v>
      </c>
      <c r="D52" s="4">
        <v>105</v>
      </c>
      <c r="E52" s="4">
        <v>198</v>
      </c>
      <c r="F52" s="4">
        <v>0</v>
      </c>
      <c r="G52" s="4">
        <v>0</v>
      </c>
      <c r="H52" s="4">
        <v>168</v>
      </c>
      <c r="I52" s="4">
        <v>0</v>
      </c>
      <c r="J52" s="4">
        <v>0</v>
      </c>
      <c r="K52" s="4">
        <v>1</v>
      </c>
      <c r="L52" s="4">
        <v>1</v>
      </c>
      <c r="M52" s="4">
        <v>3</v>
      </c>
      <c r="N52" s="7">
        <v>0</v>
      </c>
      <c r="R52">
        <f t="shared" si="2"/>
        <v>61</v>
      </c>
      <c r="S52">
        <f t="shared" si="3"/>
        <v>0</v>
      </c>
      <c r="T52">
        <f t="shared" si="4"/>
        <v>4</v>
      </c>
      <c r="U52">
        <f t="shared" si="5"/>
        <v>130</v>
      </c>
      <c r="V52">
        <f t="shared" si="6"/>
        <v>330</v>
      </c>
      <c r="W52">
        <f t="shared" si="7"/>
        <v>0</v>
      </c>
      <c r="X52">
        <f t="shared" si="8"/>
        <v>2</v>
      </c>
      <c r="Y52">
        <f t="shared" si="9"/>
        <v>169</v>
      </c>
      <c r="Z52">
        <f t="shared" si="10"/>
        <v>0</v>
      </c>
      <c r="AA52">
        <f t="shared" si="11"/>
        <v>0</v>
      </c>
      <c r="AB52">
        <f t="shared" si="12"/>
        <v>1</v>
      </c>
      <c r="AC52">
        <f t="shared" si="13"/>
        <v>0</v>
      </c>
      <c r="AD52">
        <f t="shared" si="14"/>
        <v>3</v>
      </c>
      <c r="AE52" s="13">
        <f t="shared" si="15"/>
        <v>1</v>
      </c>
      <c r="AF52" s="14">
        <f t="shared" si="16"/>
        <v>0</v>
      </c>
      <c r="AG52" s="15">
        <f t="shared" si="17"/>
        <v>1</v>
      </c>
      <c r="AH52">
        <f t="shared" si="18"/>
        <v>1</v>
      </c>
      <c r="AI52">
        <f t="shared" si="19"/>
        <v>7.1793314193739716E-2</v>
      </c>
      <c r="AJ52" s="13">
        <f t="shared" si="20"/>
        <v>7.1793314193739716E-2</v>
      </c>
      <c r="AK52" s="15">
        <f t="shared" si="21"/>
        <v>0.92820668580626031</v>
      </c>
      <c r="AL52" s="13">
        <f t="shared" si="22"/>
        <v>-2.6339639243424569</v>
      </c>
      <c r="AM52" s="15">
        <f t="shared" si="23"/>
        <v>0</v>
      </c>
      <c r="BQ52">
        <v>4.6168101249654155E-2</v>
      </c>
      <c r="BR52">
        <v>1</v>
      </c>
      <c r="BS52">
        <v>0</v>
      </c>
      <c r="BT52">
        <f t="shared" si="28"/>
        <v>44</v>
      </c>
      <c r="BU52">
        <f t="shared" si="29"/>
        <v>0</v>
      </c>
      <c r="BV52">
        <f t="shared" si="25"/>
        <v>0.72499999999999998</v>
      </c>
      <c r="BW52">
        <f t="shared" si="26"/>
        <v>1</v>
      </c>
      <c r="BX52">
        <f t="shared" si="27"/>
        <v>6.2499999999999778E-3</v>
      </c>
    </row>
    <row r="53" spans="1:76" x14ac:dyDescent="0.3">
      <c r="A53" s="5">
        <v>65</v>
      </c>
      <c r="B53" s="5">
        <v>1</v>
      </c>
      <c r="C53" s="5">
        <v>4</v>
      </c>
      <c r="D53" s="5">
        <v>120</v>
      </c>
      <c r="E53" s="5">
        <v>177</v>
      </c>
      <c r="F53" s="5">
        <v>0</v>
      </c>
      <c r="G53" s="5">
        <v>0</v>
      </c>
      <c r="H53" s="5">
        <v>140</v>
      </c>
      <c r="I53" s="5">
        <v>0</v>
      </c>
      <c r="J53" s="5">
        <v>0.4</v>
      </c>
      <c r="K53" s="5">
        <v>1</v>
      </c>
      <c r="L53" s="5">
        <v>0</v>
      </c>
      <c r="M53" s="5">
        <v>7</v>
      </c>
      <c r="N53" s="8">
        <v>0</v>
      </c>
      <c r="R53">
        <f t="shared" si="2"/>
        <v>58</v>
      </c>
      <c r="S53">
        <f t="shared" si="3"/>
        <v>1</v>
      </c>
      <c r="T53">
        <f t="shared" si="4"/>
        <v>3</v>
      </c>
      <c r="U53">
        <f t="shared" si="5"/>
        <v>112</v>
      </c>
      <c r="V53">
        <f t="shared" si="6"/>
        <v>230</v>
      </c>
      <c r="W53">
        <f t="shared" si="7"/>
        <v>0</v>
      </c>
      <c r="X53">
        <f t="shared" si="8"/>
        <v>2</v>
      </c>
      <c r="Y53">
        <f t="shared" si="9"/>
        <v>165</v>
      </c>
      <c r="Z53">
        <f t="shared" si="10"/>
        <v>0</v>
      </c>
      <c r="AA53">
        <f t="shared" si="11"/>
        <v>2.5</v>
      </c>
      <c r="AB53">
        <f t="shared" si="12"/>
        <v>2</v>
      </c>
      <c r="AC53">
        <f t="shared" si="13"/>
        <v>1</v>
      </c>
      <c r="AD53">
        <f t="shared" si="14"/>
        <v>7</v>
      </c>
      <c r="AE53" s="13">
        <f t="shared" si="15"/>
        <v>1</v>
      </c>
      <c r="AF53" s="14">
        <f t="shared" si="16"/>
        <v>0</v>
      </c>
      <c r="AG53" s="15">
        <f t="shared" si="17"/>
        <v>1</v>
      </c>
      <c r="AH53">
        <f t="shared" si="18"/>
        <v>1</v>
      </c>
      <c r="AI53">
        <f t="shared" si="19"/>
        <v>0.76889173376294595</v>
      </c>
      <c r="AJ53" s="13">
        <f t="shared" si="20"/>
        <v>0.76889173376294595</v>
      </c>
      <c r="AK53" s="15">
        <f t="shared" si="21"/>
        <v>0.23110826623705405</v>
      </c>
      <c r="AL53" s="13">
        <f t="shared" si="22"/>
        <v>-0.26280510773277604</v>
      </c>
      <c r="AM53" s="15">
        <f t="shared" si="23"/>
        <v>100</v>
      </c>
      <c r="BQ53">
        <v>4.6923826681439185E-2</v>
      </c>
      <c r="BR53">
        <v>1</v>
      </c>
      <c r="BS53">
        <v>0</v>
      </c>
      <c r="BT53">
        <f t="shared" si="28"/>
        <v>45</v>
      </c>
      <c r="BU53">
        <f t="shared" si="29"/>
        <v>0</v>
      </c>
      <c r="BV53">
        <f t="shared" si="25"/>
        <v>0.71875</v>
      </c>
      <c r="BW53">
        <f t="shared" si="26"/>
        <v>1</v>
      </c>
      <c r="BX53">
        <f t="shared" si="27"/>
        <v>6.2499999999999778E-3</v>
      </c>
    </row>
    <row r="54" spans="1:76" x14ac:dyDescent="0.3">
      <c r="A54" s="4">
        <v>44</v>
      </c>
      <c r="B54" s="4">
        <v>1</v>
      </c>
      <c r="C54" s="4">
        <v>4</v>
      </c>
      <c r="D54" s="4">
        <v>112</v>
      </c>
      <c r="E54" s="4">
        <v>290</v>
      </c>
      <c r="F54" s="4">
        <v>0</v>
      </c>
      <c r="G54" s="4">
        <v>2</v>
      </c>
      <c r="H54" s="4">
        <v>153</v>
      </c>
      <c r="I54" s="4">
        <v>0</v>
      </c>
      <c r="J54" s="4">
        <v>0</v>
      </c>
      <c r="K54" s="4">
        <v>1</v>
      </c>
      <c r="L54" s="4">
        <v>1</v>
      </c>
      <c r="M54" s="4">
        <v>3</v>
      </c>
      <c r="N54" s="7">
        <v>1</v>
      </c>
      <c r="R54">
        <f t="shared" si="2"/>
        <v>51</v>
      </c>
      <c r="S54">
        <f t="shared" si="3"/>
        <v>1</v>
      </c>
      <c r="T54">
        <f t="shared" si="4"/>
        <v>3</v>
      </c>
      <c r="U54">
        <f t="shared" si="5"/>
        <v>110</v>
      </c>
      <c r="V54">
        <f t="shared" si="6"/>
        <v>175</v>
      </c>
      <c r="W54">
        <f t="shared" si="7"/>
        <v>0</v>
      </c>
      <c r="X54">
        <f t="shared" si="8"/>
        <v>0</v>
      </c>
      <c r="Y54">
        <f t="shared" si="9"/>
        <v>123</v>
      </c>
      <c r="Z54">
        <f t="shared" si="10"/>
        <v>0</v>
      </c>
      <c r="AA54">
        <f t="shared" si="11"/>
        <v>0.6</v>
      </c>
      <c r="AB54">
        <f t="shared" si="12"/>
        <v>1</v>
      </c>
      <c r="AC54">
        <f t="shared" si="13"/>
        <v>0</v>
      </c>
      <c r="AD54">
        <f t="shared" si="14"/>
        <v>3</v>
      </c>
      <c r="AE54" s="13">
        <f t="shared" si="15"/>
        <v>0</v>
      </c>
      <c r="AF54" s="14">
        <f t="shared" si="16"/>
        <v>1</v>
      </c>
      <c r="AG54" s="15">
        <f t="shared" si="17"/>
        <v>1</v>
      </c>
      <c r="AH54">
        <f t="shared" si="18"/>
        <v>0</v>
      </c>
      <c r="AI54">
        <f t="shared" si="19"/>
        <v>8.9075714867393185E-2</v>
      </c>
      <c r="AJ54" s="13">
        <f t="shared" si="20"/>
        <v>8.9075714867393185E-2</v>
      </c>
      <c r="AK54" s="15">
        <f t="shared" si="21"/>
        <v>0.91092428513260681</v>
      </c>
      <c r="AL54" s="13">
        <f t="shared" si="22"/>
        <v>-9.329549699546931E-2</v>
      </c>
      <c r="AM54" s="15">
        <f t="shared" si="23"/>
        <v>100</v>
      </c>
      <c r="BQ54">
        <v>5.0351031973650859E-2</v>
      </c>
      <c r="BR54">
        <v>1</v>
      </c>
      <c r="BS54">
        <v>0</v>
      </c>
      <c r="BT54">
        <f t="shared" si="28"/>
        <v>46</v>
      </c>
      <c r="BU54">
        <f t="shared" si="29"/>
        <v>0</v>
      </c>
      <c r="BV54">
        <f t="shared" si="25"/>
        <v>0.71250000000000002</v>
      </c>
      <c r="BW54">
        <f t="shared" si="26"/>
        <v>1</v>
      </c>
      <c r="BX54">
        <f t="shared" si="27"/>
        <v>6.2499999999999778E-3</v>
      </c>
    </row>
    <row r="55" spans="1:76" x14ac:dyDescent="0.3">
      <c r="A55" s="5">
        <v>44</v>
      </c>
      <c r="B55" s="5">
        <v>1</v>
      </c>
      <c r="C55" s="5">
        <v>2</v>
      </c>
      <c r="D55" s="5">
        <v>130</v>
      </c>
      <c r="E55" s="5">
        <v>219</v>
      </c>
      <c r="F55" s="5">
        <v>0</v>
      </c>
      <c r="G55" s="5">
        <v>2</v>
      </c>
      <c r="H55" s="5">
        <v>188</v>
      </c>
      <c r="I55" s="5">
        <v>0</v>
      </c>
      <c r="J55" s="5">
        <v>0</v>
      </c>
      <c r="K55" s="5">
        <v>1</v>
      </c>
      <c r="L55" s="5">
        <v>0</v>
      </c>
      <c r="M55" s="5">
        <v>3</v>
      </c>
      <c r="N55" s="8">
        <v>0</v>
      </c>
      <c r="R55">
        <f t="shared" si="2"/>
        <v>50</v>
      </c>
      <c r="S55">
        <f t="shared" si="3"/>
        <v>1</v>
      </c>
      <c r="T55">
        <f t="shared" si="4"/>
        <v>4</v>
      </c>
      <c r="U55">
        <f t="shared" si="5"/>
        <v>150</v>
      </c>
      <c r="V55">
        <f t="shared" si="6"/>
        <v>243</v>
      </c>
      <c r="W55">
        <f t="shared" si="7"/>
        <v>0</v>
      </c>
      <c r="X55">
        <f t="shared" si="8"/>
        <v>2</v>
      </c>
      <c r="Y55">
        <f t="shared" si="9"/>
        <v>128</v>
      </c>
      <c r="Z55">
        <f t="shared" si="10"/>
        <v>0</v>
      </c>
      <c r="AA55">
        <f t="shared" si="11"/>
        <v>2.6</v>
      </c>
      <c r="AB55">
        <f t="shared" si="12"/>
        <v>2</v>
      </c>
      <c r="AC55">
        <f t="shared" si="13"/>
        <v>0</v>
      </c>
      <c r="AD55">
        <f t="shared" si="14"/>
        <v>7</v>
      </c>
      <c r="AE55" s="13">
        <f t="shared" si="15"/>
        <v>1</v>
      </c>
      <c r="AF55" s="14">
        <f t="shared" si="16"/>
        <v>0</v>
      </c>
      <c r="AG55" s="15">
        <f t="shared" si="17"/>
        <v>1</v>
      </c>
      <c r="AH55">
        <f t="shared" si="18"/>
        <v>1</v>
      </c>
      <c r="AI55">
        <f t="shared" si="19"/>
        <v>0.91620655006491381</v>
      </c>
      <c r="AJ55" s="13">
        <f t="shared" si="20"/>
        <v>0.91620655006491381</v>
      </c>
      <c r="AK55" s="15">
        <f t="shared" si="21"/>
        <v>8.3793449935086195E-2</v>
      </c>
      <c r="AL55" s="13">
        <f t="shared" si="22"/>
        <v>-8.7513448390115073E-2</v>
      </c>
      <c r="AM55" s="15">
        <f t="shared" si="23"/>
        <v>100</v>
      </c>
      <c r="BQ55">
        <v>5.0608198233132444E-2</v>
      </c>
      <c r="BR55">
        <v>1</v>
      </c>
      <c r="BS55">
        <v>0</v>
      </c>
      <c r="BT55">
        <f t="shared" si="28"/>
        <v>47</v>
      </c>
      <c r="BU55">
        <f t="shared" si="29"/>
        <v>0</v>
      </c>
      <c r="BV55">
        <f t="shared" si="25"/>
        <v>0.70625000000000004</v>
      </c>
      <c r="BW55">
        <f t="shared" si="26"/>
        <v>1</v>
      </c>
      <c r="BX55">
        <f t="shared" si="27"/>
        <v>6.2500000000000888E-3</v>
      </c>
    </row>
    <row r="56" spans="1:76" x14ac:dyDescent="0.3">
      <c r="A56" s="4">
        <v>60</v>
      </c>
      <c r="B56" s="4">
        <v>1</v>
      </c>
      <c r="C56" s="4">
        <v>4</v>
      </c>
      <c r="D56" s="4">
        <v>130</v>
      </c>
      <c r="E56" s="4">
        <v>253</v>
      </c>
      <c r="F56" s="4">
        <v>0</v>
      </c>
      <c r="G56" s="4">
        <v>0</v>
      </c>
      <c r="H56" s="4">
        <v>144</v>
      </c>
      <c r="I56" s="4">
        <v>1</v>
      </c>
      <c r="J56" s="4">
        <v>1.4</v>
      </c>
      <c r="K56" s="4">
        <v>1</v>
      </c>
      <c r="L56" s="4">
        <v>1</v>
      </c>
      <c r="M56" s="4">
        <v>7</v>
      </c>
      <c r="N56" s="7">
        <v>1</v>
      </c>
      <c r="R56">
        <f t="shared" si="2"/>
        <v>65</v>
      </c>
      <c r="S56">
        <f t="shared" si="3"/>
        <v>0</v>
      </c>
      <c r="T56">
        <f t="shared" si="4"/>
        <v>3</v>
      </c>
      <c r="U56">
        <f t="shared" si="5"/>
        <v>140</v>
      </c>
      <c r="V56">
        <f t="shared" si="6"/>
        <v>417</v>
      </c>
      <c r="W56">
        <f t="shared" si="7"/>
        <v>1</v>
      </c>
      <c r="X56">
        <f t="shared" si="8"/>
        <v>2</v>
      </c>
      <c r="Y56">
        <f t="shared" si="9"/>
        <v>157</v>
      </c>
      <c r="Z56">
        <f t="shared" si="10"/>
        <v>0</v>
      </c>
      <c r="AA56">
        <f t="shared" si="11"/>
        <v>0.8</v>
      </c>
      <c r="AB56">
        <f t="shared" si="12"/>
        <v>1</v>
      </c>
      <c r="AC56">
        <f t="shared" si="13"/>
        <v>1</v>
      </c>
      <c r="AD56">
        <f t="shared" si="14"/>
        <v>3</v>
      </c>
      <c r="AE56" s="13">
        <f t="shared" si="15"/>
        <v>0</v>
      </c>
      <c r="AF56" s="14">
        <f t="shared" si="16"/>
        <v>1</v>
      </c>
      <c r="AG56" s="15">
        <f t="shared" si="17"/>
        <v>1</v>
      </c>
      <c r="AH56">
        <f t="shared" si="18"/>
        <v>0</v>
      </c>
      <c r="AI56">
        <f t="shared" si="19"/>
        <v>0.13876406271113337</v>
      </c>
      <c r="AJ56" s="13">
        <f t="shared" si="20"/>
        <v>0.13876406271113337</v>
      </c>
      <c r="AK56" s="15">
        <f t="shared" si="21"/>
        <v>0.8612359372888666</v>
      </c>
      <c r="AL56" s="13">
        <f t="shared" si="22"/>
        <v>-0.14938678504433481</v>
      </c>
      <c r="AM56" s="15">
        <f t="shared" si="23"/>
        <v>100</v>
      </c>
      <c r="BQ56">
        <v>5.2645404829443701E-2</v>
      </c>
      <c r="BR56">
        <v>1</v>
      </c>
      <c r="BS56">
        <v>0</v>
      </c>
      <c r="BT56">
        <f t="shared" si="28"/>
        <v>48</v>
      </c>
      <c r="BU56">
        <f t="shared" si="29"/>
        <v>0</v>
      </c>
      <c r="BV56">
        <f t="shared" si="25"/>
        <v>0.7</v>
      </c>
      <c r="BW56">
        <f t="shared" si="26"/>
        <v>1</v>
      </c>
      <c r="BX56">
        <f t="shared" si="27"/>
        <v>6.2499999999999778E-3</v>
      </c>
    </row>
    <row r="57" spans="1:76" x14ac:dyDescent="0.3">
      <c r="A57" s="5">
        <v>54</v>
      </c>
      <c r="B57" s="5">
        <v>1</v>
      </c>
      <c r="C57" s="5">
        <v>4</v>
      </c>
      <c r="D57" s="5">
        <v>124</v>
      </c>
      <c r="E57" s="5">
        <v>266</v>
      </c>
      <c r="F57" s="5">
        <v>0</v>
      </c>
      <c r="G57" s="5">
        <v>2</v>
      </c>
      <c r="H57" s="5">
        <v>109</v>
      </c>
      <c r="I57" s="5">
        <v>1</v>
      </c>
      <c r="J57" s="5">
        <v>2.2000000000000002</v>
      </c>
      <c r="K57" s="5">
        <v>2</v>
      </c>
      <c r="L57" s="5">
        <v>1</v>
      </c>
      <c r="M57" s="5">
        <v>7</v>
      </c>
      <c r="N57" s="8">
        <v>1</v>
      </c>
      <c r="R57">
        <f t="shared" si="2"/>
        <v>53</v>
      </c>
      <c r="S57">
        <f t="shared" si="3"/>
        <v>1</v>
      </c>
      <c r="T57">
        <f t="shared" si="4"/>
        <v>3</v>
      </c>
      <c r="U57">
        <f t="shared" si="5"/>
        <v>130</v>
      </c>
      <c r="V57">
        <f t="shared" si="6"/>
        <v>197</v>
      </c>
      <c r="W57">
        <f t="shared" si="7"/>
        <v>1</v>
      </c>
      <c r="X57">
        <f t="shared" si="8"/>
        <v>2</v>
      </c>
      <c r="Y57">
        <f t="shared" si="9"/>
        <v>152</v>
      </c>
      <c r="Z57">
        <f t="shared" si="10"/>
        <v>0</v>
      </c>
      <c r="AA57">
        <f t="shared" si="11"/>
        <v>1.2</v>
      </c>
      <c r="AB57">
        <f t="shared" si="12"/>
        <v>3</v>
      </c>
      <c r="AC57">
        <f t="shared" si="13"/>
        <v>0</v>
      </c>
      <c r="AD57">
        <f t="shared" si="14"/>
        <v>3</v>
      </c>
      <c r="AE57" s="13">
        <f t="shared" si="15"/>
        <v>0</v>
      </c>
      <c r="AF57" s="14">
        <f t="shared" si="16"/>
        <v>1</v>
      </c>
      <c r="AG57" s="15">
        <f t="shared" si="17"/>
        <v>1</v>
      </c>
      <c r="AH57">
        <f t="shared" si="18"/>
        <v>0</v>
      </c>
      <c r="AI57">
        <f t="shared" si="19"/>
        <v>0.16703274299256546</v>
      </c>
      <c r="AJ57" s="13">
        <f t="shared" si="20"/>
        <v>0.16703274299256546</v>
      </c>
      <c r="AK57" s="15">
        <f t="shared" si="21"/>
        <v>0.83296725700743457</v>
      </c>
      <c r="AL57" s="13">
        <f t="shared" si="22"/>
        <v>-0.18276094490185119</v>
      </c>
      <c r="AM57" s="15">
        <f t="shared" si="23"/>
        <v>100</v>
      </c>
      <c r="BQ57">
        <v>5.2647173205556792E-2</v>
      </c>
      <c r="BR57">
        <v>1</v>
      </c>
      <c r="BS57">
        <v>0</v>
      </c>
      <c r="BT57">
        <f t="shared" si="28"/>
        <v>49</v>
      </c>
      <c r="BU57">
        <f t="shared" si="29"/>
        <v>0</v>
      </c>
      <c r="BV57">
        <f t="shared" si="25"/>
        <v>0.69374999999999998</v>
      </c>
      <c r="BW57">
        <f t="shared" si="26"/>
        <v>1</v>
      </c>
      <c r="BX57">
        <f t="shared" si="27"/>
        <v>6.2499999999999778E-3</v>
      </c>
    </row>
    <row r="58" spans="1:76" x14ac:dyDescent="0.3">
      <c r="A58" s="4">
        <v>50</v>
      </c>
      <c r="B58" s="4">
        <v>1</v>
      </c>
      <c r="C58" s="4">
        <v>3</v>
      </c>
      <c r="D58" s="4">
        <v>140</v>
      </c>
      <c r="E58" s="4">
        <v>233</v>
      </c>
      <c r="F58" s="4">
        <v>0</v>
      </c>
      <c r="G58" s="4">
        <v>0</v>
      </c>
      <c r="H58" s="4">
        <v>163</v>
      </c>
      <c r="I58" s="4">
        <v>0</v>
      </c>
      <c r="J58" s="4">
        <v>0.6</v>
      </c>
      <c r="K58" s="4">
        <v>2</v>
      </c>
      <c r="L58" s="4">
        <v>1</v>
      </c>
      <c r="M58" s="4">
        <v>7</v>
      </c>
      <c r="N58" s="7">
        <v>1</v>
      </c>
      <c r="R58">
        <f t="shared" si="2"/>
        <v>41</v>
      </c>
      <c r="S58">
        <f t="shared" si="3"/>
        <v>0</v>
      </c>
      <c r="T58">
        <f t="shared" si="4"/>
        <v>2</v>
      </c>
      <c r="U58">
        <f t="shared" si="5"/>
        <v>105</v>
      </c>
      <c r="V58">
        <f t="shared" si="6"/>
        <v>198</v>
      </c>
      <c r="W58">
        <f t="shared" si="7"/>
        <v>0</v>
      </c>
      <c r="X58">
        <f t="shared" si="8"/>
        <v>0</v>
      </c>
      <c r="Y58">
        <f t="shared" si="9"/>
        <v>168</v>
      </c>
      <c r="Z58">
        <f t="shared" si="10"/>
        <v>0</v>
      </c>
      <c r="AA58">
        <f t="shared" si="11"/>
        <v>0</v>
      </c>
      <c r="AB58">
        <f t="shared" si="12"/>
        <v>1</v>
      </c>
      <c r="AC58">
        <f t="shared" si="13"/>
        <v>1</v>
      </c>
      <c r="AD58">
        <f t="shared" si="14"/>
        <v>3</v>
      </c>
      <c r="AE58" s="13">
        <f t="shared" si="15"/>
        <v>0</v>
      </c>
      <c r="AF58" s="14">
        <f t="shared" si="16"/>
        <v>1</v>
      </c>
      <c r="AG58" s="15">
        <f t="shared" si="17"/>
        <v>1</v>
      </c>
      <c r="AH58">
        <f t="shared" si="18"/>
        <v>0</v>
      </c>
      <c r="AI58">
        <f t="shared" si="19"/>
        <v>2.0075917640183381E-2</v>
      </c>
      <c r="AJ58" s="13">
        <f t="shared" si="20"/>
        <v>2.0075917640183381E-2</v>
      </c>
      <c r="AK58" s="15">
        <f t="shared" si="21"/>
        <v>0.97992408235981665</v>
      </c>
      <c r="AL58" s="13">
        <f t="shared" si="22"/>
        <v>-2.0280177298019827E-2</v>
      </c>
      <c r="AM58" s="15">
        <f t="shared" si="23"/>
        <v>100</v>
      </c>
      <c r="BQ58">
        <v>5.447391120383685E-2</v>
      </c>
      <c r="BR58">
        <v>1</v>
      </c>
      <c r="BS58">
        <v>0</v>
      </c>
      <c r="BT58">
        <f t="shared" si="28"/>
        <v>50</v>
      </c>
      <c r="BU58">
        <f t="shared" si="29"/>
        <v>0</v>
      </c>
      <c r="BV58">
        <f t="shared" si="25"/>
        <v>0.6875</v>
      </c>
      <c r="BW58">
        <f t="shared" si="26"/>
        <v>1</v>
      </c>
      <c r="BX58">
        <f t="shared" si="27"/>
        <v>6.2499999999999778E-3</v>
      </c>
    </row>
    <row r="59" spans="1:76" x14ac:dyDescent="0.3">
      <c r="A59" s="5">
        <v>41</v>
      </c>
      <c r="B59" s="5">
        <v>1</v>
      </c>
      <c r="C59" s="5">
        <v>4</v>
      </c>
      <c r="D59" s="5">
        <v>110</v>
      </c>
      <c r="E59" s="5">
        <v>172</v>
      </c>
      <c r="F59" s="5">
        <v>0</v>
      </c>
      <c r="G59" s="5">
        <v>2</v>
      </c>
      <c r="H59" s="5">
        <v>158</v>
      </c>
      <c r="I59" s="5">
        <v>0</v>
      </c>
      <c r="J59" s="5">
        <v>0</v>
      </c>
      <c r="K59" s="5">
        <v>1</v>
      </c>
      <c r="L59" s="5">
        <v>0</v>
      </c>
      <c r="M59" s="5">
        <v>7</v>
      </c>
      <c r="N59" s="8">
        <v>1</v>
      </c>
      <c r="R59">
        <f t="shared" si="2"/>
        <v>65</v>
      </c>
      <c r="S59">
        <f t="shared" si="3"/>
        <v>1</v>
      </c>
      <c r="T59">
        <f t="shared" si="4"/>
        <v>4</v>
      </c>
      <c r="U59">
        <f t="shared" si="5"/>
        <v>120</v>
      </c>
      <c r="V59">
        <f t="shared" si="6"/>
        <v>177</v>
      </c>
      <c r="W59">
        <f t="shared" si="7"/>
        <v>0</v>
      </c>
      <c r="X59">
        <f t="shared" si="8"/>
        <v>0</v>
      </c>
      <c r="Y59">
        <f t="shared" si="9"/>
        <v>140</v>
      </c>
      <c r="Z59">
        <f t="shared" si="10"/>
        <v>0</v>
      </c>
      <c r="AA59">
        <f t="shared" si="11"/>
        <v>0.4</v>
      </c>
      <c r="AB59">
        <f t="shared" si="12"/>
        <v>1</v>
      </c>
      <c r="AC59">
        <f t="shared" si="13"/>
        <v>0</v>
      </c>
      <c r="AD59">
        <f t="shared" si="14"/>
        <v>7</v>
      </c>
      <c r="AE59" s="13">
        <f t="shared" si="15"/>
        <v>0</v>
      </c>
      <c r="AF59" s="14">
        <f t="shared" si="16"/>
        <v>1</v>
      </c>
      <c r="AG59" s="15">
        <f t="shared" si="17"/>
        <v>1</v>
      </c>
      <c r="AH59">
        <f t="shared" si="18"/>
        <v>0</v>
      </c>
      <c r="AI59">
        <f t="shared" si="19"/>
        <v>0.32665732419535903</v>
      </c>
      <c r="AJ59" s="13">
        <f t="shared" si="20"/>
        <v>0.32665732419535903</v>
      </c>
      <c r="AK59" s="15">
        <f t="shared" si="21"/>
        <v>0.67334267580464102</v>
      </c>
      <c r="AL59" s="13">
        <f t="shared" si="22"/>
        <v>-0.39550090239386498</v>
      </c>
      <c r="AM59" s="15">
        <f t="shared" si="23"/>
        <v>100</v>
      </c>
      <c r="BQ59">
        <v>5.5635245848694947E-2</v>
      </c>
      <c r="BR59">
        <v>1</v>
      </c>
      <c r="BS59">
        <v>0</v>
      </c>
      <c r="BT59">
        <f t="shared" si="28"/>
        <v>51</v>
      </c>
      <c r="BU59">
        <f t="shared" si="29"/>
        <v>0</v>
      </c>
      <c r="BV59">
        <f t="shared" si="25"/>
        <v>0.68125000000000002</v>
      </c>
      <c r="BW59">
        <f t="shared" si="26"/>
        <v>1</v>
      </c>
      <c r="BX59">
        <f t="shared" si="27"/>
        <v>6.2499999999999778E-3</v>
      </c>
    </row>
    <row r="60" spans="1:76" x14ac:dyDescent="0.3">
      <c r="A60" s="4">
        <v>54</v>
      </c>
      <c r="B60" s="4">
        <v>1</v>
      </c>
      <c r="C60" s="4">
        <v>3</v>
      </c>
      <c r="D60" s="4">
        <v>125</v>
      </c>
      <c r="E60" s="4">
        <v>273</v>
      </c>
      <c r="F60" s="4">
        <v>0</v>
      </c>
      <c r="G60" s="4">
        <v>2</v>
      </c>
      <c r="H60" s="4">
        <v>152</v>
      </c>
      <c r="I60" s="4">
        <v>0</v>
      </c>
      <c r="J60" s="4">
        <v>0.5</v>
      </c>
      <c r="K60" s="4">
        <v>3</v>
      </c>
      <c r="L60" s="4">
        <v>1</v>
      </c>
      <c r="M60" s="4">
        <v>3</v>
      </c>
      <c r="N60" s="7">
        <v>0</v>
      </c>
      <c r="R60">
        <f t="shared" si="2"/>
        <v>44</v>
      </c>
      <c r="S60">
        <f t="shared" si="3"/>
        <v>1</v>
      </c>
      <c r="T60">
        <f t="shared" si="4"/>
        <v>4</v>
      </c>
      <c r="U60">
        <f t="shared" si="5"/>
        <v>112</v>
      </c>
      <c r="V60">
        <f t="shared" si="6"/>
        <v>290</v>
      </c>
      <c r="W60">
        <f t="shared" si="7"/>
        <v>0</v>
      </c>
      <c r="X60">
        <f t="shared" si="8"/>
        <v>2</v>
      </c>
      <c r="Y60">
        <f t="shared" si="9"/>
        <v>153</v>
      </c>
      <c r="Z60">
        <f t="shared" si="10"/>
        <v>0</v>
      </c>
      <c r="AA60">
        <f t="shared" si="11"/>
        <v>0</v>
      </c>
      <c r="AB60">
        <f t="shared" si="12"/>
        <v>1</v>
      </c>
      <c r="AC60">
        <f t="shared" si="13"/>
        <v>1</v>
      </c>
      <c r="AD60">
        <f t="shared" si="14"/>
        <v>3</v>
      </c>
      <c r="AE60" s="13">
        <f t="shared" si="15"/>
        <v>1</v>
      </c>
      <c r="AF60" s="14">
        <f t="shared" si="16"/>
        <v>0</v>
      </c>
      <c r="AG60" s="15">
        <f t="shared" si="17"/>
        <v>1</v>
      </c>
      <c r="AH60">
        <f t="shared" si="18"/>
        <v>1</v>
      </c>
      <c r="AI60">
        <f t="shared" si="19"/>
        <v>0.49006119034165924</v>
      </c>
      <c r="AJ60" s="13">
        <f t="shared" si="20"/>
        <v>0.49006119034165924</v>
      </c>
      <c r="AK60" s="15">
        <f t="shared" si="21"/>
        <v>0.50993880965834082</v>
      </c>
      <c r="AL60" s="13">
        <f t="shared" si="22"/>
        <v>-0.71322501742582001</v>
      </c>
      <c r="AM60" s="15">
        <f t="shared" si="23"/>
        <v>0</v>
      </c>
      <c r="BQ60">
        <v>5.601138667004172E-2</v>
      </c>
      <c r="BR60">
        <v>1</v>
      </c>
      <c r="BS60">
        <v>0</v>
      </c>
      <c r="BT60">
        <f t="shared" si="28"/>
        <v>52</v>
      </c>
      <c r="BU60">
        <f t="shared" si="29"/>
        <v>0</v>
      </c>
      <c r="BV60">
        <f t="shared" si="25"/>
        <v>0.67500000000000004</v>
      </c>
      <c r="BW60">
        <f t="shared" si="26"/>
        <v>1</v>
      </c>
      <c r="BX60">
        <f t="shared" si="27"/>
        <v>6.2500000000000888E-3</v>
      </c>
    </row>
    <row r="61" spans="1:76" x14ac:dyDescent="0.3">
      <c r="A61" s="5">
        <v>51</v>
      </c>
      <c r="B61" s="5">
        <v>1</v>
      </c>
      <c r="C61" s="5">
        <v>1</v>
      </c>
      <c r="D61" s="5">
        <v>125</v>
      </c>
      <c r="E61" s="5">
        <v>213</v>
      </c>
      <c r="F61" s="5">
        <v>0</v>
      </c>
      <c r="G61" s="5">
        <v>2</v>
      </c>
      <c r="H61" s="5">
        <v>125</v>
      </c>
      <c r="I61" s="5">
        <v>1</v>
      </c>
      <c r="J61" s="5">
        <v>1.4</v>
      </c>
      <c r="K61" s="5">
        <v>1</v>
      </c>
      <c r="L61" s="5">
        <v>1</v>
      </c>
      <c r="M61" s="5">
        <v>3</v>
      </c>
      <c r="N61" s="8">
        <v>0</v>
      </c>
      <c r="R61">
        <f t="shared" si="2"/>
        <v>44</v>
      </c>
      <c r="S61">
        <f t="shared" si="3"/>
        <v>1</v>
      </c>
      <c r="T61">
        <f t="shared" si="4"/>
        <v>2</v>
      </c>
      <c r="U61">
        <f t="shared" si="5"/>
        <v>130</v>
      </c>
      <c r="V61">
        <f t="shared" si="6"/>
        <v>219</v>
      </c>
      <c r="W61">
        <f t="shared" si="7"/>
        <v>0</v>
      </c>
      <c r="X61">
        <f t="shared" si="8"/>
        <v>2</v>
      </c>
      <c r="Y61">
        <f t="shared" si="9"/>
        <v>188</v>
      </c>
      <c r="Z61">
        <f t="shared" si="10"/>
        <v>0</v>
      </c>
      <c r="AA61">
        <f t="shared" si="11"/>
        <v>0</v>
      </c>
      <c r="AB61">
        <f t="shared" si="12"/>
        <v>1</v>
      </c>
      <c r="AC61">
        <f t="shared" si="13"/>
        <v>0</v>
      </c>
      <c r="AD61">
        <f t="shared" si="14"/>
        <v>3</v>
      </c>
      <c r="AE61" s="13">
        <f t="shared" si="15"/>
        <v>0</v>
      </c>
      <c r="AF61" s="14">
        <f t="shared" si="16"/>
        <v>1</v>
      </c>
      <c r="AG61" s="15">
        <f t="shared" si="17"/>
        <v>1</v>
      </c>
      <c r="AH61">
        <f t="shared" si="18"/>
        <v>0</v>
      </c>
      <c r="AI61">
        <f t="shared" si="19"/>
        <v>4.2909259975763218E-2</v>
      </c>
      <c r="AJ61" s="13">
        <f t="shared" si="20"/>
        <v>4.2909259975763218E-2</v>
      </c>
      <c r="AK61" s="15">
        <f t="shared" si="21"/>
        <v>0.95709074002423677</v>
      </c>
      <c r="AL61" s="13">
        <f t="shared" si="22"/>
        <v>-4.3857074861833906E-2</v>
      </c>
      <c r="AM61" s="15">
        <f t="shared" si="23"/>
        <v>100</v>
      </c>
      <c r="BQ61">
        <v>5.6093735674698678E-2</v>
      </c>
      <c r="BR61">
        <v>1</v>
      </c>
      <c r="BS61">
        <v>0</v>
      </c>
      <c r="BT61">
        <f t="shared" si="28"/>
        <v>53</v>
      </c>
      <c r="BU61">
        <f t="shared" si="29"/>
        <v>0</v>
      </c>
      <c r="BV61">
        <f t="shared" si="25"/>
        <v>0.66874999999999996</v>
      </c>
      <c r="BW61">
        <f t="shared" si="26"/>
        <v>1</v>
      </c>
      <c r="BX61">
        <f t="shared" si="27"/>
        <v>6.2499999999999778E-3</v>
      </c>
    </row>
    <row r="62" spans="1:76" x14ac:dyDescent="0.3">
      <c r="A62" s="4">
        <v>51</v>
      </c>
      <c r="B62" s="4">
        <v>0</v>
      </c>
      <c r="C62" s="4">
        <v>4</v>
      </c>
      <c r="D62" s="4">
        <v>130</v>
      </c>
      <c r="E62" s="4">
        <v>305</v>
      </c>
      <c r="F62" s="4">
        <v>0</v>
      </c>
      <c r="G62" s="4">
        <v>0</v>
      </c>
      <c r="H62" s="4">
        <v>142</v>
      </c>
      <c r="I62" s="4">
        <v>1</v>
      </c>
      <c r="J62" s="4">
        <v>1.2</v>
      </c>
      <c r="K62" s="4">
        <v>2</v>
      </c>
      <c r="L62" s="4">
        <v>0</v>
      </c>
      <c r="M62" s="4">
        <v>7</v>
      </c>
      <c r="N62" s="7">
        <v>1</v>
      </c>
      <c r="R62">
        <f t="shared" si="2"/>
        <v>60</v>
      </c>
      <c r="S62">
        <f t="shared" si="3"/>
        <v>1</v>
      </c>
      <c r="T62">
        <f t="shared" si="4"/>
        <v>4</v>
      </c>
      <c r="U62">
        <f t="shared" si="5"/>
        <v>130</v>
      </c>
      <c r="V62">
        <f t="shared" si="6"/>
        <v>253</v>
      </c>
      <c r="W62">
        <f t="shared" si="7"/>
        <v>0</v>
      </c>
      <c r="X62">
        <f t="shared" si="8"/>
        <v>0</v>
      </c>
      <c r="Y62">
        <f t="shared" si="9"/>
        <v>144</v>
      </c>
      <c r="Z62">
        <f t="shared" si="10"/>
        <v>1</v>
      </c>
      <c r="AA62">
        <f t="shared" si="11"/>
        <v>1.4</v>
      </c>
      <c r="AB62">
        <f t="shared" si="12"/>
        <v>1</v>
      </c>
      <c r="AC62">
        <f t="shared" si="13"/>
        <v>1</v>
      </c>
      <c r="AD62">
        <f t="shared" si="14"/>
        <v>7</v>
      </c>
      <c r="AE62" s="13">
        <f t="shared" si="15"/>
        <v>1</v>
      </c>
      <c r="AF62" s="14">
        <f t="shared" si="16"/>
        <v>0</v>
      </c>
      <c r="AG62" s="15">
        <f t="shared" si="17"/>
        <v>1</v>
      </c>
      <c r="AH62">
        <f t="shared" si="18"/>
        <v>1</v>
      </c>
      <c r="AI62">
        <f t="shared" si="19"/>
        <v>0.91090455116077906</v>
      </c>
      <c r="AJ62" s="13">
        <f t="shared" si="20"/>
        <v>0.91090455116077906</v>
      </c>
      <c r="AK62" s="15">
        <f t="shared" si="21"/>
        <v>8.9095448839220936E-2</v>
      </c>
      <c r="AL62" s="13">
        <f t="shared" si="22"/>
        <v>-9.3317160909702518E-2</v>
      </c>
      <c r="AM62" s="15">
        <f t="shared" si="23"/>
        <v>100</v>
      </c>
      <c r="BQ62">
        <v>5.890579379992137E-2</v>
      </c>
      <c r="BR62">
        <v>1</v>
      </c>
      <c r="BS62">
        <v>0</v>
      </c>
      <c r="BT62">
        <f t="shared" si="28"/>
        <v>54</v>
      </c>
      <c r="BU62">
        <f t="shared" si="29"/>
        <v>0</v>
      </c>
      <c r="BV62">
        <f t="shared" si="25"/>
        <v>0.66249999999999998</v>
      </c>
      <c r="BW62">
        <f t="shared" si="26"/>
        <v>1</v>
      </c>
      <c r="BX62">
        <f t="shared" si="27"/>
        <v>6.2499999999999778E-3</v>
      </c>
    </row>
    <row r="63" spans="1:76" x14ac:dyDescent="0.3">
      <c r="A63" s="5">
        <v>46</v>
      </c>
      <c r="B63" s="5">
        <v>0</v>
      </c>
      <c r="C63" s="5">
        <v>3</v>
      </c>
      <c r="D63" s="5">
        <v>142</v>
      </c>
      <c r="E63" s="5">
        <v>177</v>
      </c>
      <c r="F63" s="5">
        <v>0</v>
      </c>
      <c r="G63" s="5">
        <v>2</v>
      </c>
      <c r="H63" s="5">
        <v>160</v>
      </c>
      <c r="I63" s="5">
        <v>1</v>
      </c>
      <c r="J63" s="5">
        <v>1.4</v>
      </c>
      <c r="K63" s="5">
        <v>3</v>
      </c>
      <c r="L63" s="5">
        <v>0</v>
      </c>
      <c r="M63" s="5">
        <v>3</v>
      </c>
      <c r="N63" s="8">
        <v>0</v>
      </c>
      <c r="R63">
        <f t="shared" si="2"/>
        <v>54</v>
      </c>
      <c r="S63">
        <f t="shared" si="3"/>
        <v>1</v>
      </c>
      <c r="T63">
        <f t="shared" si="4"/>
        <v>4</v>
      </c>
      <c r="U63">
        <f t="shared" si="5"/>
        <v>124</v>
      </c>
      <c r="V63">
        <f t="shared" si="6"/>
        <v>266</v>
      </c>
      <c r="W63">
        <f t="shared" si="7"/>
        <v>0</v>
      </c>
      <c r="X63">
        <f t="shared" si="8"/>
        <v>2</v>
      </c>
      <c r="Y63">
        <f t="shared" si="9"/>
        <v>109</v>
      </c>
      <c r="Z63">
        <f t="shared" si="10"/>
        <v>1</v>
      </c>
      <c r="AA63">
        <f t="shared" si="11"/>
        <v>2.2000000000000002</v>
      </c>
      <c r="AB63">
        <f t="shared" si="12"/>
        <v>2</v>
      </c>
      <c r="AC63">
        <f t="shared" si="13"/>
        <v>1</v>
      </c>
      <c r="AD63">
        <f t="shared" si="14"/>
        <v>7</v>
      </c>
      <c r="AE63" s="13">
        <f t="shared" si="15"/>
        <v>1</v>
      </c>
      <c r="AF63" s="14">
        <f t="shared" si="16"/>
        <v>0</v>
      </c>
      <c r="AG63" s="15">
        <f t="shared" si="17"/>
        <v>1</v>
      </c>
      <c r="AH63">
        <f t="shared" si="18"/>
        <v>1</v>
      </c>
      <c r="AI63">
        <f t="shared" si="19"/>
        <v>0.98678453151131451</v>
      </c>
      <c r="AJ63" s="13">
        <f t="shared" si="20"/>
        <v>0.98678453151131451</v>
      </c>
      <c r="AK63" s="15">
        <f t="shared" si="21"/>
        <v>1.3215468488685489E-2</v>
      </c>
      <c r="AL63" s="13">
        <f t="shared" si="22"/>
        <v>-1.3303569853814382E-2</v>
      </c>
      <c r="AM63" s="15">
        <f t="shared" si="23"/>
        <v>100</v>
      </c>
      <c r="BQ63">
        <v>5.9885332679643646E-2</v>
      </c>
      <c r="BR63">
        <v>1</v>
      </c>
      <c r="BS63">
        <v>0</v>
      </c>
      <c r="BT63">
        <f t="shared" si="28"/>
        <v>55</v>
      </c>
      <c r="BU63">
        <f t="shared" si="29"/>
        <v>0</v>
      </c>
      <c r="BV63">
        <f t="shared" si="25"/>
        <v>0.65625</v>
      </c>
      <c r="BW63">
        <f t="shared" si="26"/>
        <v>1</v>
      </c>
      <c r="BX63">
        <f t="shared" si="27"/>
        <v>6.2499999999999778E-3</v>
      </c>
    </row>
    <row r="64" spans="1:76" x14ac:dyDescent="0.3">
      <c r="A64" s="4">
        <v>58</v>
      </c>
      <c r="B64" s="4">
        <v>1</v>
      </c>
      <c r="C64" s="4">
        <v>4</v>
      </c>
      <c r="D64" s="4">
        <v>128</v>
      </c>
      <c r="E64" s="4">
        <v>216</v>
      </c>
      <c r="F64" s="4">
        <v>0</v>
      </c>
      <c r="G64" s="4">
        <v>2</v>
      </c>
      <c r="H64" s="4">
        <v>131</v>
      </c>
      <c r="I64" s="4">
        <v>1</v>
      </c>
      <c r="J64" s="4">
        <v>2.2000000000000002</v>
      </c>
      <c r="K64" s="4">
        <v>2</v>
      </c>
      <c r="L64" s="4">
        <v>3</v>
      </c>
      <c r="M64" s="4">
        <v>7</v>
      </c>
      <c r="N64" s="7">
        <v>1</v>
      </c>
      <c r="R64">
        <f t="shared" si="2"/>
        <v>50</v>
      </c>
      <c r="S64">
        <f t="shared" si="3"/>
        <v>1</v>
      </c>
      <c r="T64">
        <f t="shared" si="4"/>
        <v>3</v>
      </c>
      <c r="U64">
        <f t="shared" si="5"/>
        <v>140</v>
      </c>
      <c r="V64">
        <f t="shared" si="6"/>
        <v>233</v>
      </c>
      <c r="W64">
        <f t="shared" si="7"/>
        <v>0</v>
      </c>
      <c r="X64">
        <f t="shared" si="8"/>
        <v>0</v>
      </c>
      <c r="Y64">
        <f t="shared" si="9"/>
        <v>163</v>
      </c>
      <c r="Z64">
        <f t="shared" si="10"/>
        <v>0</v>
      </c>
      <c r="AA64">
        <f t="shared" si="11"/>
        <v>0.6</v>
      </c>
      <c r="AB64">
        <f t="shared" si="12"/>
        <v>2</v>
      </c>
      <c r="AC64">
        <f t="shared" si="13"/>
        <v>1</v>
      </c>
      <c r="AD64">
        <f t="shared" si="14"/>
        <v>7</v>
      </c>
      <c r="AE64" s="13">
        <f t="shared" si="15"/>
        <v>1</v>
      </c>
      <c r="AF64" s="14">
        <f t="shared" si="16"/>
        <v>0</v>
      </c>
      <c r="AG64" s="15">
        <f t="shared" si="17"/>
        <v>1</v>
      </c>
      <c r="AH64">
        <f t="shared" si="18"/>
        <v>1</v>
      </c>
      <c r="AI64">
        <f t="shared" si="19"/>
        <v>0.74725466167823884</v>
      </c>
      <c r="AJ64" s="13">
        <f t="shared" si="20"/>
        <v>0.74725466167823884</v>
      </c>
      <c r="AK64" s="15">
        <f t="shared" si="21"/>
        <v>0.25274533832176116</v>
      </c>
      <c r="AL64" s="13">
        <f t="shared" si="22"/>
        <v>-0.29134923939226431</v>
      </c>
      <c r="AM64" s="15">
        <f t="shared" si="23"/>
        <v>100</v>
      </c>
      <c r="BQ64">
        <v>6.0182842907063314E-2</v>
      </c>
      <c r="BR64">
        <v>1</v>
      </c>
      <c r="BS64">
        <v>0</v>
      </c>
      <c r="BT64">
        <f t="shared" si="28"/>
        <v>56</v>
      </c>
      <c r="BU64">
        <f t="shared" si="29"/>
        <v>0</v>
      </c>
      <c r="BV64">
        <f t="shared" si="25"/>
        <v>0.65</v>
      </c>
      <c r="BW64">
        <f t="shared" si="26"/>
        <v>1</v>
      </c>
      <c r="BX64">
        <f t="shared" si="27"/>
        <v>6.2499999999999778E-3</v>
      </c>
    </row>
    <row r="65" spans="1:76" x14ac:dyDescent="0.3">
      <c r="A65" s="5">
        <v>54</v>
      </c>
      <c r="B65" s="5">
        <v>0</v>
      </c>
      <c r="C65" s="5">
        <v>3</v>
      </c>
      <c r="D65" s="5">
        <v>135</v>
      </c>
      <c r="E65" s="5">
        <v>304</v>
      </c>
      <c r="F65" s="5">
        <v>1</v>
      </c>
      <c r="G65" s="5">
        <v>0</v>
      </c>
      <c r="H65" s="5">
        <v>170</v>
      </c>
      <c r="I65" s="5">
        <v>0</v>
      </c>
      <c r="J65" s="5">
        <v>0</v>
      </c>
      <c r="K65" s="5">
        <v>1</v>
      </c>
      <c r="L65" s="5">
        <v>0</v>
      </c>
      <c r="M65" s="5">
        <v>3</v>
      </c>
      <c r="N65" s="8">
        <v>0</v>
      </c>
      <c r="R65">
        <f t="shared" si="2"/>
        <v>41</v>
      </c>
      <c r="S65">
        <f t="shared" si="3"/>
        <v>1</v>
      </c>
      <c r="T65">
        <f t="shared" si="4"/>
        <v>4</v>
      </c>
      <c r="U65">
        <f t="shared" si="5"/>
        <v>110</v>
      </c>
      <c r="V65">
        <f t="shared" si="6"/>
        <v>172</v>
      </c>
      <c r="W65">
        <f t="shared" si="7"/>
        <v>0</v>
      </c>
      <c r="X65">
        <f t="shared" si="8"/>
        <v>2</v>
      </c>
      <c r="Y65">
        <f t="shared" si="9"/>
        <v>158</v>
      </c>
      <c r="Z65">
        <f t="shared" si="10"/>
        <v>0</v>
      </c>
      <c r="AA65">
        <f t="shared" si="11"/>
        <v>0</v>
      </c>
      <c r="AB65">
        <f t="shared" si="12"/>
        <v>1</v>
      </c>
      <c r="AC65">
        <f t="shared" si="13"/>
        <v>0</v>
      </c>
      <c r="AD65">
        <f t="shared" si="14"/>
        <v>7</v>
      </c>
      <c r="AE65" s="13">
        <f t="shared" si="15"/>
        <v>1</v>
      </c>
      <c r="AF65" s="14">
        <f t="shared" si="16"/>
        <v>0</v>
      </c>
      <c r="AG65" s="15">
        <f t="shared" si="17"/>
        <v>1</v>
      </c>
      <c r="AH65">
        <f t="shared" si="18"/>
        <v>1</v>
      </c>
      <c r="AI65">
        <f t="shared" si="19"/>
        <v>0.34777327916052897</v>
      </c>
      <c r="AJ65" s="13">
        <f t="shared" si="20"/>
        <v>0.34777327916052897</v>
      </c>
      <c r="AK65" s="15">
        <f t="shared" si="21"/>
        <v>0.65222672083947097</v>
      </c>
      <c r="AL65" s="13">
        <f t="shared" si="22"/>
        <v>-1.0562045081889821</v>
      </c>
      <c r="AM65" s="15">
        <f t="shared" si="23"/>
        <v>0</v>
      </c>
      <c r="BQ65">
        <v>6.1281376261339428E-2</v>
      </c>
      <c r="BR65">
        <v>1</v>
      </c>
      <c r="BS65">
        <v>0</v>
      </c>
      <c r="BT65">
        <f t="shared" si="28"/>
        <v>57</v>
      </c>
      <c r="BU65">
        <f t="shared" si="29"/>
        <v>0</v>
      </c>
      <c r="BV65">
        <f t="shared" si="25"/>
        <v>0.64375000000000004</v>
      </c>
      <c r="BW65">
        <f t="shared" si="26"/>
        <v>1</v>
      </c>
      <c r="BX65">
        <f t="shared" si="27"/>
        <v>6.2500000000000888E-3</v>
      </c>
    </row>
    <row r="66" spans="1:76" x14ac:dyDescent="0.3">
      <c r="A66" s="4">
        <v>54</v>
      </c>
      <c r="B66" s="4">
        <v>1</v>
      </c>
      <c r="C66" s="4">
        <v>4</v>
      </c>
      <c r="D66" s="4">
        <v>120</v>
      </c>
      <c r="E66" s="4">
        <v>188</v>
      </c>
      <c r="F66" s="4">
        <v>0</v>
      </c>
      <c r="G66" s="4">
        <v>0</v>
      </c>
      <c r="H66" s="4">
        <v>113</v>
      </c>
      <c r="I66" s="4">
        <v>0</v>
      </c>
      <c r="J66" s="4">
        <v>1.4</v>
      </c>
      <c r="K66" s="4">
        <v>2</v>
      </c>
      <c r="L66" s="4">
        <v>1</v>
      </c>
      <c r="M66" s="4">
        <v>7</v>
      </c>
      <c r="N66" s="7">
        <v>1</v>
      </c>
      <c r="R66">
        <f t="shared" si="2"/>
        <v>54</v>
      </c>
      <c r="S66">
        <f t="shared" si="3"/>
        <v>1</v>
      </c>
      <c r="T66">
        <f t="shared" si="4"/>
        <v>3</v>
      </c>
      <c r="U66">
        <f t="shared" si="5"/>
        <v>125</v>
      </c>
      <c r="V66">
        <f t="shared" si="6"/>
        <v>273</v>
      </c>
      <c r="W66">
        <f t="shared" si="7"/>
        <v>0</v>
      </c>
      <c r="X66">
        <f t="shared" si="8"/>
        <v>2</v>
      </c>
      <c r="Y66">
        <f t="shared" si="9"/>
        <v>152</v>
      </c>
      <c r="Z66">
        <f t="shared" si="10"/>
        <v>0</v>
      </c>
      <c r="AA66">
        <f t="shared" si="11"/>
        <v>0.5</v>
      </c>
      <c r="AB66">
        <f t="shared" si="12"/>
        <v>3</v>
      </c>
      <c r="AC66">
        <f t="shared" si="13"/>
        <v>1</v>
      </c>
      <c r="AD66">
        <f t="shared" si="14"/>
        <v>3</v>
      </c>
      <c r="AE66" s="13">
        <f t="shared" si="15"/>
        <v>0</v>
      </c>
      <c r="AF66" s="14">
        <f t="shared" si="16"/>
        <v>1</v>
      </c>
      <c r="AG66" s="15">
        <f t="shared" si="17"/>
        <v>1</v>
      </c>
      <c r="AH66">
        <f t="shared" si="18"/>
        <v>0</v>
      </c>
      <c r="AI66">
        <f t="shared" si="19"/>
        <v>0.67999099125846874</v>
      </c>
      <c r="AJ66" s="13">
        <f t="shared" si="20"/>
        <v>0.67999099125846874</v>
      </c>
      <c r="AK66" s="15">
        <f t="shared" si="21"/>
        <v>0.32000900874153126</v>
      </c>
      <c r="AL66" s="13">
        <f t="shared" si="22"/>
        <v>-1.1394061312673487</v>
      </c>
      <c r="AM66" s="15">
        <f t="shared" si="23"/>
        <v>0</v>
      </c>
      <c r="BQ66">
        <v>6.1453944610099023E-2</v>
      </c>
      <c r="BR66">
        <v>1</v>
      </c>
      <c r="BS66">
        <v>0</v>
      </c>
      <c r="BT66">
        <f t="shared" si="28"/>
        <v>58</v>
      </c>
      <c r="BU66">
        <f t="shared" si="29"/>
        <v>0</v>
      </c>
      <c r="BV66">
        <f t="shared" si="25"/>
        <v>0.63749999999999996</v>
      </c>
      <c r="BW66">
        <f t="shared" si="26"/>
        <v>1</v>
      </c>
      <c r="BX66">
        <f t="shared" si="27"/>
        <v>0</v>
      </c>
    </row>
    <row r="67" spans="1:76" x14ac:dyDescent="0.3">
      <c r="A67" s="5">
        <v>60</v>
      </c>
      <c r="B67" s="5">
        <v>1</v>
      </c>
      <c r="C67" s="5">
        <v>4</v>
      </c>
      <c r="D67" s="5">
        <v>145</v>
      </c>
      <c r="E67" s="5">
        <v>282</v>
      </c>
      <c r="F67" s="5">
        <v>0</v>
      </c>
      <c r="G67" s="5">
        <v>2</v>
      </c>
      <c r="H67" s="5">
        <v>142</v>
      </c>
      <c r="I67" s="5">
        <v>1</v>
      </c>
      <c r="J67" s="5">
        <v>2.8</v>
      </c>
      <c r="K67" s="5">
        <v>2</v>
      </c>
      <c r="L67" s="5">
        <v>2</v>
      </c>
      <c r="M67" s="5">
        <v>7</v>
      </c>
      <c r="N67" s="8">
        <v>1</v>
      </c>
      <c r="R67">
        <f t="shared" si="2"/>
        <v>51</v>
      </c>
      <c r="S67">
        <f t="shared" si="3"/>
        <v>1</v>
      </c>
      <c r="T67">
        <f t="shared" si="4"/>
        <v>1</v>
      </c>
      <c r="U67">
        <f t="shared" si="5"/>
        <v>125</v>
      </c>
      <c r="V67">
        <f t="shared" si="6"/>
        <v>213</v>
      </c>
      <c r="W67">
        <f t="shared" si="7"/>
        <v>0</v>
      </c>
      <c r="X67">
        <f t="shared" si="8"/>
        <v>2</v>
      </c>
      <c r="Y67">
        <f t="shared" si="9"/>
        <v>125</v>
      </c>
      <c r="Z67">
        <f t="shared" si="10"/>
        <v>1</v>
      </c>
      <c r="AA67">
        <f t="shared" si="11"/>
        <v>1.4</v>
      </c>
      <c r="AB67">
        <f t="shared" si="12"/>
        <v>1</v>
      </c>
      <c r="AC67">
        <f t="shared" si="13"/>
        <v>1</v>
      </c>
      <c r="AD67">
        <f t="shared" si="14"/>
        <v>3</v>
      </c>
      <c r="AE67" s="13">
        <f t="shared" si="15"/>
        <v>0</v>
      </c>
      <c r="AF67" s="14">
        <f t="shared" si="16"/>
        <v>1</v>
      </c>
      <c r="AG67" s="15">
        <f t="shared" si="17"/>
        <v>1</v>
      </c>
      <c r="AH67">
        <f t="shared" si="18"/>
        <v>0</v>
      </c>
      <c r="AI67">
        <f t="shared" si="19"/>
        <v>0.47848239170017082</v>
      </c>
      <c r="AJ67" s="13">
        <f t="shared" si="20"/>
        <v>0.47848239170017082</v>
      </c>
      <c r="AK67" s="15">
        <f t="shared" si="21"/>
        <v>0.52151760829982918</v>
      </c>
      <c r="AL67" s="13">
        <f t="shared" si="22"/>
        <v>-0.65101224039449068</v>
      </c>
      <c r="AM67" s="15">
        <f t="shared" si="23"/>
        <v>100</v>
      </c>
      <c r="BQ67">
        <v>6.1463741035354715E-2</v>
      </c>
      <c r="BR67">
        <v>0</v>
      </c>
      <c r="BS67">
        <v>1</v>
      </c>
      <c r="BT67">
        <f t="shared" si="28"/>
        <v>58</v>
      </c>
      <c r="BU67">
        <f t="shared" si="29"/>
        <v>1</v>
      </c>
      <c r="BV67">
        <f t="shared" si="25"/>
        <v>0.63749999999999996</v>
      </c>
      <c r="BW67">
        <f t="shared" si="26"/>
        <v>0.99270072992700731</v>
      </c>
      <c r="BX67">
        <f t="shared" si="27"/>
        <v>6.2043795620437738E-3</v>
      </c>
    </row>
    <row r="68" spans="1:76" x14ac:dyDescent="0.3">
      <c r="A68" s="4">
        <v>60</v>
      </c>
      <c r="B68" s="4">
        <v>1</v>
      </c>
      <c r="C68" s="4">
        <v>3</v>
      </c>
      <c r="D68" s="4">
        <v>140</v>
      </c>
      <c r="E68" s="4">
        <v>185</v>
      </c>
      <c r="F68" s="4">
        <v>0</v>
      </c>
      <c r="G68" s="4">
        <v>2</v>
      </c>
      <c r="H68" s="4">
        <v>155</v>
      </c>
      <c r="I68" s="4">
        <v>0</v>
      </c>
      <c r="J68" s="4">
        <v>3</v>
      </c>
      <c r="K68" s="4">
        <v>2</v>
      </c>
      <c r="L68" s="4">
        <v>0</v>
      </c>
      <c r="M68" s="4">
        <v>3</v>
      </c>
      <c r="N68" s="7">
        <v>1</v>
      </c>
      <c r="R68">
        <f t="shared" si="2"/>
        <v>51</v>
      </c>
      <c r="S68">
        <f t="shared" si="3"/>
        <v>0</v>
      </c>
      <c r="T68">
        <f t="shared" si="4"/>
        <v>4</v>
      </c>
      <c r="U68">
        <f t="shared" si="5"/>
        <v>130</v>
      </c>
      <c r="V68">
        <f t="shared" si="6"/>
        <v>305</v>
      </c>
      <c r="W68">
        <f t="shared" si="7"/>
        <v>0</v>
      </c>
      <c r="X68">
        <f t="shared" si="8"/>
        <v>0</v>
      </c>
      <c r="Y68">
        <f t="shared" si="9"/>
        <v>142</v>
      </c>
      <c r="Z68">
        <f t="shared" si="10"/>
        <v>1</v>
      </c>
      <c r="AA68">
        <f t="shared" si="11"/>
        <v>1.2</v>
      </c>
      <c r="AB68">
        <f t="shared" si="12"/>
        <v>2</v>
      </c>
      <c r="AC68">
        <f t="shared" si="13"/>
        <v>0</v>
      </c>
      <c r="AD68">
        <f t="shared" si="14"/>
        <v>7</v>
      </c>
      <c r="AE68" s="13">
        <f t="shared" si="15"/>
        <v>1</v>
      </c>
      <c r="AF68" s="14">
        <f t="shared" si="16"/>
        <v>0</v>
      </c>
      <c r="AG68" s="15">
        <f t="shared" si="17"/>
        <v>1</v>
      </c>
      <c r="AH68">
        <f t="shared" si="18"/>
        <v>1</v>
      </c>
      <c r="AI68">
        <f t="shared" si="19"/>
        <v>0.66689799204639943</v>
      </c>
      <c r="AJ68" s="13">
        <f t="shared" si="20"/>
        <v>0.66689799204639943</v>
      </c>
      <c r="AK68" s="15">
        <f t="shared" si="21"/>
        <v>0.33310200795360057</v>
      </c>
      <c r="AL68" s="13">
        <f t="shared" si="22"/>
        <v>-0.40511818022500318</v>
      </c>
      <c r="AM68" s="15">
        <f t="shared" si="23"/>
        <v>100</v>
      </c>
      <c r="BQ68">
        <v>6.2594646890955438E-2</v>
      </c>
      <c r="BR68">
        <v>1</v>
      </c>
      <c r="BS68">
        <v>0</v>
      </c>
      <c r="BT68">
        <f t="shared" si="28"/>
        <v>59</v>
      </c>
      <c r="BU68">
        <f t="shared" si="29"/>
        <v>1</v>
      </c>
      <c r="BV68">
        <f t="shared" si="25"/>
        <v>0.63124999999999998</v>
      </c>
      <c r="BW68">
        <f t="shared" si="26"/>
        <v>0.99270072992700731</v>
      </c>
      <c r="BX68">
        <f t="shared" si="27"/>
        <v>6.2043795620437738E-3</v>
      </c>
    </row>
    <row r="69" spans="1:76" x14ac:dyDescent="0.3">
      <c r="A69" s="5">
        <v>54</v>
      </c>
      <c r="B69" s="5">
        <v>1</v>
      </c>
      <c r="C69" s="5">
        <v>3</v>
      </c>
      <c r="D69" s="5">
        <v>150</v>
      </c>
      <c r="E69" s="5">
        <v>232</v>
      </c>
      <c r="F69" s="5">
        <v>0</v>
      </c>
      <c r="G69" s="5">
        <v>2</v>
      </c>
      <c r="H69" s="5">
        <v>165</v>
      </c>
      <c r="I69" s="5">
        <v>0</v>
      </c>
      <c r="J69" s="5">
        <v>1.6</v>
      </c>
      <c r="K69" s="5">
        <v>1</v>
      </c>
      <c r="L69" s="5">
        <v>0</v>
      </c>
      <c r="M69" s="5">
        <v>7</v>
      </c>
      <c r="N69" s="8">
        <v>0</v>
      </c>
      <c r="R69">
        <f t="shared" si="2"/>
        <v>46</v>
      </c>
      <c r="S69">
        <f t="shared" si="3"/>
        <v>0</v>
      </c>
      <c r="T69">
        <f t="shared" si="4"/>
        <v>3</v>
      </c>
      <c r="U69">
        <f t="shared" si="5"/>
        <v>142</v>
      </c>
      <c r="V69">
        <f t="shared" si="6"/>
        <v>177</v>
      </c>
      <c r="W69">
        <f t="shared" si="7"/>
        <v>0</v>
      </c>
      <c r="X69">
        <f t="shared" si="8"/>
        <v>2</v>
      </c>
      <c r="Y69">
        <f t="shared" si="9"/>
        <v>160</v>
      </c>
      <c r="Z69">
        <f t="shared" si="10"/>
        <v>1</v>
      </c>
      <c r="AA69">
        <f t="shared" si="11"/>
        <v>1.4</v>
      </c>
      <c r="AB69">
        <f t="shared" si="12"/>
        <v>3</v>
      </c>
      <c r="AC69">
        <f t="shared" si="13"/>
        <v>0</v>
      </c>
      <c r="AD69">
        <f t="shared" si="14"/>
        <v>3</v>
      </c>
      <c r="AE69" s="13">
        <f t="shared" si="15"/>
        <v>0</v>
      </c>
      <c r="AF69" s="14">
        <f t="shared" si="16"/>
        <v>1</v>
      </c>
      <c r="AG69" s="15">
        <f t="shared" si="17"/>
        <v>1</v>
      </c>
      <c r="AH69">
        <f t="shared" si="18"/>
        <v>0</v>
      </c>
      <c r="AI69">
        <f t="shared" si="19"/>
        <v>0.3101924065653951</v>
      </c>
      <c r="AJ69" s="13">
        <f t="shared" si="20"/>
        <v>0.3101924065653951</v>
      </c>
      <c r="AK69" s="15">
        <f t="shared" si="21"/>
        <v>0.68980759343460485</v>
      </c>
      <c r="AL69" s="13">
        <f t="shared" si="22"/>
        <v>-0.37134257037152429</v>
      </c>
      <c r="AM69" s="15">
        <f t="shared" si="23"/>
        <v>100</v>
      </c>
      <c r="BQ69">
        <v>6.3759281341833091E-2</v>
      </c>
      <c r="BR69">
        <v>1</v>
      </c>
      <c r="BS69">
        <v>0</v>
      </c>
      <c r="BT69">
        <f t="shared" si="28"/>
        <v>60</v>
      </c>
      <c r="BU69">
        <f t="shared" si="29"/>
        <v>1</v>
      </c>
      <c r="BV69">
        <f t="shared" si="25"/>
        <v>0.625</v>
      </c>
      <c r="BW69">
        <f t="shared" si="26"/>
        <v>0.99270072992700731</v>
      </c>
      <c r="BX69">
        <f t="shared" si="27"/>
        <v>6.2043795620437738E-3</v>
      </c>
    </row>
    <row r="70" spans="1:76" x14ac:dyDescent="0.3">
      <c r="A70" s="4">
        <v>59</v>
      </c>
      <c r="B70" s="4">
        <v>1</v>
      </c>
      <c r="C70" s="4">
        <v>4</v>
      </c>
      <c r="D70" s="4">
        <v>170</v>
      </c>
      <c r="E70" s="4">
        <v>326</v>
      </c>
      <c r="F70" s="4">
        <v>0</v>
      </c>
      <c r="G70" s="4">
        <v>2</v>
      </c>
      <c r="H70" s="4">
        <v>140</v>
      </c>
      <c r="I70" s="4">
        <v>1</v>
      </c>
      <c r="J70" s="4">
        <v>3.4</v>
      </c>
      <c r="K70" s="4">
        <v>3</v>
      </c>
      <c r="L70" s="4">
        <v>0</v>
      </c>
      <c r="M70" s="4">
        <v>7</v>
      </c>
      <c r="N70" s="7">
        <v>1</v>
      </c>
      <c r="R70">
        <f t="shared" si="2"/>
        <v>58</v>
      </c>
      <c r="S70">
        <f t="shared" si="3"/>
        <v>1</v>
      </c>
      <c r="T70">
        <f t="shared" si="4"/>
        <v>4</v>
      </c>
      <c r="U70">
        <f t="shared" si="5"/>
        <v>128</v>
      </c>
      <c r="V70">
        <f t="shared" si="6"/>
        <v>216</v>
      </c>
      <c r="W70">
        <f t="shared" si="7"/>
        <v>0</v>
      </c>
      <c r="X70">
        <f t="shared" si="8"/>
        <v>2</v>
      </c>
      <c r="Y70">
        <f t="shared" si="9"/>
        <v>131</v>
      </c>
      <c r="Z70">
        <f t="shared" si="10"/>
        <v>1</v>
      </c>
      <c r="AA70">
        <f t="shared" si="11"/>
        <v>2.2000000000000002</v>
      </c>
      <c r="AB70">
        <f t="shared" si="12"/>
        <v>2</v>
      </c>
      <c r="AC70">
        <f t="shared" si="13"/>
        <v>3</v>
      </c>
      <c r="AD70">
        <f t="shared" si="14"/>
        <v>7</v>
      </c>
      <c r="AE70" s="13">
        <f t="shared" si="15"/>
        <v>1</v>
      </c>
      <c r="AF70" s="14">
        <f t="shared" si="16"/>
        <v>0</v>
      </c>
      <c r="AG70" s="15">
        <f t="shared" si="17"/>
        <v>1</v>
      </c>
      <c r="AH70">
        <f t="shared" si="18"/>
        <v>1</v>
      </c>
      <c r="AI70">
        <f t="shared" si="19"/>
        <v>0.99793973727875029</v>
      </c>
      <c r="AJ70" s="13">
        <f t="shared" si="20"/>
        <v>0.99793973727875029</v>
      </c>
      <c r="AK70" s="15">
        <f t="shared" si="21"/>
        <v>2.060262721249706E-3</v>
      </c>
      <c r="AL70" s="13">
        <f t="shared" si="22"/>
        <v>-2.0623879820554536E-3</v>
      </c>
      <c r="AM70" s="15">
        <f t="shared" si="23"/>
        <v>100</v>
      </c>
      <c r="BQ70">
        <v>6.594956863208068E-2</v>
      </c>
      <c r="BR70">
        <v>1</v>
      </c>
      <c r="BS70">
        <v>0</v>
      </c>
      <c r="BT70">
        <f t="shared" si="28"/>
        <v>61</v>
      </c>
      <c r="BU70">
        <f t="shared" si="29"/>
        <v>1</v>
      </c>
      <c r="BV70">
        <f t="shared" si="25"/>
        <v>0.61875000000000002</v>
      </c>
      <c r="BW70">
        <f t="shared" si="26"/>
        <v>0.99270072992700731</v>
      </c>
      <c r="BX70">
        <f t="shared" si="27"/>
        <v>0</v>
      </c>
    </row>
    <row r="71" spans="1:76" x14ac:dyDescent="0.3">
      <c r="A71" s="5">
        <v>46</v>
      </c>
      <c r="B71" s="5">
        <v>1</v>
      </c>
      <c r="C71" s="5">
        <v>3</v>
      </c>
      <c r="D71" s="5">
        <v>150</v>
      </c>
      <c r="E71" s="5">
        <v>231</v>
      </c>
      <c r="F71" s="5">
        <v>0</v>
      </c>
      <c r="G71" s="5">
        <v>0</v>
      </c>
      <c r="H71" s="5">
        <v>147</v>
      </c>
      <c r="I71" s="5">
        <v>0</v>
      </c>
      <c r="J71" s="5">
        <v>3.6</v>
      </c>
      <c r="K71" s="5">
        <v>2</v>
      </c>
      <c r="L71" s="5">
        <v>0</v>
      </c>
      <c r="M71" s="5">
        <v>3</v>
      </c>
      <c r="N71" s="8">
        <v>1</v>
      </c>
      <c r="R71">
        <f t="shared" si="2"/>
        <v>54</v>
      </c>
      <c r="S71">
        <f t="shared" si="3"/>
        <v>0</v>
      </c>
      <c r="T71">
        <f t="shared" si="4"/>
        <v>3</v>
      </c>
      <c r="U71">
        <f t="shared" si="5"/>
        <v>135</v>
      </c>
      <c r="V71">
        <f t="shared" si="6"/>
        <v>304</v>
      </c>
      <c r="W71">
        <f t="shared" si="7"/>
        <v>1</v>
      </c>
      <c r="X71">
        <f t="shared" si="8"/>
        <v>0</v>
      </c>
      <c r="Y71">
        <f t="shared" si="9"/>
        <v>170</v>
      </c>
      <c r="Z71">
        <f t="shared" si="10"/>
        <v>0</v>
      </c>
      <c r="AA71">
        <f t="shared" si="11"/>
        <v>0</v>
      </c>
      <c r="AB71">
        <f t="shared" si="12"/>
        <v>1</v>
      </c>
      <c r="AC71">
        <f t="shared" si="13"/>
        <v>0</v>
      </c>
      <c r="AD71">
        <f t="shared" si="14"/>
        <v>3</v>
      </c>
      <c r="AE71" s="13">
        <f t="shared" si="15"/>
        <v>0</v>
      </c>
      <c r="AF71" s="14">
        <f t="shared" si="16"/>
        <v>1</v>
      </c>
      <c r="AG71" s="15">
        <f t="shared" si="17"/>
        <v>1</v>
      </c>
      <c r="AH71">
        <f t="shared" si="18"/>
        <v>0</v>
      </c>
      <c r="AI71">
        <f t="shared" si="19"/>
        <v>1.0170205863332206E-2</v>
      </c>
      <c r="AJ71" s="13">
        <f t="shared" si="20"/>
        <v>1.0170205863332206E-2</v>
      </c>
      <c r="AK71" s="15">
        <f t="shared" si="21"/>
        <v>0.98982979413666783</v>
      </c>
      <c r="AL71" s="13">
        <f t="shared" si="22"/>
        <v>-1.0222275748795029E-2</v>
      </c>
      <c r="AM71" s="15">
        <f t="shared" si="23"/>
        <v>100</v>
      </c>
      <c r="BQ71">
        <v>7.1793314193739716E-2</v>
      </c>
      <c r="BR71">
        <v>0</v>
      </c>
      <c r="BS71">
        <v>1</v>
      </c>
      <c r="BT71">
        <f t="shared" si="28"/>
        <v>61</v>
      </c>
      <c r="BU71">
        <f t="shared" si="29"/>
        <v>2</v>
      </c>
      <c r="BV71">
        <f t="shared" si="25"/>
        <v>0.61875000000000002</v>
      </c>
      <c r="BW71">
        <f t="shared" si="26"/>
        <v>0.98540145985401462</v>
      </c>
      <c r="BX71">
        <f t="shared" si="27"/>
        <v>6.1587591240875698E-3</v>
      </c>
    </row>
    <row r="72" spans="1:76" x14ac:dyDescent="0.3">
      <c r="A72" s="4">
        <v>65</v>
      </c>
      <c r="B72" s="4">
        <v>0</v>
      </c>
      <c r="C72" s="4">
        <v>3</v>
      </c>
      <c r="D72" s="4">
        <v>155</v>
      </c>
      <c r="E72" s="4">
        <v>269</v>
      </c>
      <c r="F72" s="4">
        <v>0</v>
      </c>
      <c r="G72" s="4">
        <v>0</v>
      </c>
      <c r="H72" s="4">
        <v>148</v>
      </c>
      <c r="I72" s="4">
        <v>0</v>
      </c>
      <c r="J72" s="4">
        <v>0.8</v>
      </c>
      <c r="K72" s="4">
        <v>1</v>
      </c>
      <c r="L72" s="4">
        <v>0</v>
      </c>
      <c r="M72" s="4">
        <v>3</v>
      </c>
      <c r="N72" s="7">
        <v>0</v>
      </c>
      <c r="R72">
        <f t="shared" si="2"/>
        <v>54</v>
      </c>
      <c r="S72">
        <f t="shared" si="3"/>
        <v>1</v>
      </c>
      <c r="T72">
        <f t="shared" si="4"/>
        <v>4</v>
      </c>
      <c r="U72">
        <f t="shared" si="5"/>
        <v>120</v>
      </c>
      <c r="V72">
        <f t="shared" si="6"/>
        <v>188</v>
      </c>
      <c r="W72">
        <f t="shared" si="7"/>
        <v>0</v>
      </c>
      <c r="X72">
        <f t="shared" si="8"/>
        <v>0</v>
      </c>
      <c r="Y72">
        <f t="shared" si="9"/>
        <v>113</v>
      </c>
      <c r="Z72">
        <f t="shared" si="10"/>
        <v>0</v>
      </c>
      <c r="AA72">
        <f t="shared" si="11"/>
        <v>1.4</v>
      </c>
      <c r="AB72">
        <f t="shared" si="12"/>
        <v>2</v>
      </c>
      <c r="AC72">
        <f t="shared" si="13"/>
        <v>1</v>
      </c>
      <c r="AD72">
        <f t="shared" si="14"/>
        <v>7</v>
      </c>
      <c r="AE72" s="13">
        <f t="shared" si="15"/>
        <v>1</v>
      </c>
      <c r="AF72" s="14">
        <f t="shared" si="16"/>
        <v>0</v>
      </c>
      <c r="AG72" s="15">
        <f t="shared" si="17"/>
        <v>1</v>
      </c>
      <c r="AH72">
        <f t="shared" si="18"/>
        <v>1</v>
      </c>
      <c r="AI72">
        <f t="shared" si="19"/>
        <v>0.8938789789414493</v>
      </c>
      <c r="AJ72" s="13">
        <f t="shared" si="20"/>
        <v>0.8938789789414493</v>
      </c>
      <c r="AK72" s="15">
        <f t="shared" si="21"/>
        <v>0.1061210210585507</v>
      </c>
      <c r="AL72" s="13">
        <f t="shared" si="22"/>
        <v>-0.11218488328358849</v>
      </c>
      <c r="AM72" s="15">
        <f t="shared" si="23"/>
        <v>100</v>
      </c>
      <c r="BQ72">
        <v>7.2687212695970227E-2</v>
      </c>
      <c r="BR72">
        <v>1</v>
      </c>
      <c r="BS72">
        <v>0</v>
      </c>
      <c r="BT72">
        <f t="shared" si="28"/>
        <v>62</v>
      </c>
      <c r="BU72">
        <f t="shared" si="29"/>
        <v>2</v>
      </c>
      <c r="BV72">
        <f t="shared" si="25"/>
        <v>0.61250000000000004</v>
      </c>
      <c r="BW72">
        <f t="shared" si="26"/>
        <v>0.98540145985401462</v>
      </c>
      <c r="BX72">
        <f t="shared" si="27"/>
        <v>6.1587591240876791E-3</v>
      </c>
    </row>
    <row r="73" spans="1:76" x14ac:dyDescent="0.3">
      <c r="A73" s="5">
        <v>67</v>
      </c>
      <c r="B73" s="5">
        <v>1</v>
      </c>
      <c r="C73" s="5">
        <v>4</v>
      </c>
      <c r="D73" s="5">
        <v>125</v>
      </c>
      <c r="E73" s="5">
        <v>254</v>
      </c>
      <c r="F73" s="5">
        <v>1</v>
      </c>
      <c r="G73" s="5">
        <v>0</v>
      </c>
      <c r="H73" s="5">
        <v>163</v>
      </c>
      <c r="I73" s="5">
        <v>0</v>
      </c>
      <c r="J73" s="5">
        <v>0.2</v>
      </c>
      <c r="K73" s="5">
        <v>2</v>
      </c>
      <c r="L73" s="5">
        <v>2</v>
      </c>
      <c r="M73" s="5">
        <v>7</v>
      </c>
      <c r="N73" s="8">
        <v>1</v>
      </c>
      <c r="R73">
        <f t="shared" ref="R73:R136" si="30">A67</f>
        <v>60</v>
      </c>
      <c r="S73">
        <f t="shared" ref="S73:S136" si="31">B67</f>
        <v>1</v>
      </c>
      <c r="T73">
        <f t="shared" ref="T73:T136" si="32">C67</f>
        <v>4</v>
      </c>
      <c r="U73">
        <f t="shared" ref="U73:U136" si="33">D67</f>
        <v>145</v>
      </c>
      <c r="V73">
        <f t="shared" ref="V73:V136" si="34">E67</f>
        <v>282</v>
      </c>
      <c r="W73">
        <f t="shared" ref="W73:W136" si="35">F67</f>
        <v>0</v>
      </c>
      <c r="X73">
        <f t="shared" ref="X73:X136" si="36">G67</f>
        <v>2</v>
      </c>
      <c r="Y73">
        <f t="shared" ref="Y73:Y136" si="37">H67</f>
        <v>142</v>
      </c>
      <c r="Z73">
        <f t="shared" ref="Z73:Z136" si="38">I67</f>
        <v>1</v>
      </c>
      <c r="AA73">
        <f t="shared" ref="AA73:AA136" si="39">J67</f>
        <v>2.8</v>
      </c>
      <c r="AB73">
        <f t="shared" ref="AB73:AB136" si="40">K67</f>
        <v>2</v>
      </c>
      <c r="AC73">
        <f t="shared" ref="AC73:AC136" si="41">L67</f>
        <v>2</v>
      </c>
      <c r="AD73">
        <f t="shared" ref="AD73:AD136" si="42">M67</f>
        <v>7</v>
      </c>
      <c r="AE73" s="13">
        <f t="shared" ref="AE73:AE136" si="43">N67</f>
        <v>1</v>
      </c>
      <c r="AF73" s="14">
        <f t="shared" ref="AF73:AF136" si="44">1-AE73</f>
        <v>0</v>
      </c>
      <c r="AG73" s="15">
        <f t="shared" ref="AG73:AG136" si="45">AE73+AF73</f>
        <v>1</v>
      </c>
      <c r="AH73">
        <f t="shared" ref="AH73:AH136" si="46">IF(AG73=0,"",AE73/AG73)</f>
        <v>1</v>
      </c>
      <c r="AI73">
        <f t="shared" ref="AI73:AI136" si="47">1/(1+EXP(-$AP$9-MMULT(R73:AD73,$AP$10:$AP$22)))</f>
        <v>0.99610837714169576</v>
      </c>
      <c r="AJ73" s="13">
        <f t="shared" ref="AJ73:AJ136" si="48">AG73*AI73</f>
        <v>0.99610837714169576</v>
      </c>
      <c r="AK73" s="15">
        <f t="shared" ref="AK73:AK136" si="49">AG73-AJ73</f>
        <v>3.8916228583042445E-3</v>
      </c>
      <c r="AL73" s="13">
        <f t="shared" ref="AL73:AL136" si="50">IFERROR(AG73*(AH73*LN(AI73)+(1-AH73)*LN(1-AI73)),0)</f>
        <v>-3.8992149259168495E-3</v>
      </c>
      <c r="AM73" s="15">
        <f t="shared" ref="AM73:AM136" si="51">100*IF(AI73&gt;=$BM$14,AE73/AG73,AF73/AG73)</f>
        <v>100</v>
      </c>
      <c r="BQ73">
        <v>8.3234877864266948E-2</v>
      </c>
      <c r="BR73">
        <v>1</v>
      </c>
      <c r="BS73">
        <v>0</v>
      </c>
      <c r="BT73">
        <f t="shared" si="28"/>
        <v>63</v>
      </c>
      <c r="BU73">
        <f t="shared" si="29"/>
        <v>2</v>
      </c>
      <c r="BV73">
        <f t="shared" ref="BV73:BV136" si="52">1-BT73/BT$305</f>
        <v>0.60624999999999996</v>
      </c>
      <c r="BW73">
        <f t="shared" ref="BW73:BW136" si="53">1-BU73/BU$305</f>
        <v>0.98540145985401462</v>
      </c>
      <c r="BX73">
        <f t="shared" ref="BX73:BX136" si="54">(BV73-BV74)*BW73</f>
        <v>6.1587591240875698E-3</v>
      </c>
    </row>
    <row r="74" spans="1:76" x14ac:dyDescent="0.3">
      <c r="A74" s="4">
        <v>62</v>
      </c>
      <c r="B74" s="4">
        <v>1</v>
      </c>
      <c r="C74" s="4">
        <v>4</v>
      </c>
      <c r="D74" s="4">
        <v>120</v>
      </c>
      <c r="E74" s="4">
        <v>267</v>
      </c>
      <c r="F74" s="4">
        <v>0</v>
      </c>
      <c r="G74" s="4">
        <v>0</v>
      </c>
      <c r="H74" s="4">
        <v>99</v>
      </c>
      <c r="I74" s="4">
        <v>1</v>
      </c>
      <c r="J74" s="4">
        <v>1.8</v>
      </c>
      <c r="K74" s="4">
        <v>2</v>
      </c>
      <c r="L74" s="4">
        <v>2</v>
      </c>
      <c r="M74" s="4">
        <v>7</v>
      </c>
      <c r="N74" s="7">
        <v>1</v>
      </c>
      <c r="R74">
        <f t="shared" si="30"/>
        <v>60</v>
      </c>
      <c r="S74">
        <f t="shared" si="31"/>
        <v>1</v>
      </c>
      <c r="T74">
        <f t="shared" si="32"/>
        <v>3</v>
      </c>
      <c r="U74">
        <f t="shared" si="33"/>
        <v>140</v>
      </c>
      <c r="V74">
        <f t="shared" si="34"/>
        <v>185</v>
      </c>
      <c r="W74">
        <f t="shared" si="35"/>
        <v>0</v>
      </c>
      <c r="X74">
        <f t="shared" si="36"/>
        <v>2</v>
      </c>
      <c r="Y74">
        <f t="shared" si="37"/>
        <v>155</v>
      </c>
      <c r="Z74">
        <f t="shared" si="38"/>
        <v>0</v>
      </c>
      <c r="AA74">
        <f t="shared" si="39"/>
        <v>3</v>
      </c>
      <c r="AB74">
        <f t="shared" si="40"/>
        <v>2</v>
      </c>
      <c r="AC74">
        <f t="shared" si="41"/>
        <v>0</v>
      </c>
      <c r="AD74">
        <f t="shared" si="42"/>
        <v>3</v>
      </c>
      <c r="AE74" s="13">
        <f t="shared" si="43"/>
        <v>1</v>
      </c>
      <c r="AF74" s="14">
        <f t="shared" si="44"/>
        <v>0</v>
      </c>
      <c r="AG74" s="15">
        <f t="shared" si="45"/>
        <v>1</v>
      </c>
      <c r="AH74">
        <f t="shared" si="46"/>
        <v>1</v>
      </c>
      <c r="AI74">
        <f t="shared" si="47"/>
        <v>0.33385177129173432</v>
      </c>
      <c r="AJ74" s="13">
        <f t="shared" si="48"/>
        <v>0.33385177129173432</v>
      </c>
      <c r="AK74" s="15">
        <f t="shared" si="49"/>
        <v>0.66614822870826562</v>
      </c>
      <c r="AL74" s="13">
        <f t="shared" si="50"/>
        <v>-1.097058183040891</v>
      </c>
      <c r="AM74" s="15">
        <f t="shared" si="51"/>
        <v>0</v>
      </c>
      <c r="BQ74">
        <v>8.3638333198142983E-2</v>
      </c>
      <c r="BR74">
        <v>1</v>
      </c>
      <c r="BS74">
        <v>0</v>
      </c>
      <c r="BT74">
        <f t="shared" ref="BT74:BT137" si="55">BT73+BR74</f>
        <v>64</v>
      </c>
      <c r="BU74">
        <f t="shared" ref="BU74:BU137" si="56">BU73+BS74</f>
        <v>2</v>
      </c>
      <c r="BV74">
        <f t="shared" si="52"/>
        <v>0.6</v>
      </c>
      <c r="BW74">
        <f t="shared" si="53"/>
        <v>0.98540145985401462</v>
      </c>
      <c r="BX74">
        <f t="shared" si="54"/>
        <v>0</v>
      </c>
    </row>
    <row r="75" spans="1:76" x14ac:dyDescent="0.3">
      <c r="A75" s="5">
        <v>65</v>
      </c>
      <c r="B75" s="5">
        <v>1</v>
      </c>
      <c r="C75" s="5">
        <v>4</v>
      </c>
      <c r="D75" s="5">
        <v>110</v>
      </c>
      <c r="E75" s="5">
        <v>248</v>
      </c>
      <c r="F75" s="5">
        <v>0</v>
      </c>
      <c r="G75" s="5">
        <v>2</v>
      </c>
      <c r="H75" s="5">
        <v>158</v>
      </c>
      <c r="I75" s="5">
        <v>0</v>
      </c>
      <c r="J75" s="5">
        <v>0.6</v>
      </c>
      <c r="K75" s="5">
        <v>1</v>
      </c>
      <c r="L75" s="5">
        <v>2</v>
      </c>
      <c r="M75" s="5">
        <v>6</v>
      </c>
      <c r="N75" s="8">
        <v>1</v>
      </c>
      <c r="R75">
        <f t="shared" si="30"/>
        <v>54</v>
      </c>
      <c r="S75">
        <f t="shared" si="31"/>
        <v>1</v>
      </c>
      <c r="T75">
        <f t="shared" si="32"/>
        <v>3</v>
      </c>
      <c r="U75">
        <f t="shared" si="33"/>
        <v>150</v>
      </c>
      <c r="V75">
        <f t="shared" si="34"/>
        <v>232</v>
      </c>
      <c r="W75">
        <f t="shared" si="35"/>
        <v>0</v>
      </c>
      <c r="X75">
        <f t="shared" si="36"/>
        <v>2</v>
      </c>
      <c r="Y75">
        <f t="shared" si="37"/>
        <v>165</v>
      </c>
      <c r="Z75">
        <f t="shared" si="38"/>
        <v>0</v>
      </c>
      <c r="AA75">
        <f t="shared" si="39"/>
        <v>1.6</v>
      </c>
      <c r="AB75">
        <f t="shared" si="40"/>
        <v>1</v>
      </c>
      <c r="AC75">
        <f t="shared" si="41"/>
        <v>0</v>
      </c>
      <c r="AD75">
        <f t="shared" si="42"/>
        <v>7</v>
      </c>
      <c r="AE75" s="13">
        <f t="shared" si="43"/>
        <v>0</v>
      </c>
      <c r="AF75" s="14">
        <f t="shared" si="44"/>
        <v>1</v>
      </c>
      <c r="AG75" s="15">
        <f t="shared" si="45"/>
        <v>1</v>
      </c>
      <c r="AH75">
        <f t="shared" si="46"/>
        <v>0</v>
      </c>
      <c r="AI75">
        <f t="shared" si="47"/>
        <v>0.53040766374081916</v>
      </c>
      <c r="AJ75" s="13">
        <f t="shared" si="48"/>
        <v>0.53040766374081916</v>
      </c>
      <c r="AK75" s="15">
        <f t="shared" si="49"/>
        <v>0.46959233625918084</v>
      </c>
      <c r="AL75" s="13">
        <f t="shared" si="50"/>
        <v>-0.75589033032207253</v>
      </c>
      <c r="AM75" s="15">
        <f t="shared" si="51"/>
        <v>0</v>
      </c>
      <c r="BQ75">
        <v>8.4010168492897871E-2</v>
      </c>
      <c r="BR75">
        <v>0</v>
      </c>
      <c r="BS75">
        <v>1</v>
      </c>
      <c r="BT75">
        <f t="shared" si="55"/>
        <v>64</v>
      </c>
      <c r="BU75">
        <f t="shared" si="56"/>
        <v>3</v>
      </c>
      <c r="BV75">
        <f t="shared" si="52"/>
        <v>0.6</v>
      </c>
      <c r="BW75">
        <f t="shared" si="53"/>
        <v>0.97810218978102192</v>
      </c>
      <c r="BX75">
        <f t="shared" si="54"/>
        <v>6.113138686131365E-3</v>
      </c>
    </row>
    <row r="76" spans="1:76" x14ac:dyDescent="0.3">
      <c r="A76" s="4">
        <v>44</v>
      </c>
      <c r="B76" s="4">
        <v>1</v>
      </c>
      <c r="C76" s="4">
        <v>4</v>
      </c>
      <c r="D76" s="4">
        <v>110</v>
      </c>
      <c r="E76" s="4">
        <v>197</v>
      </c>
      <c r="F76" s="4">
        <v>0</v>
      </c>
      <c r="G76" s="4">
        <v>2</v>
      </c>
      <c r="H76" s="4">
        <v>177</v>
      </c>
      <c r="I76" s="4">
        <v>0</v>
      </c>
      <c r="J76" s="4">
        <v>0</v>
      </c>
      <c r="K76" s="4">
        <v>1</v>
      </c>
      <c r="L76" s="4">
        <v>1</v>
      </c>
      <c r="M76" s="4">
        <v>3</v>
      </c>
      <c r="N76" s="7">
        <v>1</v>
      </c>
      <c r="R76">
        <f t="shared" si="30"/>
        <v>59</v>
      </c>
      <c r="S76">
        <f t="shared" si="31"/>
        <v>1</v>
      </c>
      <c r="T76">
        <f t="shared" si="32"/>
        <v>4</v>
      </c>
      <c r="U76">
        <f t="shared" si="33"/>
        <v>170</v>
      </c>
      <c r="V76">
        <f t="shared" si="34"/>
        <v>326</v>
      </c>
      <c r="W76">
        <f t="shared" si="35"/>
        <v>0</v>
      </c>
      <c r="X76">
        <f t="shared" si="36"/>
        <v>2</v>
      </c>
      <c r="Y76">
        <f t="shared" si="37"/>
        <v>140</v>
      </c>
      <c r="Z76">
        <f t="shared" si="38"/>
        <v>1</v>
      </c>
      <c r="AA76">
        <f t="shared" si="39"/>
        <v>3.4</v>
      </c>
      <c r="AB76">
        <f t="shared" si="40"/>
        <v>3</v>
      </c>
      <c r="AC76">
        <f t="shared" si="41"/>
        <v>0</v>
      </c>
      <c r="AD76">
        <f t="shared" si="42"/>
        <v>7</v>
      </c>
      <c r="AE76" s="13">
        <f t="shared" si="43"/>
        <v>1</v>
      </c>
      <c r="AF76" s="14">
        <f t="shared" si="44"/>
        <v>0</v>
      </c>
      <c r="AG76" s="15">
        <f t="shared" si="45"/>
        <v>1</v>
      </c>
      <c r="AH76">
        <f t="shared" si="46"/>
        <v>1</v>
      </c>
      <c r="AI76">
        <f t="shared" si="47"/>
        <v>0.99008137383287653</v>
      </c>
      <c r="AJ76" s="13">
        <f t="shared" si="48"/>
        <v>0.99008137383287653</v>
      </c>
      <c r="AK76" s="15">
        <f t="shared" si="49"/>
        <v>9.9186261671234677E-3</v>
      </c>
      <c r="AL76" s="13">
        <f t="shared" si="50"/>
        <v>-9.9681434406059793E-3</v>
      </c>
      <c r="AM76" s="15">
        <f t="shared" si="51"/>
        <v>100</v>
      </c>
      <c r="BQ76">
        <v>8.5594412784551654E-2</v>
      </c>
      <c r="BR76">
        <v>1</v>
      </c>
      <c r="BS76">
        <v>0</v>
      </c>
      <c r="BT76">
        <f t="shared" si="55"/>
        <v>65</v>
      </c>
      <c r="BU76">
        <f t="shared" si="56"/>
        <v>3</v>
      </c>
      <c r="BV76">
        <f t="shared" si="52"/>
        <v>0.59375</v>
      </c>
      <c r="BW76">
        <f t="shared" si="53"/>
        <v>0.97810218978102192</v>
      </c>
      <c r="BX76">
        <f t="shared" si="54"/>
        <v>6.113138686131365E-3</v>
      </c>
    </row>
    <row r="77" spans="1:76" x14ac:dyDescent="0.3">
      <c r="A77" s="5">
        <v>65</v>
      </c>
      <c r="B77" s="5">
        <v>0</v>
      </c>
      <c r="C77" s="5">
        <v>3</v>
      </c>
      <c r="D77" s="5">
        <v>160</v>
      </c>
      <c r="E77" s="5">
        <v>360</v>
      </c>
      <c r="F77" s="5">
        <v>0</v>
      </c>
      <c r="G77" s="5">
        <v>2</v>
      </c>
      <c r="H77" s="5">
        <v>151</v>
      </c>
      <c r="I77" s="5">
        <v>0</v>
      </c>
      <c r="J77" s="5">
        <v>0.8</v>
      </c>
      <c r="K77" s="5">
        <v>1</v>
      </c>
      <c r="L77" s="5">
        <v>0</v>
      </c>
      <c r="M77" s="5">
        <v>3</v>
      </c>
      <c r="N77" s="8">
        <v>0</v>
      </c>
      <c r="R77">
        <f t="shared" si="30"/>
        <v>46</v>
      </c>
      <c r="S77">
        <f t="shared" si="31"/>
        <v>1</v>
      </c>
      <c r="T77">
        <f t="shared" si="32"/>
        <v>3</v>
      </c>
      <c r="U77">
        <f t="shared" si="33"/>
        <v>150</v>
      </c>
      <c r="V77">
        <f t="shared" si="34"/>
        <v>231</v>
      </c>
      <c r="W77">
        <f t="shared" si="35"/>
        <v>0</v>
      </c>
      <c r="X77">
        <f t="shared" si="36"/>
        <v>0</v>
      </c>
      <c r="Y77">
        <f t="shared" si="37"/>
        <v>147</v>
      </c>
      <c r="Z77">
        <f t="shared" si="38"/>
        <v>0</v>
      </c>
      <c r="AA77">
        <f t="shared" si="39"/>
        <v>3.6</v>
      </c>
      <c r="AB77">
        <f t="shared" si="40"/>
        <v>2</v>
      </c>
      <c r="AC77">
        <f t="shared" si="41"/>
        <v>0</v>
      </c>
      <c r="AD77">
        <f t="shared" si="42"/>
        <v>3</v>
      </c>
      <c r="AE77" s="13">
        <f t="shared" si="43"/>
        <v>1</v>
      </c>
      <c r="AF77" s="14">
        <f t="shared" si="44"/>
        <v>0</v>
      </c>
      <c r="AG77" s="15">
        <f t="shared" si="45"/>
        <v>1</v>
      </c>
      <c r="AH77">
        <f t="shared" si="46"/>
        <v>1</v>
      </c>
      <c r="AI77">
        <f t="shared" si="47"/>
        <v>0.45037574289117843</v>
      </c>
      <c r="AJ77" s="13">
        <f t="shared" si="48"/>
        <v>0.45037574289117843</v>
      </c>
      <c r="AK77" s="15">
        <f t="shared" si="49"/>
        <v>0.54962425710882157</v>
      </c>
      <c r="AL77" s="13">
        <f t="shared" si="50"/>
        <v>-0.79767306042053365</v>
      </c>
      <c r="AM77" s="15">
        <f t="shared" si="51"/>
        <v>0</v>
      </c>
      <c r="BQ77">
        <v>8.6522112964398282E-2</v>
      </c>
      <c r="BR77">
        <v>1</v>
      </c>
      <c r="BS77">
        <v>0</v>
      </c>
      <c r="BT77">
        <f t="shared" si="55"/>
        <v>66</v>
      </c>
      <c r="BU77">
        <f t="shared" si="56"/>
        <v>3</v>
      </c>
      <c r="BV77">
        <f t="shared" si="52"/>
        <v>0.58750000000000002</v>
      </c>
      <c r="BW77">
        <f t="shared" si="53"/>
        <v>0.97810218978102192</v>
      </c>
      <c r="BX77">
        <f t="shared" si="54"/>
        <v>6.113138686131365E-3</v>
      </c>
    </row>
    <row r="78" spans="1:76" x14ac:dyDescent="0.3">
      <c r="A78" s="4">
        <v>60</v>
      </c>
      <c r="B78" s="4">
        <v>1</v>
      </c>
      <c r="C78" s="4">
        <v>4</v>
      </c>
      <c r="D78" s="4">
        <v>125</v>
      </c>
      <c r="E78" s="4">
        <v>258</v>
      </c>
      <c r="F78" s="4">
        <v>0</v>
      </c>
      <c r="G78" s="4">
        <v>2</v>
      </c>
      <c r="H78" s="4">
        <v>141</v>
      </c>
      <c r="I78" s="4">
        <v>1</v>
      </c>
      <c r="J78" s="4">
        <v>2.8</v>
      </c>
      <c r="K78" s="4">
        <v>2</v>
      </c>
      <c r="L78" s="4">
        <v>1</v>
      </c>
      <c r="M78" s="4">
        <v>7</v>
      </c>
      <c r="N78" s="7">
        <v>1</v>
      </c>
      <c r="R78">
        <f t="shared" si="30"/>
        <v>65</v>
      </c>
      <c r="S78">
        <f t="shared" si="31"/>
        <v>0</v>
      </c>
      <c r="T78">
        <f t="shared" si="32"/>
        <v>3</v>
      </c>
      <c r="U78">
        <f t="shared" si="33"/>
        <v>155</v>
      </c>
      <c r="V78">
        <f t="shared" si="34"/>
        <v>269</v>
      </c>
      <c r="W78">
        <f t="shared" si="35"/>
        <v>0</v>
      </c>
      <c r="X78">
        <f t="shared" si="36"/>
        <v>0</v>
      </c>
      <c r="Y78">
        <f t="shared" si="37"/>
        <v>148</v>
      </c>
      <c r="Z78">
        <f t="shared" si="38"/>
        <v>0</v>
      </c>
      <c r="AA78">
        <f t="shared" si="39"/>
        <v>0.8</v>
      </c>
      <c r="AB78">
        <f t="shared" si="40"/>
        <v>1</v>
      </c>
      <c r="AC78">
        <f t="shared" si="41"/>
        <v>0</v>
      </c>
      <c r="AD78">
        <f t="shared" si="42"/>
        <v>3</v>
      </c>
      <c r="AE78" s="13">
        <f t="shared" si="43"/>
        <v>0</v>
      </c>
      <c r="AF78" s="14">
        <f t="shared" si="44"/>
        <v>1</v>
      </c>
      <c r="AG78" s="15">
        <f t="shared" si="45"/>
        <v>1</v>
      </c>
      <c r="AH78">
        <f t="shared" si="46"/>
        <v>0</v>
      </c>
      <c r="AI78">
        <f t="shared" si="47"/>
        <v>5.9885332679643646E-2</v>
      </c>
      <c r="AJ78" s="13">
        <f t="shared" si="48"/>
        <v>5.9885332679643646E-2</v>
      </c>
      <c r="AK78" s="15">
        <f t="shared" si="49"/>
        <v>0.94011466732035631</v>
      </c>
      <c r="AL78" s="13">
        <f t="shared" si="50"/>
        <v>-6.175342464681953E-2</v>
      </c>
      <c r="AM78" s="15">
        <f t="shared" si="51"/>
        <v>100</v>
      </c>
      <c r="BQ78">
        <v>8.7008191010582381E-2</v>
      </c>
      <c r="BR78">
        <v>1</v>
      </c>
      <c r="BS78">
        <v>0</v>
      </c>
      <c r="BT78">
        <f t="shared" si="55"/>
        <v>67</v>
      </c>
      <c r="BU78">
        <f t="shared" si="56"/>
        <v>3</v>
      </c>
      <c r="BV78">
        <f t="shared" si="52"/>
        <v>0.58125000000000004</v>
      </c>
      <c r="BW78">
        <f t="shared" si="53"/>
        <v>0.97810218978102192</v>
      </c>
      <c r="BX78">
        <f t="shared" si="54"/>
        <v>6.1131386861314743E-3</v>
      </c>
    </row>
    <row r="79" spans="1:76" x14ac:dyDescent="0.3">
      <c r="A79" s="5">
        <v>51</v>
      </c>
      <c r="B79" s="5">
        <v>0</v>
      </c>
      <c r="C79" s="5">
        <v>3</v>
      </c>
      <c r="D79" s="5">
        <v>140</v>
      </c>
      <c r="E79" s="5">
        <v>308</v>
      </c>
      <c r="F79" s="5">
        <v>0</v>
      </c>
      <c r="G79" s="5">
        <v>2</v>
      </c>
      <c r="H79" s="5">
        <v>142</v>
      </c>
      <c r="I79" s="5">
        <v>0</v>
      </c>
      <c r="J79" s="5">
        <v>1.5</v>
      </c>
      <c r="K79" s="5">
        <v>1</v>
      </c>
      <c r="L79" s="5">
        <v>1</v>
      </c>
      <c r="M79" s="5">
        <v>3</v>
      </c>
      <c r="N79" s="8">
        <v>0</v>
      </c>
      <c r="R79">
        <f t="shared" si="30"/>
        <v>67</v>
      </c>
      <c r="S79">
        <f t="shared" si="31"/>
        <v>1</v>
      </c>
      <c r="T79">
        <f t="shared" si="32"/>
        <v>4</v>
      </c>
      <c r="U79">
        <f t="shared" si="33"/>
        <v>125</v>
      </c>
      <c r="V79">
        <f t="shared" si="34"/>
        <v>254</v>
      </c>
      <c r="W79">
        <f t="shared" si="35"/>
        <v>1</v>
      </c>
      <c r="X79">
        <f t="shared" si="36"/>
        <v>0</v>
      </c>
      <c r="Y79">
        <f t="shared" si="37"/>
        <v>163</v>
      </c>
      <c r="Z79">
        <f t="shared" si="38"/>
        <v>0</v>
      </c>
      <c r="AA79">
        <f t="shared" si="39"/>
        <v>0.2</v>
      </c>
      <c r="AB79">
        <f t="shared" si="40"/>
        <v>2</v>
      </c>
      <c r="AC79">
        <f t="shared" si="41"/>
        <v>2</v>
      </c>
      <c r="AD79">
        <f t="shared" si="42"/>
        <v>7</v>
      </c>
      <c r="AE79" s="13">
        <f t="shared" si="43"/>
        <v>1</v>
      </c>
      <c r="AF79" s="14">
        <f t="shared" si="44"/>
        <v>0</v>
      </c>
      <c r="AG79" s="15">
        <f t="shared" si="45"/>
        <v>1</v>
      </c>
      <c r="AH79">
        <f t="shared" si="46"/>
        <v>1</v>
      </c>
      <c r="AI79">
        <f t="shared" si="47"/>
        <v>0.7875203582382253</v>
      </c>
      <c r="AJ79" s="13">
        <f t="shared" si="48"/>
        <v>0.7875203582382253</v>
      </c>
      <c r="AK79" s="15">
        <f t="shared" si="49"/>
        <v>0.2124796417617747</v>
      </c>
      <c r="AL79" s="13">
        <f t="shared" si="50"/>
        <v>-0.23886605688541943</v>
      </c>
      <c r="AM79" s="15">
        <f t="shared" si="51"/>
        <v>100</v>
      </c>
      <c r="BQ79">
        <v>8.8303791261562639E-2</v>
      </c>
      <c r="BR79">
        <v>1</v>
      </c>
      <c r="BS79">
        <v>0</v>
      </c>
      <c r="BT79">
        <f t="shared" si="55"/>
        <v>68</v>
      </c>
      <c r="BU79">
        <f t="shared" si="56"/>
        <v>3</v>
      </c>
      <c r="BV79">
        <f t="shared" si="52"/>
        <v>0.57499999999999996</v>
      </c>
      <c r="BW79">
        <f t="shared" si="53"/>
        <v>0.97810218978102192</v>
      </c>
      <c r="BX79">
        <f t="shared" si="54"/>
        <v>6.113138686131365E-3</v>
      </c>
    </row>
    <row r="80" spans="1:76" x14ac:dyDescent="0.3">
      <c r="A80" s="4">
        <v>48</v>
      </c>
      <c r="B80" s="4">
        <v>1</v>
      </c>
      <c r="C80" s="4">
        <v>2</v>
      </c>
      <c r="D80" s="4">
        <v>130</v>
      </c>
      <c r="E80" s="4">
        <v>245</v>
      </c>
      <c r="F80" s="4">
        <v>0</v>
      </c>
      <c r="G80" s="4">
        <v>2</v>
      </c>
      <c r="H80" s="4">
        <v>180</v>
      </c>
      <c r="I80" s="4">
        <v>0</v>
      </c>
      <c r="J80" s="4">
        <v>0.2</v>
      </c>
      <c r="K80" s="4">
        <v>2</v>
      </c>
      <c r="L80" s="4">
        <v>0</v>
      </c>
      <c r="M80" s="4">
        <v>3</v>
      </c>
      <c r="N80" s="7">
        <v>0</v>
      </c>
      <c r="R80">
        <f t="shared" si="30"/>
        <v>62</v>
      </c>
      <c r="S80">
        <f t="shared" si="31"/>
        <v>1</v>
      </c>
      <c r="T80">
        <f t="shared" si="32"/>
        <v>4</v>
      </c>
      <c r="U80">
        <f t="shared" si="33"/>
        <v>120</v>
      </c>
      <c r="V80">
        <f t="shared" si="34"/>
        <v>267</v>
      </c>
      <c r="W80">
        <f t="shared" si="35"/>
        <v>0</v>
      </c>
      <c r="X80">
        <f t="shared" si="36"/>
        <v>0</v>
      </c>
      <c r="Y80">
        <f t="shared" si="37"/>
        <v>99</v>
      </c>
      <c r="Z80">
        <f t="shared" si="38"/>
        <v>1</v>
      </c>
      <c r="AA80">
        <f t="shared" si="39"/>
        <v>1.8</v>
      </c>
      <c r="AB80">
        <f t="shared" si="40"/>
        <v>2</v>
      </c>
      <c r="AC80">
        <f t="shared" si="41"/>
        <v>2</v>
      </c>
      <c r="AD80">
        <f t="shared" si="42"/>
        <v>7</v>
      </c>
      <c r="AE80" s="13">
        <f t="shared" si="43"/>
        <v>1</v>
      </c>
      <c r="AF80" s="14">
        <f t="shared" si="44"/>
        <v>0</v>
      </c>
      <c r="AG80" s="15">
        <f t="shared" si="45"/>
        <v>1</v>
      </c>
      <c r="AH80">
        <f t="shared" si="46"/>
        <v>1</v>
      </c>
      <c r="AI80">
        <f t="shared" si="47"/>
        <v>0.99326386047912596</v>
      </c>
      <c r="AJ80" s="13">
        <f t="shared" si="48"/>
        <v>0.99326386047912596</v>
      </c>
      <c r="AK80" s="15">
        <f t="shared" si="49"/>
        <v>6.7361395208740404E-3</v>
      </c>
      <c r="AL80" s="13">
        <f t="shared" si="50"/>
        <v>-6.7589297116244186E-3</v>
      </c>
      <c r="AM80" s="15">
        <f t="shared" si="51"/>
        <v>100</v>
      </c>
      <c r="BQ80">
        <v>8.9075714867393185E-2</v>
      </c>
      <c r="BR80">
        <v>1</v>
      </c>
      <c r="BS80">
        <v>0</v>
      </c>
      <c r="BT80">
        <f t="shared" si="55"/>
        <v>69</v>
      </c>
      <c r="BU80">
        <f t="shared" si="56"/>
        <v>3</v>
      </c>
      <c r="BV80">
        <f t="shared" si="52"/>
        <v>0.56874999999999998</v>
      </c>
      <c r="BW80">
        <f t="shared" si="53"/>
        <v>0.97810218978102192</v>
      </c>
      <c r="BX80">
        <f t="shared" si="54"/>
        <v>6.113138686131365E-3</v>
      </c>
    </row>
    <row r="81" spans="1:76" x14ac:dyDescent="0.3">
      <c r="A81" s="5">
        <v>58</v>
      </c>
      <c r="B81" s="5">
        <v>1</v>
      </c>
      <c r="C81" s="5">
        <v>4</v>
      </c>
      <c r="D81" s="5">
        <v>150</v>
      </c>
      <c r="E81" s="5">
        <v>270</v>
      </c>
      <c r="F81" s="5">
        <v>0</v>
      </c>
      <c r="G81" s="5">
        <v>2</v>
      </c>
      <c r="H81" s="5">
        <v>111</v>
      </c>
      <c r="I81" s="5">
        <v>1</v>
      </c>
      <c r="J81" s="5">
        <v>0.8</v>
      </c>
      <c r="K81" s="5">
        <v>1</v>
      </c>
      <c r="L81" s="5">
        <v>0</v>
      </c>
      <c r="M81" s="5">
        <v>7</v>
      </c>
      <c r="N81" s="8">
        <v>1</v>
      </c>
      <c r="R81">
        <f t="shared" si="30"/>
        <v>65</v>
      </c>
      <c r="S81">
        <f t="shared" si="31"/>
        <v>1</v>
      </c>
      <c r="T81">
        <f t="shared" si="32"/>
        <v>4</v>
      </c>
      <c r="U81">
        <f t="shared" si="33"/>
        <v>110</v>
      </c>
      <c r="V81">
        <f t="shared" si="34"/>
        <v>248</v>
      </c>
      <c r="W81">
        <f t="shared" si="35"/>
        <v>0</v>
      </c>
      <c r="X81">
        <f t="shared" si="36"/>
        <v>2</v>
      </c>
      <c r="Y81">
        <f t="shared" si="37"/>
        <v>158</v>
      </c>
      <c r="Z81">
        <f t="shared" si="38"/>
        <v>0</v>
      </c>
      <c r="AA81">
        <f t="shared" si="39"/>
        <v>0.6</v>
      </c>
      <c r="AB81">
        <f t="shared" si="40"/>
        <v>1</v>
      </c>
      <c r="AC81">
        <f t="shared" si="41"/>
        <v>2</v>
      </c>
      <c r="AD81">
        <f t="shared" si="42"/>
        <v>6</v>
      </c>
      <c r="AE81" s="13">
        <f t="shared" si="43"/>
        <v>1</v>
      </c>
      <c r="AF81" s="14">
        <f t="shared" si="44"/>
        <v>0</v>
      </c>
      <c r="AG81" s="15">
        <f t="shared" si="45"/>
        <v>1</v>
      </c>
      <c r="AH81">
        <f t="shared" si="46"/>
        <v>1</v>
      </c>
      <c r="AI81">
        <f t="shared" si="47"/>
        <v>0.85183851108013231</v>
      </c>
      <c r="AJ81" s="13">
        <f t="shared" si="48"/>
        <v>0.85183851108013231</v>
      </c>
      <c r="AK81" s="15">
        <f t="shared" si="49"/>
        <v>0.14816148891986769</v>
      </c>
      <c r="AL81" s="13">
        <f t="shared" si="50"/>
        <v>-0.16035831110374429</v>
      </c>
      <c r="AM81" s="15">
        <f t="shared" si="51"/>
        <v>100</v>
      </c>
      <c r="BQ81">
        <v>9.1744987037788453E-2</v>
      </c>
      <c r="BR81">
        <v>1</v>
      </c>
      <c r="BS81">
        <v>0</v>
      </c>
      <c r="BT81">
        <f t="shared" si="55"/>
        <v>70</v>
      </c>
      <c r="BU81">
        <f t="shared" si="56"/>
        <v>3</v>
      </c>
      <c r="BV81">
        <f t="shared" si="52"/>
        <v>0.5625</v>
      </c>
      <c r="BW81">
        <f t="shared" si="53"/>
        <v>0.97810218978102192</v>
      </c>
      <c r="BX81">
        <f t="shared" si="54"/>
        <v>6.113138686131365E-3</v>
      </c>
    </row>
    <row r="82" spans="1:76" x14ac:dyDescent="0.3">
      <c r="A82" s="4">
        <v>45</v>
      </c>
      <c r="B82" s="4">
        <v>1</v>
      </c>
      <c r="C82" s="4">
        <v>4</v>
      </c>
      <c r="D82" s="4">
        <v>104</v>
      </c>
      <c r="E82" s="4">
        <v>208</v>
      </c>
      <c r="F82" s="4">
        <v>0</v>
      </c>
      <c r="G82" s="4">
        <v>2</v>
      </c>
      <c r="H82" s="4">
        <v>148</v>
      </c>
      <c r="I82" s="4">
        <v>1</v>
      </c>
      <c r="J82" s="4">
        <v>3</v>
      </c>
      <c r="K82" s="4">
        <v>2</v>
      </c>
      <c r="L82" s="4">
        <v>0</v>
      </c>
      <c r="M82" s="4">
        <v>3</v>
      </c>
      <c r="N82" s="7">
        <v>0</v>
      </c>
      <c r="R82">
        <f t="shared" si="30"/>
        <v>44</v>
      </c>
      <c r="S82">
        <f t="shared" si="31"/>
        <v>1</v>
      </c>
      <c r="T82">
        <f t="shared" si="32"/>
        <v>4</v>
      </c>
      <c r="U82">
        <f t="shared" si="33"/>
        <v>110</v>
      </c>
      <c r="V82">
        <f t="shared" si="34"/>
        <v>197</v>
      </c>
      <c r="W82">
        <f t="shared" si="35"/>
        <v>0</v>
      </c>
      <c r="X82">
        <f t="shared" si="36"/>
        <v>2</v>
      </c>
      <c r="Y82">
        <f t="shared" si="37"/>
        <v>177</v>
      </c>
      <c r="Z82">
        <f t="shared" si="38"/>
        <v>0</v>
      </c>
      <c r="AA82">
        <f t="shared" si="39"/>
        <v>0</v>
      </c>
      <c r="AB82">
        <f t="shared" si="40"/>
        <v>1</v>
      </c>
      <c r="AC82">
        <f t="shared" si="41"/>
        <v>1</v>
      </c>
      <c r="AD82">
        <f t="shared" si="42"/>
        <v>3</v>
      </c>
      <c r="AE82" s="13">
        <f t="shared" si="43"/>
        <v>1</v>
      </c>
      <c r="AF82" s="14">
        <f t="shared" si="44"/>
        <v>0</v>
      </c>
      <c r="AG82" s="15">
        <f t="shared" si="45"/>
        <v>1</v>
      </c>
      <c r="AH82">
        <f t="shared" si="46"/>
        <v>1</v>
      </c>
      <c r="AI82">
        <f t="shared" si="47"/>
        <v>0.25956051489359311</v>
      </c>
      <c r="AJ82" s="13">
        <f t="shared" si="48"/>
        <v>0.25956051489359311</v>
      </c>
      <c r="AK82" s="15">
        <f t="shared" si="49"/>
        <v>0.74043948510640689</v>
      </c>
      <c r="AL82" s="13">
        <f t="shared" si="50"/>
        <v>-1.3487654055141038</v>
      </c>
      <c r="AM82" s="15">
        <f t="shared" si="51"/>
        <v>0</v>
      </c>
      <c r="BQ82">
        <v>9.5585045155481996E-2</v>
      </c>
      <c r="BR82">
        <v>1</v>
      </c>
      <c r="BS82">
        <v>0</v>
      </c>
      <c r="BT82">
        <f t="shared" si="55"/>
        <v>71</v>
      </c>
      <c r="BU82">
        <f t="shared" si="56"/>
        <v>3</v>
      </c>
      <c r="BV82">
        <f t="shared" si="52"/>
        <v>0.55625000000000002</v>
      </c>
      <c r="BW82">
        <f t="shared" si="53"/>
        <v>0.97810218978102192</v>
      </c>
      <c r="BX82">
        <f t="shared" si="54"/>
        <v>6.113138686131365E-3</v>
      </c>
    </row>
    <row r="83" spans="1:76" x14ac:dyDescent="0.3">
      <c r="A83" s="5">
        <v>53</v>
      </c>
      <c r="B83" s="5">
        <v>0</v>
      </c>
      <c r="C83" s="5">
        <v>4</v>
      </c>
      <c r="D83" s="5">
        <v>130</v>
      </c>
      <c r="E83" s="5">
        <v>264</v>
      </c>
      <c r="F83" s="5">
        <v>0</v>
      </c>
      <c r="G83" s="5">
        <v>2</v>
      </c>
      <c r="H83" s="5">
        <v>143</v>
      </c>
      <c r="I83" s="5">
        <v>0</v>
      </c>
      <c r="J83" s="5">
        <v>0.4</v>
      </c>
      <c r="K83" s="5">
        <v>2</v>
      </c>
      <c r="L83" s="5">
        <v>0</v>
      </c>
      <c r="M83" s="5">
        <v>3</v>
      </c>
      <c r="N83" s="8">
        <v>0</v>
      </c>
      <c r="R83">
        <f t="shared" si="30"/>
        <v>65</v>
      </c>
      <c r="S83">
        <f t="shared" si="31"/>
        <v>0</v>
      </c>
      <c r="T83">
        <f t="shared" si="32"/>
        <v>3</v>
      </c>
      <c r="U83">
        <f t="shared" si="33"/>
        <v>160</v>
      </c>
      <c r="V83">
        <f t="shared" si="34"/>
        <v>360</v>
      </c>
      <c r="W83">
        <f t="shared" si="35"/>
        <v>0</v>
      </c>
      <c r="X83">
        <f t="shared" si="36"/>
        <v>2</v>
      </c>
      <c r="Y83">
        <f t="shared" si="37"/>
        <v>151</v>
      </c>
      <c r="Z83">
        <f t="shared" si="38"/>
        <v>0</v>
      </c>
      <c r="AA83">
        <f t="shared" si="39"/>
        <v>0.8</v>
      </c>
      <c r="AB83">
        <f t="shared" si="40"/>
        <v>1</v>
      </c>
      <c r="AC83">
        <f t="shared" si="41"/>
        <v>0</v>
      </c>
      <c r="AD83">
        <f t="shared" si="42"/>
        <v>3</v>
      </c>
      <c r="AE83" s="13">
        <f t="shared" si="43"/>
        <v>0</v>
      </c>
      <c r="AF83" s="14">
        <f t="shared" si="44"/>
        <v>1</v>
      </c>
      <c r="AG83" s="15">
        <f t="shared" si="45"/>
        <v>1</v>
      </c>
      <c r="AH83">
        <f t="shared" si="46"/>
        <v>0</v>
      </c>
      <c r="AI83">
        <f t="shared" si="47"/>
        <v>0.14788360526868857</v>
      </c>
      <c r="AJ83" s="13">
        <f t="shared" si="48"/>
        <v>0.14788360526868857</v>
      </c>
      <c r="AK83" s="15">
        <f t="shared" si="49"/>
        <v>0.8521163947313114</v>
      </c>
      <c r="AL83" s="13">
        <f t="shared" si="50"/>
        <v>-0.16003214794919737</v>
      </c>
      <c r="AM83" s="15">
        <f t="shared" si="51"/>
        <v>100</v>
      </c>
      <c r="BQ83">
        <v>9.6112023525559379E-2</v>
      </c>
      <c r="BR83">
        <v>1</v>
      </c>
      <c r="BS83">
        <v>0</v>
      </c>
      <c r="BT83">
        <f t="shared" si="55"/>
        <v>72</v>
      </c>
      <c r="BU83">
        <f t="shared" si="56"/>
        <v>3</v>
      </c>
      <c r="BV83">
        <f t="shared" si="52"/>
        <v>0.55000000000000004</v>
      </c>
      <c r="BW83">
        <f t="shared" si="53"/>
        <v>0.97810218978102192</v>
      </c>
      <c r="BX83">
        <f t="shared" si="54"/>
        <v>6.1131386861314743E-3</v>
      </c>
    </row>
    <row r="84" spans="1:76" x14ac:dyDescent="0.3">
      <c r="A84" s="4">
        <v>39</v>
      </c>
      <c r="B84" s="4">
        <v>1</v>
      </c>
      <c r="C84" s="4">
        <v>3</v>
      </c>
      <c r="D84" s="4">
        <v>140</v>
      </c>
      <c r="E84" s="4">
        <v>321</v>
      </c>
      <c r="F84" s="4">
        <v>0</v>
      </c>
      <c r="G84" s="4">
        <v>2</v>
      </c>
      <c r="H84" s="4">
        <v>182</v>
      </c>
      <c r="I84" s="4">
        <v>0</v>
      </c>
      <c r="J84" s="4">
        <v>0</v>
      </c>
      <c r="K84" s="4">
        <v>1</v>
      </c>
      <c r="L84" s="4">
        <v>0</v>
      </c>
      <c r="M84" s="4">
        <v>3</v>
      </c>
      <c r="N84" s="7">
        <v>0</v>
      </c>
      <c r="R84">
        <f t="shared" si="30"/>
        <v>60</v>
      </c>
      <c r="S84">
        <f t="shared" si="31"/>
        <v>1</v>
      </c>
      <c r="T84">
        <f t="shared" si="32"/>
        <v>4</v>
      </c>
      <c r="U84">
        <f t="shared" si="33"/>
        <v>125</v>
      </c>
      <c r="V84">
        <f t="shared" si="34"/>
        <v>258</v>
      </c>
      <c r="W84">
        <f t="shared" si="35"/>
        <v>0</v>
      </c>
      <c r="X84">
        <f t="shared" si="36"/>
        <v>2</v>
      </c>
      <c r="Y84">
        <f t="shared" si="37"/>
        <v>141</v>
      </c>
      <c r="Z84">
        <f t="shared" si="38"/>
        <v>1</v>
      </c>
      <c r="AA84">
        <f t="shared" si="39"/>
        <v>2.8</v>
      </c>
      <c r="AB84">
        <f t="shared" si="40"/>
        <v>2</v>
      </c>
      <c r="AC84">
        <f t="shared" si="41"/>
        <v>1</v>
      </c>
      <c r="AD84">
        <f t="shared" si="42"/>
        <v>7</v>
      </c>
      <c r="AE84" s="13">
        <f t="shared" si="43"/>
        <v>1</v>
      </c>
      <c r="AF84" s="14">
        <f t="shared" si="44"/>
        <v>0</v>
      </c>
      <c r="AG84" s="15">
        <f t="shared" si="45"/>
        <v>1</v>
      </c>
      <c r="AH84">
        <f t="shared" si="46"/>
        <v>1</v>
      </c>
      <c r="AI84">
        <f t="shared" si="47"/>
        <v>0.97582801596685254</v>
      </c>
      <c r="AJ84" s="13">
        <f t="shared" si="48"/>
        <v>0.97582801596685254</v>
      </c>
      <c r="AK84" s="15">
        <f t="shared" si="49"/>
        <v>2.4171984033147464E-2</v>
      </c>
      <c r="AL84" s="13">
        <f t="shared" si="50"/>
        <v>-2.4468921245122229E-2</v>
      </c>
      <c r="AM84" s="15">
        <f t="shared" si="51"/>
        <v>100</v>
      </c>
      <c r="BQ84">
        <v>0.1028458044475295</v>
      </c>
      <c r="BR84">
        <v>1</v>
      </c>
      <c r="BS84">
        <v>0</v>
      </c>
      <c r="BT84">
        <f t="shared" si="55"/>
        <v>73</v>
      </c>
      <c r="BU84">
        <f t="shared" si="56"/>
        <v>3</v>
      </c>
      <c r="BV84">
        <f t="shared" si="52"/>
        <v>0.54374999999999996</v>
      </c>
      <c r="BW84">
        <f t="shared" si="53"/>
        <v>0.97810218978102192</v>
      </c>
      <c r="BX84">
        <f t="shared" si="54"/>
        <v>6.113138686131365E-3</v>
      </c>
    </row>
    <row r="85" spans="1:76" x14ac:dyDescent="0.3">
      <c r="A85" s="5">
        <v>68</v>
      </c>
      <c r="B85" s="5">
        <v>1</v>
      </c>
      <c r="C85" s="5">
        <v>3</v>
      </c>
      <c r="D85" s="5">
        <v>180</v>
      </c>
      <c r="E85" s="5">
        <v>274</v>
      </c>
      <c r="F85" s="5">
        <v>1</v>
      </c>
      <c r="G85" s="5">
        <v>2</v>
      </c>
      <c r="H85" s="5">
        <v>150</v>
      </c>
      <c r="I85" s="5">
        <v>1</v>
      </c>
      <c r="J85" s="5">
        <v>1.6</v>
      </c>
      <c r="K85" s="5">
        <v>2</v>
      </c>
      <c r="L85" s="5">
        <v>0</v>
      </c>
      <c r="M85" s="5">
        <v>7</v>
      </c>
      <c r="N85" s="8">
        <v>1</v>
      </c>
      <c r="R85">
        <f t="shared" si="30"/>
        <v>51</v>
      </c>
      <c r="S85">
        <f t="shared" si="31"/>
        <v>0</v>
      </c>
      <c r="T85">
        <f t="shared" si="32"/>
        <v>3</v>
      </c>
      <c r="U85">
        <f t="shared" si="33"/>
        <v>140</v>
      </c>
      <c r="V85">
        <f t="shared" si="34"/>
        <v>308</v>
      </c>
      <c r="W85">
        <f t="shared" si="35"/>
        <v>0</v>
      </c>
      <c r="X85">
        <f t="shared" si="36"/>
        <v>2</v>
      </c>
      <c r="Y85">
        <f t="shared" si="37"/>
        <v>142</v>
      </c>
      <c r="Z85">
        <f t="shared" si="38"/>
        <v>0</v>
      </c>
      <c r="AA85">
        <f t="shared" si="39"/>
        <v>1.5</v>
      </c>
      <c r="AB85">
        <f t="shared" si="40"/>
        <v>1</v>
      </c>
      <c r="AC85">
        <f t="shared" si="41"/>
        <v>1</v>
      </c>
      <c r="AD85">
        <f t="shared" si="42"/>
        <v>3</v>
      </c>
      <c r="AE85" s="13">
        <f t="shared" si="43"/>
        <v>0</v>
      </c>
      <c r="AF85" s="14">
        <f t="shared" si="44"/>
        <v>1</v>
      </c>
      <c r="AG85" s="15">
        <f t="shared" si="45"/>
        <v>1</v>
      </c>
      <c r="AH85">
        <f t="shared" si="46"/>
        <v>0</v>
      </c>
      <c r="AI85">
        <f t="shared" si="47"/>
        <v>0.33955101095975104</v>
      </c>
      <c r="AJ85" s="13">
        <f t="shared" si="48"/>
        <v>0.33955101095975104</v>
      </c>
      <c r="AK85" s="15">
        <f t="shared" si="49"/>
        <v>0.66044898904024896</v>
      </c>
      <c r="AL85" s="13">
        <f t="shared" si="50"/>
        <v>-0.4148353888269663</v>
      </c>
      <c r="AM85" s="15">
        <f t="shared" si="51"/>
        <v>100</v>
      </c>
      <c r="BQ85">
        <v>0.10470653459582309</v>
      </c>
      <c r="BR85">
        <v>1</v>
      </c>
      <c r="BS85">
        <v>0</v>
      </c>
      <c r="BT85">
        <f t="shared" si="55"/>
        <v>74</v>
      </c>
      <c r="BU85">
        <f t="shared" si="56"/>
        <v>3</v>
      </c>
      <c r="BV85">
        <f t="shared" si="52"/>
        <v>0.53749999999999998</v>
      </c>
      <c r="BW85">
        <f t="shared" si="53"/>
        <v>0.97810218978102192</v>
      </c>
      <c r="BX85">
        <f t="shared" si="54"/>
        <v>6.113138686131365E-3</v>
      </c>
    </row>
    <row r="86" spans="1:76" x14ac:dyDescent="0.3">
      <c r="A86" s="4">
        <v>52</v>
      </c>
      <c r="B86" s="4">
        <v>1</v>
      </c>
      <c r="C86" s="4">
        <v>2</v>
      </c>
      <c r="D86" s="4">
        <v>120</v>
      </c>
      <c r="E86" s="4">
        <v>325</v>
      </c>
      <c r="F86" s="4">
        <v>0</v>
      </c>
      <c r="G86" s="4">
        <v>0</v>
      </c>
      <c r="H86" s="4">
        <v>172</v>
      </c>
      <c r="I86" s="4">
        <v>0</v>
      </c>
      <c r="J86" s="4">
        <v>0.2</v>
      </c>
      <c r="K86" s="4">
        <v>1</v>
      </c>
      <c r="L86" s="4">
        <v>0</v>
      </c>
      <c r="M86" s="4">
        <v>3</v>
      </c>
      <c r="N86" s="7">
        <v>0</v>
      </c>
      <c r="R86">
        <f t="shared" si="30"/>
        <v>48</v>
      </c>
      <c r="S86">
        <f t="shared" si="31"/>
        <v>1</v>
      </c>
      <c r="T86">
        <f t="shared" si="32"/>
        <v>2</v>
      </c>
      <c r="U86">
        <f t="shared" si="33"/>
        <v>130</v>
      </c>
      <c r="V86">
        <f t="shared" si="34"/>
        <v>245</v>
      </c>
      <c r="W86">
        <f t="shared" si="35"/>
        <v>0</v>
      </c>
      <c r="X86">
        <f t="shared" si="36"/>
        <v>2</v>
      </c>
      <c r="Y86">
        <f t="shared" si="37"/>
        <v>180</v>
      </c>
      <c r="Z86">
        <f t="shared" si="38"/>
        <v>0</v>
      </c>
      <c r="AA86">
        <f t="shared" si="39"/>
        <v>0.2</v>
      </c>
      <c r="AB86">
        <f t="shared" si="40"/>
        <v>2</v>
      </c>
      <c r="AC86">
        <f t="shared" si="41"/>
        <v>0</v>
      </c>
      <c r="AD86">
        <f t="shared" si="42"/>
        <v>3</v>
      </c>
      <c r="AE86" s="13">
        <f t="shared" si="43"/>
        <v>0</v>
      </c>
      <c r="AF86" s="14">
        <f t="shared" si="44"/>
        <v>1</v>
      </c>
      <c r="AG86" s="15">
        <f t="shared" si="45"/>
        <v>1</v>
      </c>
      <c r="AH86">
        <f t="shared" si="46"/>
        <v>0</v>
      </c>
      <c r="AI86">
        <f t="shared" si="47"/>
        <v>9.5585045155481996E-2</v>
      </c>
      <c r="AJ86" s="13">
        <f t="shared" si="48"/>
        <v>9.5585045155481996E-2</v>
      </c>
      <c r="AK86" s="15">
        <f t="shared" si="49"/>
        <v>0.90441495484451795</v>
      </c>
      <c r="AL86" s="13">
        <f t="shared" si="50"/>
        <v>-0.10046700306209577</v>
      </c>
      <c r="AM86" s="15">
        <f t="shared" si="51"/>
        <v>100</v>
      </c>
      <c r="BQ86">
        <v>0.10570233942401722</v>
      </c>
      <c r="BR86">
        <v>1</v>
      </c>
      <c r="BS86">
        <v>0</v>
      </c>
      <c r="BT86">
        <f t="shared" si="55"/>
        <v>75</v>
      </c>
      <c r="BU86">
        <f t="shared" si="56"/>
        <v>3</v>
      </c>
      <c r="BV86">
        <f t="shared" si="52"/>
        <v>0.53125</v>
      </c>
      <c r="BW86">
        <f t="shared" si="53"/>
        <v>0.97810218978102192</v>
      </c>
      <c r="BX86">
        <f t="shared" si="54"/>
        <v>6.113138686131365E-3</v>
      </c>
    </row>
    <row r="87" spans="1:76" x14ac:dyDescent="0.3">
      <c r="A87" s="5">
        <v>44</v>
      </c>
      <c r="B87" s="5">
        <v>1</v>
      </c>
      <c r="C87" s="5">
        <v>3</v>
      </c>
      <c r="D87" s="5">
        <v>140</v>
      </c>
      <c r="E87" s="5">
        <v>235</v>
      </c>
      <c r="F87" s="5">
        <v>0</v>
      </c>
      <c r="G87" s="5">
        <v>2</v>
      </c>
      <c r="H87" s="5">
        <v>180</v>
      </c>
      <c r="I87" s="5">
        <v>0</v>
      </c>
      <c r="J87" s="5">
        <v>0</v>
      </c>
      <c r="K87" s="5">
        <v>1</v>
      </c>
      <c r="L87" s="5">
        <v>0</v>
      </c>
      <c r="M87" s="5">
        <v>3</v>
      </c>
      <c r="N87" s="8">
        <v>0</v>
      </c>
      <c r="R87">
        <f t="shared" si="30"/>
        <v>58</v>
      </c>
      <c r="S87">
        <f t="shared" si="31"/>
        <v>1</v>
      </c>
      <c r="T87">
        <f t="shared" si="32"/>
        <v>4</v>
      </c>
      <c r="U87">
        <f t="shared" si="33"/>
        <v>150</v>
      </c>
      <c r="V87">
        <f t="shared" si="34"/>
        <v>270</v>
      </c>
      <c r="W87">
        <f t="shared" si="35"/>
        <v>0</v>
      </c>
      <c r="X87">
        <f t="shared" si="36"/>
        <v>2</v>
      </c>
      <c r="Y87">
        <f t="shared" si="37"/>
        <v>111</v>
      </c>
      <c r="Z87">
        <f t="shared" si="38"/>
        <v>1</v>
      </c>
      <c r="AA87">
        <f t="shared" si="39"/>
        <v>0.8</v>
      </c>
      <c r="AB87">
        <f t="shared" si="40"/>
        <v>1</v>
      </c>
      <c r="AC87">
        <f t="shared" si="41"/>
        <v>0</v>
      </c>
      <c r="AD87">
        <f t="shared" si="42"/>
        <v>7</v>
      </c>
      <c r="AE87" s="13">
        <f t="shared" si="43"/>
        <v>1</v>
      </c>
      <c r="AF87" s="14">
        <f t="shared" si="44"/>
        <v>0</v>
      </c>
      <c r="AG87" s="15">
        <f t="shared" si="45"/>
        <v>1</v>
      </c>
      <c r="AH87">
        <f t="shared" si="46"/>
        <v>1</v>
      </c>
      <c r="AI87">
        <f t="shared" si="47"/>
        <v>0.93559046187401074</v>
      </c>
      <c r="AJ87" s="13">
        <f t="shared" si="48"/>
        <v>0.93559046187401074</v>
      </c>
      <c r="AK87" s="15">
        <f t="shared" si="49"/>
        <v>6.4409538125989263E-2</v>
      </c>
      <c r="AL87" s="13">
        <f t="shared" si="50"/>
        <v>-6.6577438986316365E-2</v>
      </c>
      <c r="AM87" s="15">
        <f t="shared" si="51"/>
        <v>100</v>
      </c>
      <c r="BQ87">
        <v>0.111302398186613</v>
      </c>
      <c r="BR87">
        <v>1</v>
      </c>
      <c r="BS87">
        <v>0</v>
      </c>
      <c r="BT87">
        <f t="shared" si="55"/>
        <v>76</v>
      </c>
      <c r="BU87">
        <f t="shared" si="56"/>
        <v>3</v>
      </c>
      <c r="BV87">
        <f t="shared" si="52"/>
        <v>0.52500000000000002</v>
      </c>
      <c r="BW87">
        <f t="shared" si="53"/>
        <v>0.97810218978102192</v>
      </c>
      <c r="BX87">
        <f t="shared" si="54"/>
        <v>6.113138686131365E-3</v>
      </c>
    </row>
    <row r="88" spans="1:76" x14ac:dyDescent="0.3">
      <c r="A88" s="4">
        <v>47</v>
      </c>
      <c r="B88" s="4">
        <v>1</v>
      </c>
      <c r="C88" s="4">
        <v>3</v>
      </c>
      <c r="D88" s="4">
        <v>138</v>
      </c>
      <c r="E88" s="4">
        <v>257</v>
      </c>
      <c r="F88" s="4">
        <v>0</v>
      </c>
      <c r="G88" s="4">
        <v>2</v>
      </c>
      <c r="H88" s="4">
        <v>156</v>
      </c>
      <c r="I88" s="4">
        <v>0</v>
      </c>
      <c r="J88" s="4">
        <v>0</v>
      </c>
      <c r="K88" s="4">
        <v>1</v>
      </c>
      <c r="L88" s="4">
        <v>0</v>
      </c>
      <c r="M88" s="4">
        <v>3</v>
      </c>
      <c r="N88" s="7">
        <v>0</v>
      </c>
      <c r="R88">
        <f t="shared" si="30"/>
        <v>45</v>
      </c>
      <c r="S88">
        <f t="shared" si="31"/>
        <v>1</v>
      </c>
      <c r="T88">
        <f t="shared" si="32"/>
        <v>4</v>
      </c>
      <c r="U88">
        <f t="shared" si="33"/>
        <v>104</v>
      </c>
      <c r="V88">
        <f t="shared" si="34"/>
        <v>208</v>
      </c>
      <c r="W88">
        <f t="shared" si="35"/>
        <v>0</v>
      </c>
      <c r="X88">
        <f t="shared" si="36"/>
        <v>2</v>
      </c>
      <c r="Y88">
        <f t="shared" si="37"/>
        <v>148</v>
      </c>
      <c r="Z88">
        <f t="shared" si="38"/>
        <v>1</v>
      </c>
      <c r="AA88">
        <f t="shared" si="39"/>
        <v>3</v>
      </c>
      <c r="AB88">
        <f t="shared" si="40"/>
        <v>2</v>
      </c>
      <c r="AC88">
        <f t="shared" si="41"/>
        <v>0</v>
      </c>
      <c r="AD88">
        <f t="shared" si="42"/>
        <v>3</v>
      </c>
      <c r="AE88" s="13">
        <f t="shared" si="43"/>
        <v>0</v>
      </c>
      <c r="AF88" s="14">
        <f t="shared" si="44"/>
        <v>1</v>
      </c>
      <c r="AG88" s="15">
        <f t="shared" si="45"/>
        <v>1</v>
      </c>
      <c r="AH88">
        <f t="shared" si="46"/>
        <v>0</v>
      </c>
      <c r="AI88">
        <f t="shared" si="47"/>
        <v>0.60311584803259166</v>
      </c>
      <c r="AJ88" s="13">
        <f t="shared" si="48"/>
        <v>0.60311584803259166</v>
      </c>
      <c r="AK88" s="15">
        <f t="shared" si="49"/>
        <v>0.39688415196740834</v>
      </c>
      <c r="AL88" s="13">
        <f t="shared" si="50"/>
        <v>-0.92411084952570077</v>
      </c>
      <c r="AM88" s="15">
        <f t="shared" si="51"/>
        <v>0</v>
      </c>
      <c r="BQ88">
        <v>0.11290583522407593</v>
      </c>
      <c r="BR88">
        <v>1</v>
      </c>
      <c r="BS88">
        <v>0</v>
      </c>
      <c r="BT88">
        <f t="shared" si="55"/>
        <v>77</v>
      </c>
      <c r="BU88">
        <f t="shared" si="56"/>
        <v>3</v>
      </c>
      <c r="BV88">
        <f t="shared" si="52"/>
        <v>0.51875000000000004</v>
      </c>
      <c r="BW88">
        <f t="shared" si="53"/>
        <v>0.97810218978102192</v>
      </c>
      <c r="BX88">
        <f t="shared" si="54"/>
        <v>6.1131386861314743E-3</v>
      </c>
    </row>
    <row r="89" spans="1:76" x14ac:dyDescent="0.3">
      <c r="A89" s="5">
        <v>53</v>
      </c>
      <c r="B89" s="5">
        <v>0</v>
      </c>
      <c r="C89" s="5">
        <v>4</v>
      </c>
      <c r="D89" s="5">
        <v>138</v>
      </c>
      <c r="E89" s="5">
        <v>234</v>
      </c>
      <c r="F89" s="5">
        <v>0</v>
      </c>
      <c r="G89" s="5">
        <v>2</v>
      </c>
      <c r="H89" s="5">
        <v>160</v>
      </c>
      <c r="I89" s="5">
        <v>0</v>
      </c>
      <c r="J89" s="5">
        <v>0</v>
      </c>
      <c r="K89" s="5">
        <v>1</v>
      </c>
      <c r="L89" s="5">
        <v>0</v>
      </c>
      <c r="M89" s="5">
        <v>3</v>
      </c>
      <c r="N89" s="8">
        <v>0</v>
      </c>
      <c r="R89">
        <f t="shared" si="30"/>
        <v>53</v>
      </c>
      <c r="S89">
        <f t="shared" si="31"/>
        <v>0</v>
      </c>
      <c r="T89">
        <f t="shared" si="32"/>
        <v>4</v>
      </c>
      <c r="U89">
        <f t="shared" si="33"/>
        <v>130</v>
      </c>
      <c r="V89">
        <f t="shared" si="34"/>
        <v>264</v>
      </c>
      <c r="W89">
        <f t="shared" si="35"/>
        <v>0</v>
      </c>
      <c r="X89">
        <f t="shared" si="36"/>
        <v>2</v>
      </c>
      <c r="Y89">
        <f t="shared" si="37"/>
        <v>143</v>
      </c>
      <c r="Z89">
        <f t="shared" si="38"/>
        <v>0</v>
      </c>
      <c r="AA89">
        <f t="shared" si="39"/>
        <v>0.4</v>
      </c>
      <c r="AB89">
        <f t="shared" si="40"/>
        <v>2</v>
      </c>
      <c r="AC89">
        <f t="shared" si="41"/>
        <v>0</v>
      </c>
      <c r="AD89">
        <f t="shared" si="42"/>
        <v>3</v>
      </c>
      <c r="AE89" s="13">
        <f t="shared" si="43"/>
        <v>0</v>
      </c>
      <c r="AF89" s="14">
        <f t="shared" si="44"/>
        <v>1</v>
      </c>
      <c r="AG89" s="15">
        <f t="shared" si="45"/>
        <v>1</v>
      </c>
      <c r="AH89">
        <f t="shared" si="46"/>
        <v>0</v>
      </c>
      <c r="AI89">
        <f t="shared" si="47"/>
        <v>0.17246098501149196</v>
      </c>
      <c r="AJ89" s="13">
        <f t="shared" si="48"/>
        <v>0.17246098501149196</v>
      </c>
      <c r="AK89" s="15">
        <f t="shared" si="49"/>
        <v>0.82753901498850801</v>
      </c>
      <c r="AL89" s="13">
        <f t="shared" si="50"/>
        <v>-0.18929902481998598</v>
      </c>
      <c r="AM89" s="15">
        <f t="shared" si="51"/>
        <v>100</v>
      </c>
      <c r="BQ89">
        <v>0.11332883273348503</v>
      </c>
      <c r="BR89">
        <v>1</v>
      </c>
      <c r="BS89">
        <v>0</v>
      </c>
      <c r="BT89">
        <f t="shared" si="55"/>
        <v>78</v>
      </c>
      <c r="BU89">
        <f t="shared" si="56"/>
        <v>3</v>
      </c>
      <c r="BV89">
        <f t="shared" si="52"/>
        <v>0.51249999999999996</v>
      </c>
      <c r="BW89">
        <f t="shared" si="53"/>
        <v>0.97810218978102192</v>
      </c>
      <c r="BX89">
        <f t="shared" si="54"/>
        <v>6.113138686131365E-3</v>
      </c>
    </row>
    <row r="90" spans="1:76" x14ac:dyDescent="0.3">
      <c r="A90" s="4">
        <v>51</v>
      </c>
      <c r="B90" s="4">
        <v>0</v>
      </c>
      <c r="C90" s="4">
        <v>3</v>
      </c>
      <c r="D90" s="4">
        <v>130</v>
      </c>
      <c r="E90" s="4">
        <v>256</v>
      </c>
      <c r="F90" s="4">
        <v>0</v>
      </c>
      <c r="G90" s="4">
        <v>2</v>
      </c>
      <c r="H90" s="4">
        <v>149</v>
      </c>
      <c r="I90" s="4">
        <v>0</v>
      </c>
      <c r="J90" s="4">
        <v>0.5</v>
      </c>
      <c r="K90" s="4">
        <v>1</v>
      </c>
      <c r="L90" s="4">
        <v>0</v>
      </c>
      <c r="M90" s="4">
        <v>3</v>
      </c>
      <c r="N90" s="7">
        <v>0</v>
      </c>
      <c r="R90">
        <f t="shared" si="30"/>
        <v>39</v>
      </c>
      <c r="S90">
        <f t="shared" si="31"/>
        <v>1</v>
      </c>
      <c r="T90">
        <f t="shared" si="32"/>
        <v>3</v>
      </c>
      <c r="U90">
        <f t="shared" si="33"/>
        <v>140</v>
      </c>
      <c r="V90">
        <f t="shared" si="34"/>
        <v>321</v>
      </c>
      <c r="W90">
        <f t="shared" si="35"/>
        <v>0</v>
      </c>
      <c r="X90">
        <f t="shared" si="36"/>
        <v>2</v>
      </c>
      <c r="Y90">
        <f t="shared" si="37"/>
        <v>182</v>
      </c>
      <c r="Z90">
        <f t="shared" si="38"/>
        <v>0</v>
      </c>
      <c r="AA90">
        <f t="shared" si="39"/>
        <v>0</v>
      </c>
      <c r="AB90">
        <f t="shared" si="40"/>
        <v>1</v>
      </c>
      <c r="AC90">
        <f t="shared" si="41"/>
        <v>0</v>
      </c>
      <c r="AD90">
        <f t="shared" si="42"/>
        <v>3</v>
      </c>
      <c r="AE90" s="13">
        <f t="shared" si="43"/>
        <v>0</v>
      </c>
      <c r="AF90" s="14">
        <f t="shared" si="44"/>
        <v>1</v>
      </c>
      <c r="AG90" s="15">
        <f t="shared" si="45"/>
        <v>1</v>
      </c>
      <c r="AH90">
        <f t="shared" si="46"/>
        <v>0</v>
      </c>
      <c r="AI90">
        <f t="shared" si="47"/>
        <v>0.17005921394486645</v>
      </c>
      <c r="AJ90" s="13">
        <f t="shared" si="48"/>
        <v>0.17005921394486645</v>
      </c>
      <c r="AK90" s="15">
        <f t="shared" si="49"/>
        <v>0.82994078605513355</v>
      </c>
      <c r="AL90" s="13">
        <f t="shared" si="50"/>
        <v>-0.18640092283871099</v>
      </c>
      <c r="AM90" s="15">
        <f t="shared" si="51"/>
        <v>100</v>
      </c>
      <c r="BQ90">
        <v>0.11470582049888614</v>
      </c>
      <c r="BR90">
        <v>1</v>
      </c>
      <c r="BS90">
        <v>0</v>
      </c>
      <c r="BT90">
        <f t="shared" si="55"/>
        <v>79</v>
      </c>
      <c r="BU90">
        <f t="shared" si="56"/>
        <v>3</v>
      </c>
      <c r="BV90">
        <f t="shared" si="52"/>
        <v>0.50624999999999998</v>
      </c>
      <c r="BW90">
        <f t="shared" si="53"/>
        <v>0.97810218978102192</v>
      </c>
      <c r="BX90">
        <f t="shared" si="54"/>
        <v>6.113138686131365E-3</v>
      </c>
    </row>
    <row r="91" spans="1:76" x14ac:dyDescent="0.3">
      <c r="A91" s="5">
        <v>66</v>
      </c>
      <c r="B91" s="5">
        <v>1</v>
      </c>
      <c r="C91" s="5">
        <v>4</v>
      </c>
      <c r="D91" s="5">
        <v>120</v>
      </c>
      <c r="E91" s="5">
        <v>302</v>
      </c>
      <c r="F91" s="5">
        <v>0</v>
      </c>
      <c r="G91" s="5">
        <v>2</v>
      </c>
      <c r="H91" s="5">
        <v>151</v>
      </c>
      <c r="I91" s="5">
        <v>0</v>
      </c>
      <c r="J91" s="5">
        <v>0.4</v>
      </c>
      <c r="K91" s="5">
        <v>2</v>
      </c>
      <c r="L91" s="5">
        <v>0</v>
      </c>
      <c r="M91" s="5">
        <v>3</v>
      </c>
      <c r="N91" s="8">
        <v>0</v>
      </c>
      <c r="R91">
        <f t="shared" si="30"/>
        <v>68</v>
      </c>
      <c r="S91">
        <f t="shared" si="31"/>
        <v>1</v>
      </c>
      <c r="T91">
        <f t="shared" si="32"/>
        <v>3</v>
      </c>
      <c r="U91">
        <f t="shared" si="33"/>
        <v>180</v>
      </c>
      <c r="V91">
        <f t="shared" si="34"/>
        <v>274</v>
      </c>
      <c r="W91">
        <f t="shared" si="35"/>
        <v>1</v>
      </c>
      <c r="X91">
        <f t="shared" si="36"/>
        <v>2</v>
      </c>
      <c r="Y91">
        <f t="shared" si="37"/>
        <v>150</v>
      </c>
      <c r="Z91">
        <f t="shared" si="38"/>
        <v>1</v>
      </c>
      <c r="AA91">
        <f t="shared" si="39"/>
        <v>1.6</v>
      </c>
      <c r="AB91">
        <f t="shared" si="40"/>
        <v>2</v>
      </c>
      <c r="AC91">
        <f t="shared" si="41"/>
        <v>0</v>
      </c>
      <c r="AD91">
        <f t="shared" si="42"/>
        <v>7</v>
      </c>
      <c r="AE91" s="13">
        <f t="shared" si="43"/>
        <v>1</v>
      </c>
      <c r="AF91" s="14">
        <f t="shared" si="44"/>
        <v>0</v>
      </c>
      <c r="AG91" s="15">
        <f t="shared" si="45"/>
        <v>1</v>
      </c>
      <c r="AH91">
        <f t="shared" si="46"/>
        <v>1</v>
      </c>
      <c r="AI91">
        <f t="shared" si="47"/>
        <v>0.83721166920930379</v>
      </c>
      <c r="AJ91" s="13">
        <f t="shared" si="48"/>
        <v>0.83721166920930379</v>
      </c>
      <c r="AK91" s="15">
        <f t="shared" si="49"/>
        <v>0.16278833079069621</v>
      </c>
      <c r="AL91" s="13">
        <f t="shared" si="50"/>
        <v>-0.17767835013033584</v>
      </c>
      <c r="AM91" s="15">
        <f t="shared" si="51"/>
        <v>100</v>
      </c>
      <c r="BQ91">
        <v>0.11531912747477635</v>
      </c>
      <c r="BR91">
        <v>1</v>
      </c>
      <c r="BS91">
        <v>0</v>
      </c>
      <c r="BT91">
        <f t="shared" si="55"/>
        <v>80</v>
      </c>
      <c r="BU91">
        <f t="shared" si="56"/>
        <v>3</v>
      </c>
      <c r="BV91">
        <f t="shared" si="52"/>
        <v>0.5</v>
      </c>
      <c r="BW91">
        <f t="shared" si="53"/>
        <v>0.97810218978102192</v>
      </c>
      <c r="BX91">
        <f t="shared" si="54"/>
        <v>6.113138686131365E-3</v>
      </c>
    </row>
    <row r="92" spans="1:76" x14ac:dyDescent="0.3">
      <c r="A92" s="4">
        <v>62</v>
      </c>
      <c r="B92" s="4">
        <v>0</v>
      </c>
      <c r="C92" s="4">
        <v>4</v>
      </c>
      <c r="D92" s="4">
        <v>160</v>
      </c>
      <c r="E92" s="4">
        <v>164</v>
      </c>
      <c r="F92" s="4">
        <v>0</v>
      </c>
      <c r="G92" s="4">
        <v>2</v>
      </c>
      <c r="H92" s="4">
        <v>145</v>
      </c>
      <c r="I92" s="4">
        <v>0</v>
      </c>
      <c r="J92" s="4">
        <v>6.2</v>
      </c>
      <c r="K92" s="4">
        <v>3</v>
      </c>
      <c r="L92" s="4">
        <v>3</v>
      </c>
      <c r="M92" s="4">
        <v>7</v>
      </c>
      <c r="N92" s="7">
        <v>1</v>
      </c>
      <c r="R92">
        <f t="shared" si="30"/>
        <v>52</v>
      </c>
      <c r="S92">
        <f t="shared" si="31"/>
        <v>1</v>
      </c>
      <c r="T92">
        <f t="shared" si="32"/>
        <v>2</v>
      </c>
      <c r="U92">
        <f t="shared" si="33"/>
        <v>120</v>
      </c>
      <c r="V92">
        <f t="shared" si="34"/>
        <v>325</v>
      </c>
      <c r="W92">
        <f t="shared" si="35"/>
        <v>0</v>
      </c>
      <c r="X92">
        <f t="shared" si="36"/>
        <v>0</v>
      </c>
      <c r="Y92">
        <f t="shared" si="37"/>
        <v>172</v>
      </c>
      <c r="Z92">
        <f t="shared" si="38"/>
        <v>0</v>
      </c>
      <c r="AA92">
        <f t="shared" si="39"/>
        <v>0.2</v>
      </c>
      <c r="AB92">
        <f t="shared" si="40"/>
        <v>1</v>
      </c>
      <c r="AC92">
        <f t="shared" si="41"/>
        <v>0</v>
      </c>
      <c r="AD92">
        <f t="shared" si="42"/>
        <v>3</v>
      </c>
      <c r="AE92" s="13">
        <f t="shared" si="43"/>
        <v>0</v>
      </c>
      <c r="AF92" s="14">
        <f t="shared" si="44"/>
        <v>1</v>
      </c>
      <c r="AG92" s="15">
        <f t="shared" si="45"/>
        <v>1</v>
      </c>
      <c r="AH92">
        <f t="shared" si="46"/>
        <v>0</v>
      </c>
      <c r="AI92">
        <f t="shared" si="47"/>
        <v>4.5653315135150467E-2</v>
      </c>
      <c r="AJ92" s="13">
        <f t="shared" si="48"/>
        <v>4.5653315135150467E-2</v>
      </c>
      <c r="AK92" s="15">
        <f t="shared" si="49"/>
        <v>0.95434668486484953</v>
      </c>
      <c r="AL92" s="13">
        <f t="shared" si="50"/>
        <v>-4.6728272222281625E-2</v>
      </c>
      <c r="AM92" s="15">
        <f t="shared" si="51"/>
        <v>100</v>
      </c>
      <c r="BQ92">
        <v>0.11693322595985006</v>
      </c>
      <c r="BR92">
        <v>1</v>
      </c>
      <c r="BS92">
        <v>0</v>
      </c>
      <c r="BT92">
        <f t="shared" si="55"/>
        <v>81</v>
      </c>
      <c r="BU92">
        <f t="shared" si="56"/>
        <v>3</v>
      </c>
      <c r="BV92">
        <f t="shared" si="52"/>
        <v>0.49375000000000002</v>
      </c>
      <c r="BW92">
        <f t="shared" si="53"/>
        <v>0.97810218978102192</v>
      </c>
      <c r="BX92">
        <f t="shared" si="54"/>
        <v>0</v>
      </c>
    </row>
    <row r="93" spans="1:76" x14ac:dyDescent="0.3">
      <c r="A93" s="5">
        <v>62</v>
      </c>
      <c r="B93" s="5">
        <v>1</v>
      </c>
      <c r="C93" s="5">
        <v>3</v>
      </c>
      <c r="D93" s="5">
        <v>130</v>
      </c>
      <c r="E93" s="5">
        <v>231</v>
      </c>
      <c r="F93" s="5">
        <v>0</v>
      </c>
      <c r="G93" s="5">
        <v>0</v>
      </c>
      <c r="H93" s="5">
        <v>146</v>
      </c>
      <c r="I93" s="5">
        <v>0</v>
      </c>
      <c r="J93" s="5">
        <v>1.8</v>
      </c>
      <c r="K93" s="5">
        <v>2</v>
      </c>
      <c r="L93" s="5">
        <v>3</v>
      </c>
      <c r="M93" s="5">
        <v>7</v>
      </c>
      <c r="N93" s="8">
        <v>0</v>
      </c>
      <c r="R93">
        <f t="shared" si="30"/>
        <v>44</v>
      </c>
      <c r="S93">
        <f t="shared" si="31"/>
        <v>1</v>
      </c>
      <c r="T93">
        <f t="shared" si="32"/>
        <v>3</v>
      </c>
      <c r="U93">
        <f t="shared" si="33"/>
        <v>140</v>
      </c>
      <c r="V93">
        <f t="shared" si="34"/>
        <v>235</v>
      </c>
      <c r="W93">
        <f t="shared" si="35"/>
        <v>0</v>
      </c>
      <c r="X93">
        <f t="shared" si="36"/>
        <v>2</v>
      </c>
      <c r="Y93">
        <f t="shared" si="37"/>
        <v>180</v>
      </c>
      <c r="Z93">
        <f t="shared" si="38"/>
        <v>0</v>
      </c>
      <c r="AA93">
        <f t="shared" si="39"/>
        <v>0</v>
      </c>
      <c r="AB93">
        <f t="shared" si="40"/>
        <v>1</v>
      </c>
      <c r="AC93">
        <f t="shared" si="41"/>
        <v>0</v>
      </c>
      <c r="AD93">
        <f t="shared" si="42"/>
        <v>3</v>
      </c>
      <c r="AE93" s="13">
        <f t="shared" si="43"/>
        <v>0</v>
      </c>
      <c r="AF93" s="14">
        <f t="shared" si="44"/>
        <v>1</v>
      </c>
      <c r="AG93" s="15">
        <f t="shared" si="45"/>
        <v>1</v>
      </c>
      <c r="AH93">
        <f t="shared" si="46"/>
        <v>0</v>
      </c>
      <c r="AI93">
        <f t="shared" si="47"/>
        <v>0.11470582049888614</v>
      </c>
      <c r="AJ93" s="13">
        <f t="shared" si="48"/>
        <v>0.11470582049888614</v>
      </c>
      <c r="AK93" s="15">
        <f t="shared" si="49"/>
        <v>0.88529417950111389</v>
      </c>
      <c r="AL93" s="13">
        <f t="shared" si="50"/>
        <v>-0.12183528299296593</v>
      </c>
      <c r="AM93" s="15">
        <f t="shared" si="51"/>
        <v>100</v>
      </c>
      <c r="BQ93">
        <v>0.11706949272234828</v>
      </c>
      <c r="BR93">
        <v>0</v>
      </c>
      <c r="BS93">
        <v>1</v>
      </c>
      <c r="BT93">
        <f t="shared" si="55"/>
        <v>81</v>
      </c>
      <c r="BU93">
        <f t="shared" si="56"/>
        <v>4</v>
      </c>
      <c r="BV93">
        <f t="shared" si="52"/>
        <v>0.49375000000000002</v>
      </c>
      <c r="BW93">
        <f t="shared" si="53"/>
        <v>0.97080291970802923</v>
      </c>
      <c r="BX93">
        <f t="shared" si="54"/>
        <v>6.067518248175161E-3</v>
      </c>
    </row>
    <row r="94" spans="1:76" x14ac:dyDescent="0.3">
      <c r="A94" s="4">
        <v>44</v>
      </c>
      <c r="B94" s="4">
        <v>0</v>
      </c>
      <c r="C94" s="4">
        <v>3</v>
      </c>
      <c r="D94" s="4">
        <v>108</v>
      </c>
      <c r="E94" s="4">
        <v>141</v>
      </c>
      <c r="F94" s="4">
        <v>0</v>
      </c>
      <c r="G94" s="4">
        <v>0</v>
      </c>
      <c r="H94" s="4">
        <v>175</v>
      </c>
      <c r="I94" s="4">
        <v>0</v>
      </c>
      <c r="J94" s="4">
        <v>0.6</v>
      </c>
      <c r="K94" s="4">
        <v>2</v>
      </c>
      <c r="L94" s="4">
        <v>0</v>
      </c>
      <c r="M94" s="4">
        <v>3</v>
      </c>
      <c r="N94" s="7">
        <v>0</v>
      </c>
      <c r="R94">
        <f t="shared" si="30"/>
        <v>47</v>
      </c>
      <c r="S94">
        <f t="shared" si="31"/>
        <v>1</v>
      </c>
      <c r="T94">
        <f t="shared" si="32"/>
        <v>3</v>
      </c>
      <c r="U94">
        <f t="shared" si="33"/>
        <v>138</v>
      </c>
      <c r="V94">
        <f t="shared" si="34"/>
        <v>257</v>
      </c>
      <c r="W94">
        <f t="shared" si="35"/>
        <v>0</v>
      </c>
      <c r="X94">
        <f t="shared" si="36"/>
        <v>2</v>
      </c>
      <c r="Y94">
        <f t="shared" si="37"/>
        <v>156</v>
      </c>
      <c r="Z94">
        <f t="shared" si="38"/>
        <v>0</v>
      </c>
      <c r="AA94">
        <f t="shared" si="39"/>
        <v>0</v>
      </c>
      <c r="AB94">
        <f t="shared" si="40"/>
        <v>1</v>
      </c>
      <c r="AC94">
        <f t="shared" si="41"/>
        <v>0</v>
      </c>
      <c r="AD94">
        <f t="shared" si="42"/>
        <v>3</v>
      </c>
      <c r="AE94" s="13">
        <f t="shared" si="43"/>
        <v>0</v>
      </c>
      <c r="AF94" s="14">
        <f t="shared" si="44"/>
        <v>1</v>
      </c>
      <c r="AG94" s="15">
        <f t="shared" si="45"/>
        <v>1</v>
      </c>
      <c r="AH94">
        <f t="shared" si="46"/>
        <v>0</v>
      </c>
      <c r="AI94">
        <f t="shared" si="47"/>
        <v>0.17832965974343637</v>
      </c>
      <c r="AJ94" s="13">
        <f t="shared" si="48"/>
        <v>0.17832965974343637</v>
      </c>
      <c r="AK94" s="15">
        <f t="shared" si="49"/>
        <v>0.8216703402565636</v>
      </c>
      <c r="AL94" s="13">
        <f t="shared" si="50"/>
        <v>-0.19641601028296762</v>
      </c>
      <c r="AM94" s="15">
        <f t="shared" si="51"/>
        <v>100</v>
      </c>
      <c r="BQ94">
        <v>0.11819144997237609</v>
      </c>
      <c r="BR94">
        <v>1</v>
      </c>
      <c r="BS94">
        <v>0</v>
      </c>
      <c r="BT94">
        <f t="shared" si="55"/>
        <v>82</v>
      </c>
      <c r="BU94">
        <f t="shared" si="56"/>
        <v>4</v>
      </c>
      <c r="BV94">
        <f t="shared" si="52"/>
        <v>0.48750000000000004</v>
      </c>
      <c r="BW94">
        <f t="shared" si="53"/>
        <v>0.97080291970802923</v>
      </c>
      <c r="BX94">
        <f t="shared" si="54"/>
        <v>6.0675182481752686E-3</v>
      </c>
    </row>
    <row r="95" spans="1:76" x14ac:dyDescent="0.3">
      <c r="A95" s="5">
        <v>63</v>
      </c>
      <c r="B95" s="5">
        <v>0</v>
      </c>
      <c r="C95" s="5">
        <v>3</v>
      </c>
      <c r="D95" s="5">
        <v>135</v>
      </c>
      <c r="E95" s="5">
        <v>252</v>
      </c>
      <c r="F95" s="5">
        <v>0</v>
      </c>
      <c r="G95" s="5">
        <v>2</v>
      </c>
      <c r="H95" s="5">
        <v>172</v>
      </c>
      <c r="I95" s="5">
        <v>0</v>
      </c>
      <c r="J95" s="5">
        <v>0</v>
      </c>
      <c r="K95" s="5">
        <v>1</v>
      </c>
      <c r="L95" s="5">
        <v>0</v>
      </c>
      <c r="M95" s="5">
        <v>3</v>
      </c>
      <c r="N95" s="8">
        <v>0</v>
      </c>
      <c r="R95">
        <f t="shared" si="30"/>
        <v>53</v>
      </c>
      <c r="S95">
        <f t="shared" si="31"/>
        <v>0</v>
      </c>
      <c r="T95">
        <f t="shared" si="32"/>
        <v>4</v>
      </c>
      <c r="U95">
        <f t="shared" si="33"/>
        <v>138</v>
      </c>
      <c r="V95">
        <f t="shared" si="34"/>
        <v>234</v>
      </c>
      <c r="W95">
        <f t="shared" si="35"/>
        <v>0</v>
      </c>
      <c r="X95">
        <f t="shared" si="36"/>
        <v>2</v>
      </c>
      <c r="Y95">
        <f t="shared" si="37"/>
        <v>160</v>
      </c>
      <c r="Z95">
        <f t="shared" si="38"/>
        <v>0</v>
      </c>
      <c r="AA95">
        <f t="shared" si="39"/>
        <v>0</v>
      </c>
      <c r="AB95">
        <f t="shared" si="40"/>
        <v>1</v>
      </c>
      <c r="AC95">
        <f t="shared" si="41"/>
        <v>0</v>
      </c>
      <c r="AD95">
        <f t="shared" si="42"/>
        <v>3</v>
      </c>
      <c r="AE95" s="13">
        <f t="shared" si="43"/>
        <v>0</v>
      </c>
      <c r="AF95" s="14">
        <f t="shared" si="44"/>
        <v>1</v>
      </c>
      <c r="AG95" s="15">
        <f t="shared" si="45"/>
        <v>1</v>
      </c>
      <c r="AH95">
        <f t="shared" si="46"/>
        <v>0</v>
      </c>
      <c r="AI95">
        <f t="shared" si="47"/>
        <v>7.2687212695970227E-2</v>
      </c>
      <c r="AJ95" s="13">
        <f t="shared" si="48"/>
        <v>7.2687212695970227E-2</v>
      </c>
      <c r="AK95" s="15">
        <f t="shared" si="49"/>
        <v>0.92731278730402977</v>
      </c>
      <c r="AL95" s="13">
        <f t="shared" si="50"/>
        <v>-7.5464351446782527E-2</v>
      </c>
      <c r="AM95" s="15">
        <f t="shared" si="51"/>
        <v>100</v>
      </c>
      <c r="BQ95">
        <v>0.12287748716794537</v>
      </c>
      <c r="BR95">
        <v>1</v>
      </c>
      <c r="BS95">
        <v>0</v>
      </c>
      <c r="BT95">
        <f t="shared" si="55"/>
        <v>83</v>
      </c>
      <c r="BU95">
        <f t="shared" si="56"/>
        <v>4</v>
      </c>
      <c r="BV95">
        <f t="shared" si="52"/>
        <v>0.48124999999999996</v>
      </c>
      <c r="BW95">
        <f t="shared" si="53"/>
        <v>0.97080291970802923</v>
      </c>
      <c r="BX95">
        <f t="shared" si="54"/>
        <v>6.067518248175161E-3</v>
      </c>
    </row>
    <row r="96" spans="1:76" x14ac:dyDescent="0.3">
      <c r="A96" s="4">
        <v>52</v>
      </c>
      <c r="B96" s="4">
        <v>1</v>
      </c>
      <c r="C96" s="4">
        <v>4</v>
      </c>
      <c r="D96" s="4">
        <v>128</v>
      </c>
      <c r="E96" s="4">
        <v>255</v>
      </c>
      <c r="F96" s="4">
        <v>0</v>
      </c>
      <c r="G96" s="4">
        <v>0</v>
      </c>
      <c r="H96" s="4">
        <v>161</v>
      </c>
      <c r="I96" s="4">
        <v>1</v>
      </c>
      <c r="J96" s="4">
        <v>0</v>
      </c>
      <c r="K96" s="4">
        <v>1</v>
      </c>
      <c r="L96" s="4">
        <v>1</v>
      </c>
      <c r="M96" s="4">
        <v>7</v>
      </c>
      <c r="N96" s="7">
        <v>1</v>
      </c>
      <c r="R96">
        <f t="shared" si="30"/>
        <v>51</v>
      </c>
      <c r="S96">
        <f t="shared" si="31"/>
        <v>0</v>
      </c>
      <c r="T96">
        <f t="shared" si="32"/>
        <v>3</v>
      </c>
      <c r="U96">
        <f t="shared" si="33"/>
        <v>130</v>
      </c>
      <c r="V96">
        <f t="shared" si="34"/>
        <v>256</v>
      </c>
      <c r="W96">
        <f t="shared" si="35"/>
        <v>0</v>
      </c>
      <c r="X96">
        <f t="shared" si="36"/>
        <v>2</v>
      </c>
      <c r="Y96">
        <f t="shared" si="37"/>
        <v>149</v>
      </c>
      <c r="Z96">
        <f t="shared" si="38"/>
        <v>0</v>
      </c>
      <c r="AA96">
        <f t="shared" si="39"/>
        <v>0.5</v>
      </c>
      <c r="AB96">
        <f t="shared" si="40"/>
        <v>1</v>
      </c>
      <c r="AC96">
        <f t="shared" si="41"/>
        <v>0</v>
      </c>
      <c r="AD96">
        <f t="shared" si="42"/>
        <v>3</v>
      </c>
      <c r="AE96" s="13">
        <f t="shared" si="43"/>
        <v>0</v>
      </c>
      <c r="AF96" s="14">
        <f t="shared" si="44"/>
        <v>1</v>
      </c>
      <c r="AG96" s="15">
        <f t="shared" si="45"/>
        <v>1</v>
      </c>
      <c r="AH96">
        <f t="shared" si="46"/>
        <v>0</v>
      </c>
      <c r="AI96">
        <f t="shared" si="47"/>
        <v>5.601138667004172E-2</v>
      </c>
      <c r="AJ96" s="13">
        <f t="shared" si="48"/>
        <v>5.601138667004172E-2</v>
      </c>
      <c r="AK96" s="15">
        <f t="shared" si="49"/>
        <v>0.94398861332995831</v>
      </c>
      <c r="AL96" s="13">
        <f t="shared" si="50"/>
        <v>-5.764117505985257E-2</v>
      </c>
      <c r="AM96" s="15">
        <f t="shared" si="51"/>
        <v>100</v>
      </c>
      <c r="BQ96">
        <v>0.1262484612189895</v>
      </c>
      <c r="BR96">
        <v>1</v>
      </c>
      <c r="BS96">
        <v>0</v>
      </c>
      <c r="BT96">
        <f t="shared" si="55"/>
        <v>84</v>
      </c>
      <c r="BU96">
        <f t="shared" si="56"/>
        <v>4</v>
      </c>
      <c r="BV96">
        <f t="shared" si="52"/>
        <v>0.47499999999999998</v>
      </c>
      <c r="BW96">
        <f t="shared" si="53"/>
        <v>0.97080291970802923</v>
      </c>
      <c r="BX96">
        <f t="shared" si="54"/>
        <v>6.067518248175161E-3</v>
      </c>
    </row>
    <row r="97" spans="1:76" x14ac:dyDescent="0.3">
      <c r="A97" s="5">
        <v>59</v>
      </c>
      <c r="B97" s="5">
        <v>1</v>
      </c>
      <c r="C97" s="5">
        <v>4</v>
      </c>
      <c r="D97" s="5">
        <v>110</v>
      </c>
      <c r="E97" s="5">
        <v>239</v>
      </c>
      <c r="F97" s="5">
        <v>0</v>
      </c>
      <c r="G97" s="5">
        <v>2</v>
      </c>
      <c r="H97" s="5">
        <v>142</v>
      </c>
      <c r="I97" s="5">
        <v>1</v>
      </c>
      <c r="J97" s="5">
        <v>1.2</v>
      </c>
      <c r="K97" s="5">
        <v>2</v>
      </c>
      <c r="L97" s="5">
        <v>1</v>
      </c>
      <c r="M97" s="5">
        <v>7</v>
      </c>
      <c r="N97" s="8">
        <v>1</v>
      </c>
      <c r="R97">
        <f t="shared" si="30"/>
        <v>66</v>
      </c>
      <c r="S97">
        <f t="shared" si="31"/>
        <v>1</v>
      </c>
      <c r="T97">
        <f t="shared" si="32"/>
        <v>4</v>
      </c>
      <c r="U97">
        <f t="shared" si="33"/>
        <v>120</v>
      </c>
      <c r="V97">
        <f t="shared" si="34"/>
        <v>302</v>
      </c>
      <c r="W97">
        <f t="shared" si="35"/>
        <v>0</v>
      </c>
      <c r="X97">
        <f t="shared" si="36"/>
        <v>2</v>
      </c>
      <c r="Y97">
        <f t="shared" si="37"/>
        <v>151</v>
      </c>
      <c r="Z97">
        <f t="shared" si="38"/>
        <v>0</v>
      </c>
      <c r="AA97">
        <f t="shared" si="39"/>
        <v>0.4</v>
      </c>
      <c r="AB97">
        <f t="shared" si="40"/>
        <v>2</v>
      </c>
      <c r="AC97">
        <f t="shared" si="41"/>
        <v>0</v>
      </c>
      <c r="AD97">
        <f t="shared" si="42"/>
        <v>3</v>
      </c>
      <c r="AE97" s="13">
        <f t="shared" si="43"/>
        <v>0</v>
      </c>
      <c r="AF97" s="14">
        <f t="shared" si="44"/>
        <v>1</v>
      </c>
      <c r="AG97" s="15">
        <f t="shared" si="45"/>
        <v>1</v>
      </c>
      <c r="AH97">
        <f t="shared" si="46"/>
        <v>0</v>
      </c>
      <c r="AI97">
        <f t="shared" si="47"/>
        <v>0.34127892414574196</v>
      </c>
      <c r="AJ97" s="13">
        <f t="shared" si="48"/>
        <v>0.34127892414574196</v>
      </c>
      <c r="AK97" s="15">
        <f t="shared" si="49"/>
        <v>0.6587210758542581</v>
      </c>
      <c r="AL97" s="13">
        <f t="shared" si="50"/>
        <v>-0.4174550877121524</v>
      </c>
      <c r="AM97" s="15">
        <f t="shared" si="51"/>
        <v>100</v>
      </c>
      <c r="BQ97">
        <v>0.12636352667118739</v>
      </c>
      <c r="BR97">
        <v>1</v>
      </c>
      <c r="BS97">
        <v>0</v>
      </c>
      <c r="BT97">
        <f t="shared" si="55"/>
        <v>85</v>
      </c>
      <c r="BU97">
        <f t="shared" si="56"/>
        <v>4</v>
      </c>
      <c r="BV97">
        <f t="shared" si="52"/>
        <v>0.46875</v>
      </c>
      <c r="BW97">
        <f t="shared" si="53"/>
        <v>0.97080291970802923</v>
      </c>
      <c r="BX97">
        <f t="shared" si="54"/>
        <v>6.067518248175161E-3</v>
      </c>
    </row>
    <row r="98" spans="1:76" x14ac:dyDescent="0.3">
      <c r="A98" s="4">
        <v>60</v>
      </c>
      <c r="B98" s="4">
        <v>0</v>
      </c>
      <c r="C98" s="4">
        <v>4</v>
      </c>
      <c r="D98" s="4">
        <v>150</v>
      </c>
      <c r="E98" s="4">
        <v>258</v>
      </c>
      <c r="F98" s="4">
        <v>0</v>
      </c>
      <c r="G98" s="4">
        <v>2</v>
      </c>
      <c r="H98" s="4">
        <v>157</v>
      </c>
      <c r="I98" s="4">
        <v>0</v>
      </c>
      <c r="J98" s="4">
        <v>2.6</v>
      </c>
      <c r="K98" s="4">
        <v>2</v>
      </c>
      <c r="L98" s="4">
        <v>2</v>
      </c>
      <c r="M98" s="4">
        <v>7</v>
      </c>
      <c r="N98" s="7">
        <v>1</v>
      </c>
      <c r="R98">
        <f t="shared" si="30"/>
        <v>62</v>
      </c>
      <c r="S98">
        <f t="shared" si="31"/>
        <v>0</v>
      </c>
      <c r="T98">
        <f t="shared" si="32"/>
        <v>4</v>
      </c>
      <c r="U98">
        <f t="shared" si="33"/>
        <v>160</v>
      </c>
      <c r="V98">
        <f t="shared" si="34"/>
        <v>164</v>
      </c>
      <c r="W98">
        <f t="shared" si="35"/>
        <v>0</v>
      </c>
      <c r="X98">
        <f t="shared" si="36"/>
        <v>2</v>
      </c>
      <c r="Y98">
        <f t="shared" si="37"/>
        <v>145</v>
      </c>
      <c r="Z98">
        <f t="shared" si="38"/>
        <v>0</v>
      </c>
      <c r="AA98">
        <f t="shared" si="39"/>
        <v>6.2</v>
      </c>
      <c r="AB98">
        <f t="shared" si="40"/>
        <v>3</v>
      </c>
      <c r="AC98">
        <f t="shared" si="41"/>
        <v>3</v>
      </c>
      <c r="AD98">
        <f t="shared" si="42"/>
        <v>7</v>
      </c>
      <c r="AE98" s="13">
        <f t="shared" si="43"/>
        <v>1</v>
      </c>
      <c r="AF98" s="14">
        <f t="shared" si="44"/>
        <v>0</v>
      </c>
      <c r="AG98" s="15">
        <f t="shared" si="45"/>
        <v>1</v>
      </c>
      <c r="AH98">
        <f t="shared" si="46"/>
        <v>1</v>
      </c>
      <c r="AI98">
        <f t="shared" si="47"/>
        <v>0.99655461662805178</v>
      </c>
      <c r="AJ98" s="13">
        <f t="shared" si="48"/>
        <v>0.99655461662805178</v>
      </c>
      <c r="AK98" s="15">
        <f t="shared" si="49"/>
        <v>3.4453833719482185E-3</v>
      </c>
      <c r="AL98" s="13">
        <f t="shared" si="50"/>
        <v>-3.4513323735627104E-3</v>
      </c>
      <c r="AM98" s="15">
        <f t="shared" si="51"/>
        <v>100</v>
      </c>
      <c r="BQ98">
        <v>0.12675853557171562</v>
      </c>
      <c r="BR98">
        <v>1</v>
      </c>
      <c r="BS98">
        <v>0</v>
      </c>
      <c r="BT98">
        <f t="shared" si="55"/>
        <v>86</v>
      </c>
      <c r="BU98">
        <f t="shared" si="56"/>
        <v>4</v>
      </c>
      <c r="BV98">
        <f t="shared" si="52"/>
        <v>0.46250000000000002</v>
      </c>
      <c r="BW98">
        <f t="shared" si="53"/>
        <v>0.97080291970802923</v>
      </c>
      <c r="BX98">
        <f t="shared" si="54"/>
        <v>6.067518248175161E-3</v>
      </c>
    </row>
    <row r="99" spans="1:76" x14ac:dyDescent="0.3">
      <c r="A99" s="5">
        <v>52</v>
      </c>
      <c r="B99" s="5">
        <v>1</v>
      </c>
      <c r="C99" s="5">
        <v>2</v>
      </c>
      <c r="D99" s="5">
        <v>134</v>
      </c>
      <c r="E99" s="5">
        <v>201</v>
      </c>
      <c r="F99" s="5">
        <v>0</v>
      </c>
      <c r="G99" s="5">
        <v>0</v>
      </c>
      <c r="H99" s="5">
        <v>158</v>
      </c>
      <c r="I99" s="5">
        <v>0</v>
      </c>
      <c r="J99" s="5">
        <v>0.8</v>
      </c>
      <c r="K99" s="5">
        <v>1</v>
      </c>
      <c r="L99" s="5">
        <v>1</v>
      </c>
      <c r="M99" s="5">
        <v>3</v>
      </c>
      <c r="N99" s="8">
        <v>0</v>
      </c>
      <c r="R99">
        <f t="shared" si="30"/>
        <v>62</v>
      </c>
      <c r="S99">
        <f t="shared" si="31"/>
        <v>1</v>
      </c>
      <c r="T99">
        <f t="shared" si="32"/>
        <v>3</v>
      </c>
      <c r="U99">
        <f t="shared" si="33"/>
        <v>130</v>
      </c>
      <c r="V99">
        <f t="shared" si="34"/>
        <v>231</v>
      </c>
      <c r="W99">
        <f t="shared" si="35"/>
        <v>0</v>
      </c>
      <c r="X99">
        <f t="shared" si="36"/>
        <v>0</v>
      </c>
      <c r="Y99">
        <f t="shared" si="37"/>
        <v>146</v>
      </c>
      <c r="Z99">
        <f t="shared" si="38"/>
        <v>0</v>
      </c>
      <c r="AA99">
        <f t="shared" si="39"/>
        <v>1.8</v>
      </c>
      <c r="AB99">
        <f t="shared" si="40"/>
        <v>2</v>
      </c>
      <c r="AC99">
        <f t="shared" si="41"/>
        <v>3</v>
      </c>
      <c r="AD99">
        <f t="shared" si="42"/>
        <v>7</v>
      </c>
      <c r="AE99" s="13">
        <f t="shared" si="43"/>
        <v>0</v>
      </c>
      <c r="AF99" s="14">
        <f t="shared" si="44"/>
        <v>1</v>
      </c>
      <c r="AG99" s="15">
        <f t="shared" si="45"/>
        <v>1</v>
      </c>
      <c r="AH99">
        <f t="shared" si="46"/>
        <v>0</v>
      </c>
      <c r="AI99">
        <f t="shared" si="47"/>
        <v>0.97911010768418805</v>
      </c>
      <c r="AJ99" s="13">
        <f t="shared" si="48"/>
        <v>0.97911010768418805</v>
      </c>
      <c r="AK99" s="15">
        <f t="shared" si="49"/>
        <v>2.0889892315811953E-2</v>
      </c>
      <c r="AL99" s="13">
        <f t="shared" si="50"/>
        <v>-3.868489858246865</v>
      </c>
      <c r="AM99" s="15">
        <f t="shared" si="51"/>
        <v>0</v>
      </c>
      <c r="BQ99">
        <v>0.12838392855775696</v>
      </c>
      <c r="BR99">
        <v>1</v>
      </c>
      <c r="BS99">
        <v>0</v>
      </c>
      <c r="BT99">
        <f t="shared" si="55"/>
        <v>87</v>
      </c>
      <c r="BU99">
        <f t="shared" si="56"/>
        <v>4</v>
      </c>
      <c r="BV99">
        <f t="shared" si="52"/>
        <v>0.45625000000000004</v>
      </c>
      <c r="BW99">
        <f t="shared" si="53"/>
        <v>0.97080291970802923</v>
      </c>
      <c r="BX99">
        <f t="shared" si="54"/>
        <v>0</v>
      </c>
    </row>
    <row r="100" spans="1:76" x14ac:dyDescent="0.3">
      <c r="A100" s="4">
        <v>48</v>
      </c>
      <c r="B100" s="4">
        <v>1</v>
      </c>
      <c r="C100" s="4">
        <v>4</v>
      </c>
      <c r="D100" s="4">
        <v>122</v>
      </c>
      <c r="E100" s="4">
        <v>222</v>
      </c>
      <c r="F100" s="4">
        <v>0</v>
      </c>
      <c r="G100" s="4">
        <v>2</v>
      </c>
      <c r="H100" s="4">
        <v>186</v>
      </c>
      <c r="I100" s="4">
        <v>0</v>
      </c>
      <c r="J100" s="4">
        <v>0</v>
      </c>
      <c r="K100" s="4">
        <v>1</v>
      </c>
      <c r="L100" s="4">
        <v>0</v>
      </c>
      <c r="M100" s="4">
        <v>3</v>
      </c>
      <c r="N100" s="7">
        <v>0</v>
      </c>
      <c r="R100">
        <f t="shared" si="30"/>
        <v>44</v>
      </c>
      <c r="S100">
        <f t="shared" si="31"/>
        <v>0</v>
      </c>
      <c r="T100">
        <f t="shared" si="32"/>
        <v>3</v>
      </c>
      <c r="U100">
        <f t="shared" si="33"/>
        <v>108</v>
      </c>
      <c r="V100">
        <f t="shared" si="34"/>
        <v>141</v>
      </c>
      <c r="W100">
        <f t="shared" si="35"/>
        <v>0</v>
      </c>
      <c r="X100">
        <f t="shared" si="36"/>
        <v>0</v>
      </c>
      <c r="Y100">
        <f t="shared" si="37"/>
        <v>175</v>
      </c>
      <c r="Z100">
        <f t="shared" si="38"/>
        <v>0</v>
      </c>
      <c r="AA100">
        <f t="shared" si="39"/>
        <v>0.6</v>
      </c>
      <c r="AB100">
        <f t="shared" si="40"/>
        <v>2</v>
      </c>
      <c r="AC100">
        <f t="shared" si="41"/>
        <v>0</v>
      </c>
      <c r="AD100">
        <f t="shared" si="42"/>
        <v>3</v>
      </c>
      <c r="AE100" s="13">
        <f t="shared" si="43"/>
        <v>0</v>
      </c>
      <c r="AF100" s="14">
        <f t="shared" si="44"/>
        <v>1</v>
      </c>
      <c r="AG100" s="15">
        <f t="shared" si="45"/>
        <v>1</v>
      </c>
      <c r="AH100">
        <f t="shared" si="46"/>
        <v>0</v>
      </c>
      <c r="AI100">
        <f t="shared" si="47"/>
        <v>1.3906263194425032E-2</v>
      </c>
      <c r="AJ100" s="13">
        <f t="shared" si="48"/>
        <v>1.3906263194425032E-2</v>
      </c>
      <c r="AK100" s="15">
        <f t="shared" si="49"/>
        <v>0.98609373680557499</v>
      </c>
      <c r="AL100" s="13">
        <f t="shared" si="50"/>
        <v>-1.4003861144021336E-2</v>
      </c>
      <c r="AM100" s="15">
        <f t="shared" si="51"/>
        <v>100</v>
      </c>
      <c r="BQ100">
        <v>0.13424087441271507</v>
      </c>
      <c r="BR100">
        <v>0</v>
      </c>
      <c r="BS100">
        <v>1</v>
      </c>
      <c r="BT100">
        <f t="shared" si="55"/>
        <v>87</v>
      </c>
      <c r="BU100">
        <f t="shared" si="56"/>
        <v>5</v>
      </c>
      <c r="BV100">
        <f t="shared" si="52"/>
        <v>0.45625000000000004</v>
      </c>
      <c r="BW100">
        <f t="shared" si="53"/>
        <v>0.96350364963503654</v>
      </c>
      <c r="BX100">
        <f t="shared" si="54"/>
        <v>6.0218978102190637E-3</v>
      </c>
    </row>
    <row r="101" spans="1:76" x14ac:dyDescent="0.3">
      <c r="A101" s="5">
        <v>45</v>
      </c>
      <c r="B101" s="5">
        <v>1</v>
      </c>
      <c r="C101" s="5">
        <v>4</v>
      </c>
      <c r="D101" s="5">
        <v>115</v>
      </c>
      <c r="E101" s="5">
        <v>260</v>
      </c>
      <c r="F101" s="5">
        <v>0</v>
      </c>
      <c r="G101" s="5">
        <v>2</v>
      </c>
      <c r="H101" s="5">
        <v>185</v>
      </c>
      <c r="I101" s="5">
        <v>0</v>
      </c>
      <c r="J101" s="5">
        <v>0</v>
      </c>
      <c r="K101" s="5">
        <v>1</v>
      </c>
      <c r="L101" s="5">
        <v>0</v>
      </c>
      <c r="M101" s="5">
        <v>3</v>
      </c>
      <c r="N101" s="8">
        <v>0</v>
      </c>
      <c r="R101">
        <f t="shared" si="30"/>
        <v>63</v>
      </c>
      <c r="S101">
        <f t="shared" si="31"/>
        <v>0</v>
      </c>
      <c r="T101">
        <f t="shared" si="32"/>
        <v>3</v>
      </c>
      <c r="U101">
        <f t="shared" si="33"/>
        <v>135</v>
      </c>
      <c r="V101">
        <f t="shared" si="34"/>
        <v>252</v>
      </c>
      <c r="W101">
        <f t="shared" si="35"/>
        <v>0</v>
      </c>
      <c r="X101">
        <f t="shared" si="36"/>
        <v>2</v>
      </c>
      <c r="Y101">
        <f t="shared" si="37"/>
        <v>172</v>
      </c>
      <c r="Z101">
        <f t="shared" si="38"/>
        <v>0</v>
      </c>
      <c r="AA101">
        <f t="shared" si="39"/>
        <v>0</v>
      </c>
      <c r="AB101">
        <f t="shared" si="40"/>
        <v>1</v>
      </c>
      <c r="AC101">
        <f t="shared" si="41"/>
        <v>0</v>
      </c>
      <c r="AD101">
        <f t="shared" si="42"/>
        <v>3</v>
      </c>
      <c r="AE101" s="13">
        <f t="shared" si="43"/>
        <v>0</v>
      </c>
      <c r="AF101" s="14">
        <f t="shared" si="44"/>
        <v>1</v>
      </c>
      <c r="AG101" s="15">
        <f t="shared" si="45"/>
        <v>1</v>
      </c>
      <c r="AH101">
        <f t="shared" si="46"/>
        <v>0</v>
      </c>
      <c r="AI101">
        <f t="shared" si="47"/>
        <v>2.9471050795689346E-2</v>
      </c>
      <c r="AJ101" s="13">
        <f t="shared" si="48"/>
        <v>2.9471050795689346E-2</v>
      </c>
      <c r="AK101" s="15">
        <f t="shared" si="49"/>
        <v>0.97052894920431065</v>
      </c>
      <c r="AL101" s="13">
        <f t="shared" si="50"/>
        <v>-2.9914047653284419E-2</v>
      </c>
      <c r="AM101" s="15">
        <f t="shared" si="51"/>
        <v>100</v>
      </c>
      <c r="BQ101">
        <v>0.13510597573940866</v>
      </c>
      <c r="BR101">
        <v>1</v>
      </c>
      <c r="BS101">
        <v>0</v>
      </c>
      <c r="BT101">
        <f t="shared" si="55"/>
        <v>88</v>
      </c>
      <c r="BU101">
        <f t="shared" si="56"/>
        <v>5</v>
      </c>
      <c r="BV101">
        <f t="shared" si="52"/>
        <v>0.44999999999999996</v>
      </c>
      <c r="BW101">
        <f t="shared" si="53"/>
        <v>0.96350364963503654</v>
      </c>
      <c r="BX101">
        <f t="shared" si="54"/>
        <v>0</v>
      </c>
    </row>
    <row r="102" spans="1:76" x14ac:dyDescent="0.3">
      <c r="A102" s="4">
        <v>34</v>
      </c>
      <c r="B102" s="4">
        <v>1</v>
      </c>
      <c r="C102" s="4">
        <v>1</v>
      </c>
      <c r="D102" s="4">
        <v>118</v>
      </c>
      <c r="E102" s="4">
        <v>182</v>
      </c>
      <c r="F102" s="4">
        <v>0</v>
      </c>
      <c r="G102" s="4">
        <v>2</v>
      </c>
      <c r="H102" s="4">
        <v>174</v>
      </c>
      <c r="I102" s="4">
        <v>0</v>
      </c>
      <c r="J102" s="4">
        <v>0</v>
      </c>
      <c r="K102" s="4">
        <v>1</v>
      </c>
      <c r="L102" s="4">
        <v>0</v>
      </c>
      <c r="M102" s="4">
        <v>3</v>
      </c>
      <c r="N102" s="7">
        <v>0</v>
      </c>
      <c r="R102">
        <f t="shared" si="30"/>
        <v>52</v>
      </c>
      <c r="S102">
        <f t="shared" si="31"/>
        <v>1</v>
      </c>
      <c r="T102">
        <f t="shared" si="32"/>
        <v>4</v>
      </c>
      <c r="U102">
        <f t="shared" si="33"/>
        <v>128</v>
      </c>
      <c r="V102">
        <f t="shared" si="34"/>
        <v>255</v>
      </c>
      <c r="W102">
        <f t="shared" si="35"/>
        <v>0</v>
      </c>
      <c r="X102">
        <f t="shared" si="36"/>
        <v>0</v>
      </c>
      <c r="Y102">
        <f t="shared" si="37"/>
        <v>161</v>
      </c>
      <c r="Z102">
        <f t="shared" si="38"/>
        <v>1</v>
      </c>
      <c r="AA102">
        <f t="shared" si="39"/>
        <v>0</v>
      </c>
      <c r="AB102">
        <f t="shared" si="40"/>
        <v>1</v>
      </c>
      <c r="AC102">
        <f t="shared" si="41"/>
        <v>1</v>
      </c>
      <c r="AD102">
        <f t="shared" si="42"/>
        <v>7</v>
      </c>
      <c r="AE102" s="13">
        <f t="shared" si="43"/>
        <v>1</v>
      </c>
      <c r="AF102" s="14">
        <f t="shared" si="44"/>
        <v>0</v>
      </c>
      <c r="AG102" s="15">
        <f t="shared" si="45"/>
        <v>1</v>
      </c>
      <c r="AH102">
        <f t="shared" si="46"/>
        <v>1</v>
      </c>
      <c r="AI102">
        <f t="shared" si="47"/>
        <v>0.84580155334281759</v>
      </c>
      <c r="AJ102" s="13">
        <f t="shared" si="48"/>
        <v>0.84580155334281759</v>
      </c>
      <c r="AK102" s="15">
        <f t="shared" si="49"/>
        <v>0.15419844665718241</v>
      </c>
      <c r="AL102" s="13">
        <f t="shared" si="50"/>
        <v>-0.16747051740864455</v>
      </c>
      <c r="AM102" s="15">
        <f t="shared" si="51"/>
        <v>100</v>
      </c>
      <c r="BQ102">
        <v>0.13802842787777342</v>
      </c>
      <c r="BR102">
        <v>0</v>
      </c>
      <c r="BS102">
        <v>1</v>
      </c>
      <c r="BT102">
        <f t="shared" si="55"/>
        <v>88</v>
      </c>
      <c r="BU102">
        <f t="shared" si="56"/>
        <v>6</v>
      </c>
      <c r="BV102">
        <f t="shared" si="52"/>
        <v>0.44999999999999996</v>
      </c>
      <c r="BW102">
        <f t="shared" si="53"/>
        <v>0.95620437956204385</v>
      </c>
      <c r="BX102">
        <f t="shared" si="54"/>
        <v>5.9762773722627531E-3</v>
      </c>
    </row>
    <row r="103" spans="1:76" x14ac:dyDescent="0.3">
      <c r="A103" s="5">
        <v>57</v>
      </c>
      <c r="B103" s="5">
        <v>0</v>
      </c>
      <c r="C103" s="5">
        <v>4</v>
      </c>
      <c r="D103" s="5">
        <v>128</v>
      </c>
      <c r="E103" s="5">
        <v>303</v>
      </c>
      <c r="F103" s="5">
        <v>0</v>
      </c>
      <c r="G103" s="5">
        <v>2</v>
      </c>
      <c r="H103" s="5">
        <v>159</v>
      </c>
      <c r="I103" s="5">
        <v>0</v>
      </c>
      <c r="J103" s="5">
        <v>0</v>
      </c>
      <c r="K103" s="5">
        <v>1</v>
      </c>
      <c r="L103" s="5">
        <v>1</v>
      </c>
      <c r="M103" s="5">
        <v>3</v>
      </c>
      <c r="N103" s="8">
        <v>0</v>
      </c>
      <c r="R103">
        <f t="shared" si="30"/>
        <v>59</v>
      </c>
      <c r="S103">
        <f t="shared" si="31"/>
        <v>1</v>
      </c>
      <c r="T103">
        <f t="shared" si="32"/>
        <v>4</v>
      </c>
      <c r="U103">
        <f t="shared" si="33"/>
        <v>110</v>
      </c>
      <c r="V103">
        <f t="shared" si="34"/>
        <v>239</v>
      </c>
      <c r="W103">
        <f t="shared" si="35"/>
        <v>0</v>
      </c>
      <c r="X103">
        <f t="shared" si="36"/>
        <v>2</v>
      </c>
      <c r="Y103">
        <f t="shared" si="37"/>
        <v>142</v>
      </c>
      <c r="Z103">
        <f t="shared" si="38"/>
        <v>1</v>
      </c>
      <c r="AA103">
        <f t="shared" si="39"/>
        <v>1.2</v>
      </c>
      <c r="AB103">
        <f t="shared" si="40"/>
        <v>2</v>
      </c>
      <c r="AC103">
        <f t="shared" si="41"/>
        <v>1</v>
      </c>
      <c r="AD103">
        <f t="shared" si="42"/>
        <v>7</v>
      </c>
      <c r="AE103" s="13">
        <f t="shared" si="43"/>
        <v>1</v>
      </c>
      <c r="AF103" s="14">
        <f t="shared" si="44"/>
        <v>0</v>
      </c>
      <c r="AG103" s="15">
        <f t="shared" si="45"/>
        <v>1</v>
      </c>
      <c r="AH103">
        <f t="shared" si="46"/>
        <v>1</v>
      </c>
      <c r="AI103">
        <f t="shared" si="47"/>
        <v>0.9448419695581477</v>
      </c>
      <c r="AJ103" s="13">
        <f t="shared" si="48"/>
        <v>0.9448419695581477</v>
      </c>
      <c r="AK103" s="15">
        <f t="shared" si="49"/>
        <v>5.5158030441852302E-2</v>
      </c>
      <c r="AL103" s="13">
        <f t="shared" si="50"/>
        <v>-5.6737593453348216E-2</v>
      </c>
      <c r="AM103" s="15">
        <f t="shared" si="51"/>
        <v>100</v>
      </c>
      <c r="BQ103">
        <v>0.13876406271113337</v>
      </c>
      <c r="BR103">
        <v>1</v>
      </c>
      <c r="BS103">
        <v>0</v>
      </c>
      <c r="BT103">
        <f t="shared" si="55"/>
        <v>89</v>
      </c>
      <c r="BU103">
        <f t="shared" si="56"/>
        <v>6</v>
      </c>
      <c r="BV103">
        <f t="shared" si="52"/>
        <v>0.44374999999999998</v>
      </c>
      <c r="BW103">
        <f t="shared" si="53"/>
        <v>0.95620437956204385</v>
      </c>
      <c r="BX103">
        <f t="shared" si="54"/>
        <v>5.9762773722627531E-3</v>
      </c>
    </row>
    <row r="104" spans="1:76" x14ac:dyDescent="0.3">
      <c r="A104" s="4">
        <v>71</v>
      </c>
      <c r="B104" s="4">
        <v>0</v>
      </c>
      <c r="C104" s="4">
        <v>3</v>
      </c>
      <c r="D104" s="4">
        <v>110</v>
      </c>
      <c r="E104" s="4">
        <v>265</v>
      </c>
      <c r="F104" s="4">
        <v>1</v>
      </c>
      <c r="G104" s="4">
        <v>2</v>
      </c>
      <c r="H104" s="4">
        <v>130</v>
      </c>
      <c r="I104" s="4">
        <v>0</v>
      </c>
      <c r="J104" s="4">
        <v>0</v>
      </c>
      <c r="K104" s="4">
        <v>1</v>
      </c>
      <c r="L104" s="4">
        <v>1</v>
      </c>
      <c r="M104" s="4">
        <v>3</v>
      </c>
      <c r="N104" s="7">
        <v>0</v>
      </c>
      <c r="R104">
        <f t="shared" si="30"/>
        <v>60</v>
      </c>
      <c r="S104">
        <f t="shared" si="31"/>
        <v>0</v>
      </c>
      <c r="T104">
        <f t="shared" si="32"/>
        <v>4</v>
      </c>
      <c r="U104">
        <f t="shared" si="33"/>
        <v>150</v>
      </c>
      <c r="V104">
        <f t="shared" si="34"/>
        <v>258</v>
      </c>
      <c r="W104">
        <f t="shared" si="35"/>
        <v>0</v>
      </c>
      <c r="X104">
        <f t="shared" si="36"/>
        <v>2</v>
      </c>
      <c r="Y104">
        <f t="shared" si="37"/>
        <v>157</v>
      </c>
      <c r="Z104">
        <f t="shared" si="38"/>
        <v>0</v>
      </c>
      <c r="AA104">
        <f t="shared" si="39"/>
        <v>2.6</v>
      </c>
      <c r="AB104">
        <f t="shared" si="40"/>
        <v>2</v>
      </c>
      <c r="AC104">
        <f t="shared" si="41"/>
        <v>2</v>
      </c>
      <c r="AD104">
        <f t="shared" si="42"/>
        <v>7</v>
      </c>
      <c r="AE104" s="13">
        <f t="shared" si="43"/>
        <v>1</v>
      </c>
      <c r="AF104" s="14">
        <f t="shared" si="44"/>
        <v>0</v>
      </c>
      <c r="AG104" s="15">
        <f t="shared" si="45"/>
        <v>1</v>
      </c>
      <c r="AH104">
        <f t="shared" si="46"/>
        <v>1</v>
      </c>
      <c r="AI104">
        <f t="shared" si="47"/>
        <v>0.9501757242230422</v>
      </c>
      <c r="AJ104" s="13">
        <f t="shared" si="48"/>
        <v>0.9501757242230422</v>
      </c>
      <c r="AK104" s="15">
        <f t="shared" si="49"/>
        <v>4.9824275776957805E-2</v>
      </c>
      <c r="AL104" s="13">
        <f t="shared" si="50"/>
        <v>-5.1108338626561653E-2</v>
      </c>
      <c r="AM104" s="15">
        <f t="shared" si="51"/>
        <v>100</v>
      </c>
      <c r="BQ104">
        <v>0.14329585789903904</v>
      </c>
      <c r="BR104">
        <v>1</v>
      </c>
      <c r="BS104">
        <v>0</v>
      </c>
      <c r="BT104">
        <f t="shared" si="55"/>
        <v>90</v>
      </c>
      <c r="BU104">
        <f t="shared" si="56"/>
        <v>6</v>
      </c>
      <c r="BV104">
        <f t="shared" si="52"/>
        <v>0.4375</v>
      </c>
      <c r="BW104">
        <f t="shared" si="53"/>
        <v>0.95620437956204385</v>
      </c>
      <c r="BX104">
        <f t="shared" si="54"/>
        <v>5.9762773722627531E-3</v>
      </c>
    </row>
    <row r="105" spans="1:76" x14ac:dyDescent="0.3">
      <c r="A105" s="5">
        <v>49</v>
      </c>
      <c r="B105" s="5">
        <v>1</v>
      </c>
      <c r="C105" s="5">
        <v>3</v>
      </c>
      <c r="D105" s="5">
        <v>120</v>
      </c>
      <c r="E105" s="5">
        <v>188</v>
      </c>
      <c r="F105" s="5">
        <v>0</v>
      </c>
      <c r="G105" s="5">
        <v>0</v>
      </c>
      <c r="H105" s="5">
        <v>139</v>
      </c>
      <c r="I105" s="5">
        <v>0</v>
      </c>
      <c r="J105" s="5">
        <v>2</v>
      </c>
      <c r="K105" s="5">
        <v>2</v>
      </c>
      <c r="L105" s="5">
        <v>3</v>
      </c>
      <c r="M105" s="5">
        <v>7</v>
      </c>
      <c r="N105" s="8">
        <v>1</v>
      </c>
      <c r="R105">
        <f t="shared" si="30"/>
        <v>52</v>
      </c>
      <c r="S105">
        <f t="shared" si="31"/>
        <v>1</v>
      </c>
      <c r="T105">
        <f t="shared" si="32"/>
        <v>2</v>
      </c>
      <c r="U105">
        <f t="shared" si="33"/>
        <v>134</v>
      </c>
      <c r="V105">
        <f t="shared" si="34"/>
        <v>201</v>
      </c>
      <c r="W105">
        <f t="shared" si="35"/>
        <v>0</v>
      </c>
      <c r="X105">
        <f t="shared" si="36"/>
        <v>0</v>
      </c>
      <c r="Y105">
        <f t="shared" si="37"/>
        <v>158</v>
      </c>
      <c r="Z105">
        <f t="shared" si="38"/>
        <v>0</v>
      </c>
      <c r="AA105">
        <f t="shared" si="39"/>
        <v>0.8</v>
      </c>
      <c r="AB105">
        <f t="shared" si="40"/>
        <v>1</v>
      </c>
      <c r="AC105">
        <f t="shared" si="41"/>
        <v>1</v>
      </c>
      <c r="AD105">
        <f t="shared" si="42"/>
        <v>3</v>
      </c>
      <c r="AE105" s="13">
        <f t="shared" si="43"/>
        <v>0</v>
      </c>
      <c r="AF105" s="14">
        <f t="shared" si="44"/>
        <v>1</v>
      </c>
      <c r="AG105" s="15">
        <f t="shared" si="45"/>
        <v>1</v>
      </c>
      <c r="AH105">
        <f t="shared" si="46"/>
        <v>0</v>
      </c>
      <c r="AI105">
        <f t="shared" si="47"/>
        <v>0.16573526121177476</v>
      </c>
      <c r="AJ105" s="13">
        <f t="shared" si="48"/>
        <v>0.16573526121177476</v>
      </c>
      <c r="AK105" s="15">
        <f t="shared" si="49"/>
        <v>0.83426473878822527</v>
      </c>
      <c r="AL105" s="13">
        <f t="shared" si="50"/>
        <v>-0.18120449439466818</v>
      </c>
      <c r="AM105" s="15">
        <f t="shared" si="51"/>
        <v>100</v>
      </c>
      <c r="BQ105">
        <v>0.14355140409755116</v>
      </c>
      <c r="BR105">
        <v>1</v>
      </c>
      <c r="BS105">
        <v>0</v>
      </c>
      <c r="BT105">
        <f t="shared" si="55"/>
        <v>91</v>
      </c>
      <c r="BU105">
        <f t="shared" si="56"/>
        <v>6</v>
      </c>
      <c r="BV105">
        <f t="shared" si="52"/>
        <v>0.43125000000000002</v>
      </c>
      <c r="BW105">
        <f t="shared" si="53"/>
        <v>0.95620437956204385</v>
      </c>
      <c r="BX105">
        <f t="shared" si="54"/>
        <v>5.9762773722627531E-3</v>
      </c>
    </row>
    <row r="106" spans="1:76" x14ac:dyDescent="0.3">
      <c r="A106" s="4">
        <v>54</v>
      </c>
      <c r="B106" s="4">
        <v>1</v>
      </c>
      <c r="C106" s="4">
        <v>2</v>
      </c>
      <c r="D106" s="4">
        <v>108</v>
      </c>
      <c r="E106" s="4">
        <v>309</v>
      </c>
      <c r="F106" s="4">
        <v>0</v>
      </c>
      <c r="G106" s="4">
        <v>0</v>
      </c>
      <c r="H106" s="4">
        <v>156</v>
      </c>
      <c r="I106" s="4">
        <v>0</v>
      </c>
      <c r="J106" s="4">
        <v>0</v>
      </c>
      <c r="K106" s="4">
        <v>1</v>
      </c>
      <c r="L106" s="4">
        <v>0</v>
      </c>
      <c r="M106" s="4">
        <v>7</v>
      </c>
      <c r="N106" s="7">
        <v>0</v>
      </c>
      <c r="R106">
        <f t="shared" si="30"/>
        <v>48</v>
      </c>
      <c r="S106">
        <f t="shared" si="31"/>
        <v>1</v>
      </c>
      <c r="T106">
        <f t="shared" si="32"/>
        <v>4</v>
      </c>
      <c r="U106">
        <f t="shared" si="33"/>
        <v>122</v>
      </c>
      <c r="V106">
        <f t="shared" si="34"/>
        <v>222</v>
      </c>
      <c r="W106">
        <f t="shared" si="35"/>
        <v>0</v>
      </c>
      <c r="X106">
        <f t="shared" si="36"/>
        <v>2</v>
      </c>
      <c r="Y106">
        <f t="shared" si="37"/>
        <v>186</v>
      </c>
      <c r="Z106">
        <f t="shared" si="38"/>
        <v>0</v>
      </c>
      <c r="AA106">
        <f t="shared" si="39"/>
        <v>0</v>
      </c>
      <c r="AB106">
        <f t="shared" si="40"/>
        <v>1</v>
      </c>
      <c r="AC106">
        <f t="shared" si="41"/>
        <v>0</v>
      </c>
      <c r="AD106">
        <f t="shared" si="42"/>
        <v>3</v>
      </c>
      <c r="AE106" s="13">
        <f t="shared" si="43"/>
        <v>0</v>
      </c>
      <c r="AF106" s="14">
        <f t="shared" si="44"/>
        <v>1</v>
      </c>
      <c r="AG106" s="15">
        <f t="shared" si="45"/>
        <v>1</v>
      </c>
      <c r="AH106">
        <f t="shared" si="46"/>
        <v>0</v>
      </c>
      <c r="AI106">
        <f t="shared" si="47"/>
        <v>0.10470653459582309</v>
      </c>
      <c r="AJ106" s="13">
        <f t="shared" si="48"/>
        <v>0.10470653459582309</v>
      </c>
      <c r="AK106" s="15">
        <f t="shared" si="49"/>
        <v>0.89529346540417687</v>
      </c>
      <c r="AL106" s="13">
        <f t="shared" si="50"/>
        <v>-0.11060372014652861</v>
      </c>
      <c r="AM106" s="15">
        <f t="shared" si="51"/>
        <v>100</v>
      </c>
      <c r="BQ106">
        <v>0.14444456896142738</v>
      </c>
      <c r="BR106">
        <v>1</v>
      </c>
      <c r="BS106">
        <v>0</v>
      </c>
      <c r="BT106">
        <f t="shared" si="55"/>
        <v>92</v>
      </c>
      <c r="BU106">
        <f t="shared" si="56"/>
        <v>6</v>
      </c>
      <c r="BV106">
        <f t="shared" si="52"/>
        <v>0.42500000000000004</v>
      </c>
      <c r="BW106">
        <f t="shared" si="53"/>
        <v>0.95620437956204385</v>
      </c>
      <c r="BX106">
        <f t="shared" si="54"/>
        <v>5.9762773722628589E-3</v>
      </c>
    </row>
    <row r="107" spans="1:76" x14ac:dyDescent="0.3">
      <c r="A107" s="5">
        <v>59</v>
      </c>
      <c r="B107" s="5">
        <v>1</v>
      </c>
      <c r="C107" s="5">
        <v>4</v>
      </c>
      <c r="D107" s="5">
        <v>140</v>
      </c>
      <c r="E107" s="5">
        <v>177</v>
      </c>
      <c r="F107" s="5">
        <v>0</v>
      </c>
      <c r="G107" s="5">
        <v>0</v>
      </c>
      <c r="H107" s="5">
        <v>162</v>
      </c>
      <c r="I107" s="5">
        <v>1</v>
      </c>
      <c r="J107" s="5">
        <v>0</v>
      </c>
      <c r="K107" s="5">
        <v>1</v>
      </c>
      <c r="L107" s="5">
        <v>1</v>
      </c>
      <c r="M107" s="5">
        <v>7</v>
      </c>
      <c r="N107" s="8">
        <v>1</v>
      </c>
      <c r="R107">
        <f t="shared" si="30"/>
        <v>45</v>
      </c>
      <c r="S107">
        <f t="shared" si="31"/>
        <v>1</v>
      </c>
      <c r="T107">
        <f t="shared" si="32"/>
        <v>4</v>
      </c>
      <c r="U107">
        <f t="shared" si="33"/>
        <v>115</v>
      </c>
      <c r="V107">
        <f t="shared" si="34"/>
        <v>260</v>
      </c>
      <c r="W107">
        <f t="shared" si="35"/>
        <v>0</v>
      </c>
      <c r="X107">
        <f t="shared" si="36"/>
        <v>2</v>
      </c>
      <c r="Y107">
        <f t="shared" si="37"/>
        <v>185</v>
      </c>
      <c r="Z107">
        <f t="shared" si="38"/>
        <v>0</v>
      </c>
      <c r="AA107">
        <f t="shared" si="39"/>
        <v>0</v>
      </c>
      <c r="AB107">
        <f t="shared" si="40"/>
        <v>1</v>
      </c>
      <c r="AC107">
        <f t="shared" si="41"/>
        <v>0</v>
      </c>
      <c r="AD107">
        <f t="shared" si="42"/>
        <v>3</v>
      </c>
      <c r="AE107" s="13">
        <f t="shared" si="43"/>
        <v>0</v>
      </c>
      <c r="AF107" s="14">
        <f t="shared" si="44"/>
        <v>1</v>
      </c>
      <c r="AG107" s="15">
        <f t="shared" si="45"/>
        <v>1</v>
      </c>
      <c r="AH107">
        <f t="shared" si="46"/>
        <v>0</v>
      </c>
      <c r="AI107">
        <f t="shared" si="47"/>
        <v>0.11290583522407593</v>
      </c>
      <c r="AJ107" s="13">
        <f t="shared" si="48"/>
        <v>0.11290583522407593</v>
      </c>
      <c r="AK107" s="15">
        <f t="shared" si="49"/>
        <v>0.88709416477592407</v>
      </c>
      <c r="AL107" s="13">
        <f t="shared" si="50"/>
        <v>-0.1198041413422689</v>
      </c>
      <c r="AM107" s="15">
        <f t="shared" si="51"/>
        <v>100</v>
      </c>
      <c r="BQ107">
        <v>0.14788360526868857</v>
      </c>
      <c r="BR107">
        <v>1</v>
      </c>
      <c r="BS107">
        <v>0</v>
      </c>
      <c r="BT107">
        <f t="shared" si="55"/>
        <v>93</v>
      </c>
      <c r="BU107">
        <f t="shared" si="56"/>
        <v>6</v>
      </c>
      <c r="BV107">
        <f t="shared" si="52"/>
        <v>0.41874999999999996</v>
      </c>
      <c r="BW107">
        <f t="shared" si="53"/>
        <v>0.95620437956204385</v>
      </c>
      <c r="BX107">
        <f t="shared" si="54"/>
        <v>5.9762773722627531E-3</v>
      </c>
    </row>
    <row r="108" spans="1:76" x14ac:dyDescent="0.3">
      <c r="A108" s="4">
        <v>57</v>
      </c>
      <c r="B108" s="4">
        <v>1</v>
      </c>
      <c r="C108" s="4">
        <v>3</v>
      </c>
      <c r="D108" s="4">
        <v>128</v>
      </c>
      <c r="E108" s="4">
        <v>229</v>
      </c>
      <c r="F108" s="4">
        <v>0</v>
      </c>
      <c r="G108" s="4">
        <v>2</v>
      </c>
      <c r="H108" s="4">
        <v>150</v>
      </c>
      <c r="I108" s="4">
        <v>0</v>
      </c>
      <c r="J108" s="4">
        <v>0.4</v>
      </c>
      <c r="K108" s="4">
        <v>2</v>
      </c>
      <c r="L108" s="4">
        <v>1</v>
      </c>
      <c r="M108" s="4">
        <v>7</v>
      </c>
      <c r="N108" s="7">
        <v>1</v>
      </c>
      <c r="R108">
        <f t="shared" si="30"/>
        <v>34</v>
      </c>
      <c r="S108">
        <f t="shared" si="31"/>
        <v>1</v>
      </c>
      <c r="T108">
        <f t="shared" si="32"/>
        <v>1</v>
      </c>
      <c r="U108">
        <f t="shared" si="33"/>
        <v>118</v>
      </c>
      <c r="V108">
        <f t="shared" si="34"/>
        <v>182</v>
      </c>
      <c r="W108">
        <f t="shared" si="35"/>
        <v>0</v>
      </c>
      <c r="X108">
        <f t="shared" si="36"/>
        <v>2</v>
      </c>
      <c r="Y108">
        <f t="shared" si="37"/>
        <v>174</v>
      </c>
      <c r="Z108">
        <f t="shared" si="38"/>
        <v>0</v>
      </c>
      <c r="AA108">
        <f t="shared" si="39"/>
        <v>0</v>
      </c>
      <c r="AB108">
        <f t="shared" si="40"/>
        <v>1</v>
      </c>
      <c r="AC108">
        <f t="shared" si="41"/>
        <v>0</v>
      </c>
      <c r="AD108">
        <f t="shared" si="42"/>
        <v>3</v>
      </c>
      <c r="AE108" s="13">
        <f t="shared" si="43"/>
        <v>0</v>
      </c>
      <c r="AF108" s="14">
        <f t="shared" si="44"/>
        <v>1</v>
      </c>
      <c r="AG108" s="15">
        <f t="shared" si="45"/>
        <v>1</v>
      </c>
      <c r="AH108">
        <f t="shared" si="46"/>
        <v>0</v>
      </c>
      <c r="AI108">
        <f t="shared" si="47"/>
        <v>2.3625213413978344E-2</v>
      </c>
      <c r="AJ108" s="13">
        <f t="shared" si="48"/>
        <v>2.3625213413978344E-2</v>
      </c>
      <c r="AK108" s="15">
        <f t="shared" si="49"/>
        <v>0.97637478658602161</v>
      </c>
      <c r="AL108" s="13">
        <f t="shared" si="50"/>
        <v>-2.3908763629580387E-2</v>
      </c>
      <c r="AM108" s="15">
        <f t="shared" si="51"/>
        <v>100</v>
      </c>
      <c r="BQ108">
        <v>0.14789292177800148</v>
      </c>
      <c r="BR108">
        <v>1</v>
      </c>
      <c r="BS108">
        <v>0</v>
      </c>
      <c r="BT108">
        <f t="shared" si="55"/>
        <v>94</v>
      </c>
      <c r="BU108">
        <f t="shared" si="56"/>
        <v>6</v>
      </c>
      <c r="BV108">
        <f t="shared" si="52"/>
        <v>0.41249999999999998</v>
      </c>
      <c r="BW108">
        <f t="shared" si="53"/>
        <v>0.95620437956204385</v>
      </c>
      <c r="BX108">
        <f t="shared" si="54"/>
        <v>5.9762773722627531E-3</v>
      </c>
    </row>
    <row r="109" spans="1:76" x14ac:dyDescent="0.3">
      <c r="A109" s="5">
        <v>61</v>
      </c>
      <c r="B109" s="5">
        <v>1</v>
      </c>
      <c r="C109" s="5">
        <v>4</v>
      </c>
      <c r="D109" s="5">
        <v>120</v>
      </c>
      <c r="E109" s="5">
        <v>260</v>
      </c>
      <c r="F109" s="5">
        <v>0</v>
      </c>
      <c r="G109" s="5">
        <v>0</v>
      </c>
      <c r="H109" s="5">
        <v>140</v>
      </c>
      <c r="I109" s="5">
        <v>1</v>
      </c>
      <c r="J109" s="5">
        <v>3.6</v>
      </c>
      <c r="K109" s="5">
        <v>2</v>
      </c>
      <c r="L109" s="5">
        <v>1</v>
      </c>
      <c r="M109" s="5">
        <v>7</v>
      </c>
      <c r="N109" s="8">
        <v>1</v>
      </c>
      <c r="R109">
        <f t="shared" si="30"/>
        <v>57</v>
      </c>
      <c r="S109">
        <f t="shared" si="31"/>
        <v>0</v>
      </c>
      <c r="T109">
        <f t="shared" si="32"/>
        <v>4</v>
      </c>
      <c r="U109">
        <f t="shared" si="33"/>
        <v>128</v>
      </c>
      <c r="V109">
        <f t="shared" si="34"/>
        <v>303</v>
      </c>
      <c r="W109">
        <f t="shared" si="35"/>
        <v>0</v>
      </c>
      <c r="X109">
        <f t="shared" si="36"/>
        <v>2</v>
      </c>
      <c r="Y109">
        <f t="shared" si="37"/>
        <v>159</v>
      </c>
      <c r="Z109">
        <f t="shared" si="38"/>
        <v>0</v>
      </c>
      <c r="AA109">
        <f t="shared" si="39"/>
        <v>0</v>
      </c>
      <c r="AB109">
        <f t="shared" si="40"/>
        <v>1</v>
      </c>
      <c r="AC109">
        <f t="shared" si="41"/>
        <v>1</v>
      </c>
      <c r="AD109">
        <f t="shared" si="42"/>
        <v>3</v>
      </c>
      <c r="AE109" s="13">
        <f t="shared" si="43"/>
        <v>0</v>
      </c>
      <c r="AF109" s="14">
        <f t="shared" si="44"/>
        <v>1</v>
      </c>
      <c r="AG109" s="15">
        <f t="shared" si="45"/>
        <v>1</v>
      </c>
      <c r="AH109">
        <f t="shared" si="46"/>
        <v>0</v>
      </c>
      <c r="AI109">
        <f t="shared" si="47"/>
        <v>0.22955989039584587</v>
      </c>
      <c r="AJ109" s="13">
        <f t="shared" si="48"/>
        <v>0.22955989039584587</v>
      </c>
      <c r="AK109" s="15">
        <f t="shared" si="49"/>
        <v>0.7704401096041541</v>
      </c>
      <c r="AL109" s="13">
        <f t="shared" si="50"/>
        <v>-0.2607933565043607</v>
      </c>
      <c r="AM109" s="15">
        <f t="shared" si="51"/>
        <v>100</v>
      </c>
      <c r="BQ109">
        <v>0.14946959887981462</v>
      </c>
      <c r="BR109">
        <v>1</v>
      </c>
      <c r="BS109">
        <v>0</v>
      </c>
      <c r="BT109">
        <f t="shared" si="55"/>
        <v>95</v>
      </c>
      <c r="BU109">
        <f t="shared" si="56"/>
        <v>6</v>
      </c>
      <c r="BV109">
        <f t="shared" si="52"/>
        <v>0.40625</v>
      </c>
      <c r="BW109">
        <f t="shared" si="53"/>
        <v>0.95620437956204385</v>
      </c>
      <c r="BX109">
        <f t="shared" si="54"/>
        <v>0</v>
      </c>
    </row>
    <row r="110" spans="1:76" x14ac:dyDescent="0.3">
      <c r="A110" s="4">
        <v>39</v>
      </c>
      <c r="B110" s="4">
        <v>1</v>
      </c>
      <c r="C110" s="4">
        <v>4</v>
      </c>
      <c r="D110" s="4">
        <v>118</v>
      </c>
      <c r="E110" s="4">
        <v>219</v>
      </c>
      <c r="F110" s="4">
        <v>0</v>
      </c>
      <c r="G110" s="4">
        <v>0</v>
      </c>
      <c r="H110" s="4">
        <v>140</v>
      </c>
      <c r="I110" s="4">
        <v>0</v>
      </c>
      <c r="J110" s="4">
        <v>1.2</v>
      </c>
      <c r="K110" s="4">
        <v>2</v>
      </c>
      <c r="L110" s="4">
        <v>0</v>
      </c>
      <c r="M110" s="4">
        <v>7</v>
      </c>
      <c r="N110" s="7">
        <v>1</v>
      </c>
      <c r="R110">
        <f t="shared" si="30"/>
        <v>71</v>
      </c>
      <c r="S110">
        <f t="shared" si="31"/>
        <v>0</v>
      </c>
      <c r="T110">
        <f t="shared" si="32"/>
        <v>3</v>
      </c>
      <c r="U110">
        <f t="shared" si="33"/>
        <v>110</v>
      </c>
      <c r="V110">
        <f t="shared" si="34"/>
        <v>265</v>
      </c>
      <c r="W110">
        <f t="shared" si="35"/>
        <v>1</v>
      </c>
      <c r="X110">
        <f t="shared" si="36"/>
        <v>2</v>
      </c>
      <c r="Y110">
        <f t="shared" si="37"/>
        <v>130</v>
      </c>
      <c r="Z110">
        <f t="shared" si="38"/>
        <v>0</v>
      </c>
      <c r="AA110">
        <f t="shared" si="39"/>
        <v>0</v>
      </c>
      <c r="AB110">
        <f t="shared" si="40"/>
        <v>1</v>
      </c>
      <c r="AC110">
        <f t="shared" si="41"/>
        <v>1</v>
      </c>
      <c r="AD110">
        <f t="shared" si="42"/>
        <v>3</v>
      </c>
      <c r="AE110" s="13">
        <f t="shared" si="43"/>
        <v>0</v>
      </c>
      <c r="AF110" s="14">
        <f t="shared" si="44"/>
        <v>1</v>
      </c>
      <c r="AG110" s="15">
        <f t="shared" si="45"/>
        <v>1</v>
      </c>
      <c r="AH110">
        <f t="shared" si="46"/>
        <v>0</v>
      </c>
      <c r="AI110">
        <f t="shared" si="47"/>
        <v>4.6168101249654155E-2</v>
      </c>
      <c r="AJ110" s="13">
        <f t="shared" si="48"/>
        <v>4.6168101249654155E-2</v>
      </c>
      <c r="AK110" s="15">
        <f t="shared" si="49"/>
        <v>0.9538318987503458</v>
      </c>
      <c r="AL110" s="13">
        <f t="shared" si="50"/>
        <v>-4.7267829820729503E-2</v>
      </c>
      <c r="AM110" s="15">
        <f t="shared" si="51"/>
        <v>100</v>
      </c>
      <c r="BQ110">
        <v>0.15271708582206428</v>
      </c>
      <c r="BR110">
        <v>0</v>
      </c>
      <c r="BS110">
        <v>1</v>
      </c>
      <c r="BT110">
        <f t="shared" si="55"/>
        <v>95</v>
      </c>
      <c r="BU110">
        <f t="shared" si="56"/>
        <v>7</v>
      </c>
      <c r="BV110">
        <f t="shared" si="52"/>
        <v>0.40625</v>
      </c>
      <c r="BW110">
        <f t="shared" si="53"/>
        <v>0.94890510948905105</v>
      </c>
      <c r="BX110">
        <f t="shared" si="54"/>
        <v>0</v>
      </c>
    </row>
    <row r="111" spans="1:76" x14ac:dyDescent="0.3">
      <c r="A111" s="5">
        <v>61</v>
      </c>
      <c r="B111" s="5">
        <v>0</v>
      </c>
      <c r="C111" s="5">
        <v>4</v>
      </c>
      <c r="D111" s="5">
        <v>145</v>
      </c>
      <c r="E111" s="5">
        <v>307</v>
      </c>
      <c r="F111" s="5">
        <v>0</v>
      </c>
      <c r="G111" s="5">
        <v>2</v>
      </c>
      <c r="H111" s="5">
        <v>146</v>
      </c>
      <c r="I111" s="5">
        <v>1</v>
      </c>
      <c r="J111" s="5">
        <v>1</v>
      </c>
      <c r="K111" s="5">
        <v>2</v>
      </c>
      <c r="L111" s="5">
        <v>0</v>
      </c>
      <c r="M111" s="5">
        <v>7</v>
      </c>
      <c r="N111" s="8">
        <v>1</v>
      </c>
      <c r="R111">
        <f t="shared" si="30"/>
        <v>49</v>
      </c>
      <c r="S111">
        <f t="shared" si="31"/>
        <v>1</v>
      </c>
      <c r="T111">
        <f t="shared" si="32"/>
        <v>3</v>
      </c>
      <c r="U111">
        <f t="shared" si="33"/>
        <v>120</v>
      </c>
      <c r="V111">
        <f t="shared" si="34"/>
        <v>188</v>
      </c>
      <c r="W111">
        <f t="shared" si="35"/>
        <v>0</v>
      </c>
      <c r="X111">
        <f t="shared" si="36"/>
        <v>0</v>
      </c>
      <c r="Y111">
        <f t="shared" si="37"/>
        <v>139</v>
      </c>
      <c r="Z111">
        <f t="shared" si="38"/>
        <v>0</v>
      </c>
      <c r="AA111">
        <f t="shared" si="39"/>
        <v>2</v>
      </c>
      <c r="AB111">
        <f t="shared" si="40"/>
        <v>2</v>
      </c>
      <c r="AC111">
        <f t="shared" si="41"/>
        <v>3</v>
      </c>
      <c r="AD111">
        <f t="shared" si="42"/>
        <v>7</v>
      </c>
      <c r="AE111" s="13">
        <f t="shared" si="43"/>
        <v>1</v>
      </c>
      <c r="AF111" s="14">
        <f t="shared" si="44"/>
        <v>0</v>
      </c>
      <c r="AG111" s="15">
        <f t="shared" si="45"/>
        <v>1</v>
      </c>
      <c r="AH111">
        <f t="shared" si="46"/>
        <v>1</v>
      </c>
      <c r="AI111">
        <f t="shared" si="47"/>
        <v>0.97750318607573394</v>
      </c>
      <c r="AJ111" s="13">
        <f t="shared" si="48"/>
        <v>0.97750318607573394</v>
      </c>
      <c r="AK111" s="15">
        <f t="shared" si="49"/>
        <v>2.2496813924266057E-2</v>
      </c>
      <c r="AL111" s="13">
        <f t="shared" si="50"/>
        <v>-2.2753727715412547E-2</v>
      </c>
      <c r="AM111" s="15">
        <f t="shared" si="51"/>
        <v>100</v>
      </c>
      <c r="BQ111">
        <v>0.15354161959476678</v>
      </c>
      <c r="BR111">
        <v>0</v>
      </c>
      <c r="BS111">
        <v>1</v>
      </c>
      <c r="BT111">
        <f t="shared" si="55"/>
        <v>95</v>
      </c>
      <c r="BU111">
        <f t="shared" si="56"/>
        <v>8</v>
      </c>
      <c r="BV111">
        <f t="shared" si="52"/>
        <v>0.40625</v>
      </c>
      <c r="BW111">
        <f t="shared" si="53"/>
        <v>0.94160583941605835</v>
      </c>
      <c r="BX111">
        <f t="shared" si="54"/>
        <v>5.8850364963503434E-3</v>
      </c>
    </row>
    <row r="112" spans="1:76" x14ac:dyDescent="0.3">
      <c r="A112" s="4">
        <v>56</v>
      </c>
      <c r="B112" s="4">
        <v>1</v>
      </c>
      <c r="C112" s="4">
        <v>4</v>
      </c>
      <c r="D112" s="4">
        <v>125</v>
      </c>
      <c r="E112" s="4">
        <v>249</v>
      </c>
      <c r="F112" s="4">
        <v>1</v>
      </c>
      <c r="G112" s="4">
        <v>2</v>
      </c>
      <c r="H112" s="4">
        <v>144</v>
      </c>
      <c r="I112" s="4">
        <v>1</v>
      </c>
      <c r="J112" s="4">
        <v>1.2</v>
      </c>
      <c r="K112" s="4">
        <v>2</v>
      </c>
      <c r="L112" s="4">
        <v>1</v>
      </c>
      <c r="M112" s="4">
        <v>3</v>
      </c>
      <c r="N112" s="7">
        <v>1</v>
      </c>
      <c r="R112">
        <f t="shared" si="30"/>
        <v>54</v>
      </c>
      <c r="S112">
        <f t="shared" si="31"/>
        <v>1</v>
      </c>
      <c r="T112">
        <f t="shared" si="32"/>
        <v>2</v>
      </c>
      <c r="U112">
        <f t="shared" si="33"/>
        <v>108</v>
      </c>
      <c r="V112">
        <f t="shared" si="34"/>
        <v>309</v>
      </c>
      <c r="W112">
        <f t="shared" si="35"/>
        <v>0</v>
      </c>
      <c r="X112">
        <f t="shared" si="36"/>
        <v>0</v>
      </c>
      <c r="Y112">
        <f t="shared" si="37"/>
        <v>156</v>
      </c>
      <c r="Z112">
        <f t="shared" si="38"/>
        <v>0</v>
      </c>
      <c r="AA112">
        <f t="shared" si="39"/>
        <v>0</v>
      </c>
      <c r="AB112">
        <f t="shared" si="40"/>
        <v>1</v>
      </c>
      <c r="AC112">
        <f t="shared" si="41"/>
        <v>0</v>
      </c>
      <c r="AD112">
        <f t="shared" si="42"/>
        <v>7</v>
      </c>
      <c r="AE112" s="13">
        <f t="shared" si="43"/>
        <v>0</v>
      </c>
      <c r="AF112" s="14">
        <f t="shared" si="44"/>
        <v>1</v>
      </c>
      <c r="AG112" s="15">
        <f t="shared" si="45"/>
        <v>1</v>
      </c>
      <c r="AH112">
        <f t="shared" si="46"/>
        <v>0</v>
      </c>
      <c r="AI112">
        <f t="shared" si="47"/>
        <v>0.14444456896142738</v>
      </c>
      <c r="AJ112" s="13">
        <f t="shared" si="48"/>
        <v>0.14444456896142738</v>
      </c>
      <c r="AK112" s="15">
        <f t="shared" si="49"/>
        <v>0.85555543103857268</v>
      </c>
      <c r="AL112" s="13">
        <f t="shared" si="50"/>
        <v>-0.15600439401592245</v>
      </c>
      <c r="AM112" s="15">
        <f t="shared" si="51"/>
        <v>100</v>
      </c>
      <c r="BQ112">
        <v>0.16339486460773592</v>
      </c>
      <c r="BR112">
        <v>1</v>
      </c>
      <c r="BS112">
        <v>0</v>
      </c>
      <c r="BT112">
        <f t="shared" si="55"/>
        <v>96</v>
      </c>
      <c r="BU112">
        <f t="shared" si="56"/>
        <v>8</v>
      </c>
      <c r="BV112">
        <f t="shared" si="52"/>
        <v>0.4</v>
      </c>
      <c r="BW112">
        <f t="shared" si="53"/>
        <v>0.94160583941605835</v>
      </c>
      <c r="BX112">
        <f t="shared" si="54"/>
        <v>0</v>
      </c>
    </row>
    <row r="113" spans="1:76" x14ac:dyDescent="0.3">
      <c r="A113" s="5">
        <v>52</v>
      </c>
      <c r="B113" s="5">
        <v>1</v>
      </c>
      <c r="C113" s="5">
        <v>1</v>
      </c>
      <c r="D113" s="5">
        <v>118</v>
      </c>
      <c r="E113" s="5">
        <v>186</v>
      </c>
      <c r="F113" s="5">
        <v>0</v>
      </c>
      <c r="G113" s="5">
        <v>2</v>
      </c>
      <c r="H113" s="5">
        <v>190</v>
      </c>
      <c r="I113" s="5">
        <v>0</v>
      </c>
      <c r="J113" s="5">
        <v>0</v>
      </c>
      <c r="K113" s="5">
        <v>2</v>
      </c>
      <c r="L113" s="5">
        <v>0</v>
      </c>
      <c r="M113" s="5">
        <v>6</v>
      </c>
      <c r="N113" s="8">
        <v>0</v>
      </c>
      <c r="R113">
        <f t="shared" si="30"/>
        <v>59</v>
      </c>
      <c r="S113">
        <f t="shared" si="31"/>
        <v>1</v>
      </c>
      <c r="T113">
        <f t="shared" si="32"/>
        <v>4</v>
      </c>
      <c r="U113">
        <f t="shared" si="33"/>
        <v>140</v>
      </c>
      <c r="V113">
        <f t="shared" si="34"/>
        <v>177</v>
      </c>
      <c r="W113">
        <f t="shared" si="35"/>
        <v>0</v>
      </c>
      <c r="X113">
        <f t="shared" si="36"/>
        <v>0</v>
      </c>
      <c r="Y113">
        <f t="shared" si="37"/>
        <v>162</v>
      </c>
      <c r="Z113">
        <f t="shared" si="38"/>
        <v>1</v>
      </c>
      <c r="AA113">
        <f t="shared" si="39"/>
        <v>0</v>
      </c>
      <c r="AB113">
        <f t="shared" si="40"/>
        <v>1</v>
      </c>
      <c r="AC113">
        <f t="shared" si="41"/>
        <v>1</v>
      </c>
      <c r="AD113">
        <f t="shared" si="42"/>
        <v>7</v>
      </c>
      <c r="AE113" s="13">
        <f t="shared" si="43"/>
        <v>1</v>
      </c>
      <c r="AF113" s="14">
        <f t="shared" si="44"/>
        <v>0</v>
      </c>
      <c r="AG113" s="15">
        <f t="shared" si="45"/>
        <v>1</v>
      </c>
      <c r="AH113">
        <f t="shared" si="46"/>
        <v>1</v>
      </c>
      <c r="AI113">
        <f t="shared" si="47"/>
        <v>0.81477696282099843</v>
      </c>
      <c r="AJ113" s="13">
        <f t="shared" si="48"/>
        <v>0.81477696282099843</v>
      </c>
      <c r="AK113" s="15">
        <f t="shared" si="49"/>
        <v>0.18522303717900157</v>
      </c>
      <c r="AL113" s="13">
        <f t="shared" si="50"/>
        <v>-0.20484086844475088</v>
      </c>
      <c r="AM113" s="15">
        <f t="shared" si="51"/>
        <v>100</v>
      </c>
      <c r="BQ113">
        <v>0.16448507412306915</v>
      </c>
      <c r="BR113">
        <v>0</v>
      </c>
      <c r="BS113">
        <v>1</v>
      </c>
      <c r="BT113">
        <f t="shared" si="55"/>
        <v>96</v>
      </c>
      <c r="BU113">
        <f t="shared" si="56"/>
        <v>9</v>
      </c>
      <c r="BV113">
        <f t="shared" si="52"/>
        <v>0.4</v>
      </c>
      <c r="BW113">
        <f t="shared" si="53"/>
        <v>0.93430656934306566</v>
      </c>
      <c r="BX113">
        <f t="shared" si="54"/>
        <v>5.8394160583941394E-3</v>
      </c>
    </row>
    <row r="114" spans="1:76" x14ac:dyDescent="0.3">
      <c r="A114" s="4">
        <v>43</v>
      </c>
      <c r="B114" s="4">
        <v>0</v>
      </c>
      <c r="C114" s="4">
        <v>4</v>
      </c>
      <c r="D114" s="4">
        <v>132</v>
      </c>
      <c r="E114" s="4">
        <v>341</v>
      </c>
      <c r="F114" s="4">
        <v>1</v>
      </c>
      <c r="G114" s="4">
        <v>2</v>
      </c>
      <c r="H114" s="4">
        <v>136</v>
      </c>
      <c r="I114" s="4">
        <v>1</v>
      </c>
      <c r="J114" s="4">
        <v>3</v>
      </c>
      <c r="K114" s="4">
        <v>2</v>
      </c>
      <c r="L114" s="4">
        <v>0</v>
      </c>
      <c r="M114" s="4">
        <v>7</v>
      </c>
      <c r="N114" s="7">
        <v>1</v>
      </c>
      <c r="R114">
        <f t="shared" si="30"/>
        <v>57</v>
      </c>
      <c r="S114">
        <f t="shared" si="31"/>
        <v>1</v>
      </c>
      <c r="T114">
        <f t="shared" si="32"/>
        <v>3</v>
      </c>
      <c r="U114">
        <f t="shared" si="33"/>
        <v>128</v>
      </c>
      <c r="V114">
        <f t="shared" si="34"/>
        <v>229</v>
      </c>
      <c r="W114">
        <f t="shared" si="35"/>
        <v>0</v>
      </c>
      <c r="X114">
        <f t="shared" si="36"/>
        <v>2</v>
      </c>
      <c r="Y114">
        <f t="shared" si="37"/>
        <v>150</v>
      </c>
      <c r="Z114">
        <f t="shared" si="38"/>
        <v>0</v>
      </c>
      <c r="AA114">
        <f t="shared" si="39"/>
        <v>0.4</v>
      </c>
      <c r="AB114">
        <f t="shared" si="40"/>
        <v>2</v>
      </c>
      <c r="AC114">
        <f t="shared" si="41"/>
        <v>1</v>
      </c>
      <c r="AD114">
        <f t="shared" si="42"/>
        <v>7</v>
      </c>
      <c r="AE114" s="13">
        <f t="shared" si="43"/>
        <v>1</v>
      </c>
      <c r="AF114" s="14">
        <f t="shared" si="44"/>
        <v>0</v>
      </c>
      <c r="AG114" s="15">
        <f t="shared" si="45"/>
        <v>1</v>
      </c>
      <c r="AH114">
        <f t="shared" si="46"/>
        <v>1</v>
      </c>
      <c r="AI114">
        <f t="shared" si="47"/>
        <v>0.80006028433496523</v>
      </c>
      <c r="AJ114" s="13">
        <f t="shared" si="48"/>
        <v>0.80006028433496523</v>
      </c>
      <c r="AK114" s="15">
        <f t="shared" si="49"/>
        <v>0.19993971566503477</v>
      </c>
      <c r="AL114" s="13">
        <f t="shared" si="50"/>
        <v>-0.22306819873458014</v>
      </c>
      <c r="AM114" s="15">
        <f t="shared" si="51"/>
        <v>100</v>
      </c>
      <c r="BQ114">
        <v>0.16573526121177476</v>
      </c>
      <c r="BR114">
        <v>1</v>
      </c>
      <c r="BS114">
        <v>0</v>
      </c>
      <c r="BT114">
        <f t="shared" si="55"/>
        <v>97</v>
      </c>
      <c r="BU114">
        <f t="shared" si="56"/>
        <v>9</v>
      </c>
      <c r="BV114">
        <f t="shared" si="52"/>
        <v>0.39375000000000004</v>
      </c>
      <c r="BW114">
        <f t="shared" si="53"/>
        <v>0.93430656934306566</v>
      </c>
      <c r="BX114">
        <f t="shared" si="54"/>
        <v>5.8394160583942435E-3</v>
      </c>
    </row>
    <row r="115" spans="1:76" x14ac:dyDescent="0.3">
      <c r="A115" s="5">
        <v>62</v>
      </c>
      <c r="B115" s="5">
        <v>0</v>
      </c>
      <c r="C115" s="5">
        <v>3</v>
      </c>
      <c r="D115" s="5">
        <v>130</v>
      </c>
      <c r="E115" s="5">
        <v>263</v>
      </c>
      <c r="F115" s="5">
        <v>0</v>
      </c>
      <c r="G115" s="5">
        <v>0</v>
      </c>
      <c r="H115" s="5">
        <v>97</v>
      </c>
      <c r="I115" s="5">
        <v>0</v>
      </c>
      <c r="J115" s="5">
        <v>1.2</v>
      </c>
      <c r="K115" s="5">
        <v>2</v>
      </c>
      <c r="L115" s="5">
        <v>1</v>
      </c>
      <c r="M115" s="5">
        <v>7</v>
      </c>
      <c r="N115" s="8">
        <v>1</v>
      </c>
      <c r="R115">
        <f t="shared" si="30"/>
        <v>61</v>
      </c>
      <c r="S115">
        <f t="shared" si="31"/>
        <v>1</v>
      </c>
      <c r="T115">
        <f t="shared" si="32"/>
        <v>4</v>
      </c>
      <c r="U115">
        <f t="shared" si="33"/>
        <v>120</v>
      </c>
      <c r="V115">
        <f t="shared" si="34"/>
        <v>260</v>
      </c>
      <c r="W115">
        <f t="shared" si="35"/>
        <v>0</v>
      </c>
      <c r="X115">
        <f t="shared" si="36"/>
        <v>0</v>
      </c>
      <c r="Y115">
        <f t="shared" si="37"/>
        <v>140</v>
      </c>
      <c r="Z115">
        <f t="shared" si="38"/>
        <v>1</v>
      </c>
      <c r="AA115">
        <f t="shared" si="39"/>
        <v>3.6</v>
      </c>
      <c r="AB115">
        <f t="shared" si="40"/>
        <v>2</v>
      </c>
      <c r="AC115">
        <f t="shared" si="41"/>
        <v>1</v>
      </c>
      <c r="AD115">
        <f t="shared" si="42"/>
        <v>7</v>
      </c>
      <c r="AE115" s="13">
        <f t="shared" si="43"/>
        <v>1</v>
      </c>
      <c r="AF115" s="14">
        <f t="shared" si="44"/>
        <v>0</v>
      </c>
      <c r="AG115" s="15">
        <f t="shared" si="45"/>
        <v>1</v>
      </c>
      <c r="AH115">
        <f t="shared" si="46"/>
        <v>1</v>
      </c>
      <c r="AI115">
        <f t="shared" si="47"/>
        <v>0.96448990888161368</v>
      </c>
      <c r="AJ115" s="13">
        <f t="shared" si="48"/>
        <v>0.96448990888161368</v>
      </c>
      <c r="AK115" s="15">
        <f t="shared" si="49"/>
        <v>3.5510091118386322E-2</v>
      </c>
      <c r="AL115" s="13">
        <f t="shared" si="50"/>
        <v>-3.6155909229589209E-2</v>
      </c>
      <c r="AM115" s="15">
        <f t="shared" si="51"/>
        <v>100</v>
      </c>
      <c r="BQ115">
        <v>0.16703274299256546</v>
      </c>
      <c r="BR115">
        <v>1</v>
      </c>
      <c r="BS115">
        <v>0</v>
      </c>
      <c r="BT115">
        <f t="shared" si="55"/>
        <v>98</v>
      </c>
      <c r="BU115">
        <f t="shared" si="56"/>
        <v>9</v>
      </c>
      <c r="BV115">
        <f t="shared" si="52"/>
        <v>0.38749999999999996</v>
      </c>
      <c r="BW115">
        <f t="shared" si="53"/>
        <v>0.93430656934306566</v>
      </c>
      <c r="BX115">
        <f t="shared" si="54"/>
        <v>0</v>
      </c>
    </row>
    <row r="116" spans="1:76" x14ac:dyDescent="0.3">
      <c r="A116" s="4">
        <v>41</v>
      </c>
      <c r="B116" s="4">
        <v>1</v>
      </c>
      <c r="C116" s="4">
        <v>2</v>
      </c>
      <c r="D116" s="4">
        <v>135</v>
      </c>
      <c r="E116" s="4">
        <v>203</v>
      </c>
      <c r="F116" s="4">
        <v>0</v>
      </c>
      <c r="G116" s="4">
        <v>0</v>
      </c>
      <c r="H116" s="4">
        <v>132</v>
      </c>
      <c r="I116" s="4">
        <v>0</v>
      </c>
      <c r="J116" s="4">
        <v>0</v>
      </c>
      <c r="K116" s="4">
        <v>2</v>
      </c>
      <c r="L116" s="4">
        <v>0</v>
      </c>
      <c r="M116" s="4">
        <v>6</v>
      </c>
      <c r="N116" s="7">
        <v>0</v>
      </c>
      <c r="R116">
        <f t="shared" si="30"/>
        <v>39</v>
      </c>
      <c r="S116">
        <f t="shared" si="31"/>
        <v>1</v>
      </c>
      <c r="T116">
        <f t="shared" si="32"/>
        <v>4</v>
      </c>
      <c r="U116">
        <f t="shared" si="33"/>
        <v>118</v>
      </c>
      <c r="V116">
        <f t="shared" si="34"/>
        <v>219</v>
      </c>
      <c r="W116">
        <f t="shared" si="35"/>
        <v>0</v>
      </c>
      <c r="X116">
        <f t="shared" si="36"/>
        <v>0</v>
      </c>
      <c r="Y116">
        <f t="shared" si="37"/>
        <v>140</v>
      </c>
      <c r="Z116">
        <f t="shared" si="38"/>
        <v>0</v>
      </c>
      <c r="AA116">
        <f t="shared" si="39"/>
        <v>1.2</v>
      </c>
      <c r="AB116">
        <f t="shared" si="40"/>
        <v>2</v>
      </c>
      <c r="AC116">
        <f t="shared" si="41"/>
        <v>0</v>
      </c>
      <c r="AD116">
        <f t="shared" si="42"/>
        <v>7</v>
      </c>
      <c r="AE116" s="13">
        <f t="shared" si="43"/>
        <v>1</v>
      </c>
      <c r="AF116" s="14">
        <f t="shared" si="44"/>
        <v>0</v>
      </c>
      <c r="AG116" s="15">
        <f t="shared" si="45"/>
        <v>1</v>
      </c>
      <c r="AH116">
        <f t="shared" si="46"/>
        <v>1</v>
      </c>
      <c r="AI116">
        <f t="shared" si="47"/>
        <v>0.63979507267925484</v>
      </c>
      <c r="AJ116" s="13">
        <f t="shared" si="48"/>
        <v>0.63979507267925484</v>
      </c>
      <c r="AK116" s="15">
        <f t="shared" si="49"/>
        <v>0.36020492732074516</v>
      </c>
      <c r="AL116" s="13">
        <f t="shared" si="50"/>
        <v>-0.44660735284170966</v>
      </c>
      <c r="AM116" s="15">
        <f t="shared" si="51"/>
        <v>100</v>
      </c>
      <c r="BQ116">
        <v>0.16804969330673228</v>
      </c>
      <c r="BR116">
        <v>0</v>
      </c>
      <c r="BS116">
        <v>1</v>
      </c>
      <c r="BT116">
        <f t="shared" si="55"/>
        <v>98</v>
      </c>
      <c r="BU116">
        <f t="shared" si="56"/>
        <v>10</v>
      </c>
      <c r="BV116">
        <f t="shared" si="52"/>
        <v>0.38749999999999996</v>
      </c>
      <c r="BW116">
        <f t="shared" si="53"/>
        <v>0.92700729927007297</v>
      </c>
      <c r="BX116">
        <f t="shared" si="54"/>
        <v>5.7937956204379354E-3</v>
      </c>
    </row>
    <row r="117" spans="1:76" x14ac:dyDescent="0.3">
      <c r="A117" s="5">
        <v>58</v>
      </c>
      <c r="B117" s="5">
        <v>1</v>
      </c>
      <c r="C117" s="5">
        <v>3</v>
      </c>
      <c r="D117" s="5">
        <v>140</v>
      </c>
      <c r="E117" s="5">
        <v>211</v>
      </c>
      <c r="F117" s="5">
        <v>1</v>
      </c>
      <c r="G117" s="5">
        <v>2</v>
      </c>
      <c r="H117" s="5">
        <v>165</v>
      </c>
      <c r="I117" s="5">
        <v>0</v>
      </c>
      <c r="J117" s="5">
        <v>0</v>
      </c>
      <c r="K117" s="5">
        <v>1</v>
      </c>
      <c r="L117" s="5">
        <v>0</v>
      </c>
      <c r="M117" s="5">
        <v>3</v>
      </c>
      <c r="N117" s="8">
        <v>0</v>
      </c>
      <c r="R117">
        <f t="shared" si="30"/>
        <v>61</v>
      </c>
      <c r="S117">
        <f t="shared" si="31"/>
        <v>0</v>
      </c>
      <c r="T117">
        <f t="shared" si="32"/>
        <v>4</v>
      </c>
      <c r="U117">
        <f t="shared" si="33"/>
        <v>145</v>
      </c>
      <c r="V117">
        <f t="shared" si="34"/>
        <v>307</v>
      </c>
      <c r="W117">
        <f t="shared" si="35"/>
        <v>0</v>
      </c>
      <c r="X117">
        <f t="shared" si="36"/>
        <v>2</v>
      </c>
      <c r="Y117">
        <f t="shared" si="37"/>
        <v>146</v>
      </c>
      <c r="Z117">
        <f t="shared" si="38"/>
        <v>1</v>
      </c>
      <c r="AA117">
        <f t="shared" si="39"/>
        <v>1</v>
      </c>
      <c r="AB117">
        <f t="shared" si="40"/>
        <v>2</v>
      </c>
      <c r="AC117">
        <f t="shared" si="41"/>
        <v>0</v>
      </c>
      <c r="AD117">
        <f t="shared" si="42"/>
        <v>7</v>
      </c>
      <c r="AE117" s="13">
        <f t="shared" si="43"/>
        <v>1</v>
      </c>
      <c r="AF117" s="14">
        <f t="shared" si="44"/>
        <v>0</v>
      </c>
      <c r="AG117" s="15">
        <f t="shared" si="45"/>
        <v>1</v>
      </c>
      <c r="AH117">
        <f t="shared" si="46"/>
        <v>1</v>
      </c>
      <c r="AI117">
        <f t="shared" si="47"/>
        <v>0.78259360806098976</v>
      </c>
      <c r="AJ117" s="13">
        <f t="shared" si="48"/>
        <v>0.78259360806098976</v>
      </c>
      <c r="AK117" s="15">
        <f t="shared" si="49"/>
        <v>0.21740639193901024</v>
      </c>
      <c r="AL117" s="13">
        <f t="shared" si="50"/>
        <v>-0.24514173680755469</v>
      </c>
      <c r="AM117" s="15">
        <f t="shared" si="51"/>
        <v>100</v>
      </c>
      <c r="BQ117">
        <v>0.16859427840644947</v>
      </c>
      <c r="BR117">
        <v>1</v>
      </c>
      <c r="BS117">
        <v>0</v>
      </c>
      <c r="BT117">
        <f t="shared" si="55"/>
        <v>99</v>
      </c>
      <c r="BU117">
        <f t="shared" si="56"/>
        <v>10</v>
      </c>
      <c r="BV117">
        <f t="shared" si="52"/>
        <v>0.38124999999999998</v>
      </c>
      <c r="BW117">
        <f t="shared" si="53"/>
        <v>0.92700729927007297</v>
      </c>
      <c r="BX117">
        <f t="shared" si="54"/>
        <v>5.7937956204379354E-3</v>
      </c>
    </row>
    <row r="118" spans="1:76" x14ac:dyDescent="0.3">
      <c r="A118" s="4">
        <v>35</v>
      </c>
      <c r="B118" s="4">
        <v>0</v>
      </c>
      <c r="C118" s="4">
        <v>4</v>
      </c>
      <c r="D118" s="4">
        <v>138</v>
      </c>
      <c r="E118" s="4">
        <v>183</v>
      </c>
      <c r="F118" s="4">
        <v>0</v>
      </c>
      <c r="G118" s="4">
        <v>0</v>
      </c>
      <c r="H118" s="4">
        <v>182</v>
      </c>
      <c r="I118" s="4">
        <v>0</v>
      </c>
      <c r="J118" s="4">
        <v>1.4</v>
      </c>
      <c r="K118" s="4">
        <v>1</v>
      </c>
      <c r="L118" s="4">
        <v>0</v>
      </c>
      <c r="M118" s="4">
        <v>3</v>
      </c>
      <c r="N118" s="7">
        <v>0</v>
      </c>
      <c r="R118">
        <f t="shared" si="30"/>
        <v>56</v>
      </c>
      <c r="S118">
        <f t="shared" si="31"/>
        <v>1</v>
      </c>
      <c r="T118">
        <f t="shared" si="32"/>
        <v>4</v>
      </c>
      <c r="U118">
        <f t="shared" si="33"/>
        <v>125</v>
      </c>
      <c r="V118">
        <f t="shared" si="34"/>
        <v>249</v>
      </c>
      <c r="W118">
        <f t="shared" si="35"/>
        <v>1</v>
      </c>
      <c r="X118">
        <f t="shared" si="36"/>
        <v>2</v>
      </c>
      <c r="Y118">
        <f t="shared" si="37"/>
        <v>144</v>
      </c>
      <c r="Z118">
        <f t="shared" si="38"/>
        <v>1</v>
      </c>
      <c r="AA118">
        <f t="shared" si="39"/>
        <v>1.2</v>
      </c>
      <c r="AB118">
        <f t="shared" si="40"/>
        <v>2</v>
      </c>
      <c r="AC118">
        <f t="shared" si="41"/>
        <v>1</v>
      </c>
      <c r="AD118">
        <f t="shared" si="42"/>
        <v>3</v>
      </c>
      <c r="AE118" s="13">
        <f t="shared" si="43"/>
        <v>1</v>
      </c>
      <c r="AF118" s="14">
        <f t="shared" si="44"/>
        <v>0</v>
      </c>
      <c r="AG118" s="15">
        <f t="shared" si="45"/>
        <v>1</v>
      </c>
      <c r="AH118">
        <f t="shared" si="46"/>
        <v>1</v>
      </c>
      <c r="AI118">
        <f t="shared" si="47"/>
        <v>0.7015954283250756</v>
      </c>
      <c r="AJ118" s="13">
        <f t="shared" si="48"/>
        <v>0.7015954283250756</v>
      </c>
      <c r="AK118" s="15">
        <f t="shared" si="49"/>
        <v>0.2984045716749244</v>
      </c>
      <c r="AL118" s="13">
        <f t="shared" si="50"/>
        <v>-0.35439835401569619</v>
      </c>
      <c r="AM118" s="15">
        <f t="shared" si="51"/>
        <v>100</v>
      </c>
      <c r="BQ118">
        <v>0.16928995331748839</v>
      </c>
      <c r="BR118">
        <v>1</v>
      </c>
      <c r="BS118">
        <v>0</v>
      </c>
      <c r="BT118">
        <f t="shared" si="55"/>
        <v>100</v>
      </c>
      <c r="BU118">
        <f t="shared" si="56"/>
        <v>10</v>
      </c>
      <c r="BV118">
        <f t="shared" si="52"/>
        <v>0.375</v>
      </c>
      <c r="BW118">
        <f t="shared" si="53"/>
        <v>0.92700729927007297</v>
      </c>
      <c r="BX118">
        <f t="shared" si="54"/>
        <v>5.7937956204379354E-3</v>
      </c>
    </row>
    <row r="119" spans="1:76" x14ac:dyDescent="0.3">
      <c r="A119" s="5">
        <v>63</v>
      </c>
      <c r="B119" s="5">
        <v>1</v>
      </c>
      <c r="C119" s="5">
        <v>4</v>
      </c>
      <c r="D119" s="5">
        <v>130</v>
      </c>
      <c r="E119" s="5">
        <v>330</v>
      </c>
      <c r="F119" s="5">
        <v>1</v>
      </c>
      <c r="G119" s="5">
        <v>2</v>
      </c>
      <c r="H119" s="5">
        <v>132</v>
      </c>
      <c r="I119" s="5">
        <v>1</v>
      </c>
      <c r="J119" s="5">
        <v>1.8</v>
      </c>
      <c r="K119" s="5">
        <v>1</v>
      </c>
      <c r="L119" s="5">
        <v>3</v>
      </c>
      <c r="M119" s="5">
        <v>7</v>
      </c>
      <c r="N119" s="8">
        <v>1</v>
      </c>
      <c r="R119">
        <f t="shared" si="30"/>
        <v>52</v>
      </c>
      <c r="S119">
        <f t="shared" si="31"/>
        <v>1</v>
      </c>
      <c r="T119">
        <f t="shared" si="32"/>
        <v>1</v>
      </c>
      <c r="U119">
        <f t="shared" si="33"/>
        <v>118</v>
      </c>
      <c r="V119">
        <f t="shared" si="34"/>
        <v>186</v>
      </c>
      <c r="W119">
        <f t="shared" si="35"/>
        <v>0</v>
      </c>
      <c r="X119">
        <f t="shared" si="36"/>
        <v>2</v>
      </c>
      <c r="Y119">
        <f t="shared" si="37"/>
        <v>190</v>
      </c>
      <c r="Z119">
        <f t="shared" si="38"/>
        <v>0</v>
      </c>
      <c r="AA119">
        <f t="shared" si="39"/>
        <v>0</v>
      </c>
      <c r="AB119">
        <f t="shared" si="40"/>
        <v>2</v>
      </c>
      <c r="AC119">
        <f t="shared" si="41"/>
        <v>0</v>
      </c>
      <c r="AD119">
        <f t="shared" si="42"/>
        <v>6</v>
      </c>
      <c r="AE119" s="13">
        <f t="shared" si="43"/>
        <v>0</v>
      </c>
      <c r="AF119" s="14">
        <f t="shared" si="44"/>
        <v>1</v>
      </c>
      <c r="AG119" s="15">
        <f t="shared" si="45"/>
        <v>1</v>
      </c>
      <c r="AH119">
        <f t="shared" si="46"/>
        <v>0</v>
      </c>
      <c r="AI119">
        <f t="shared" si="47"/>
        <v>6.3759281341833091E-2</v>
      </c>
      <c r="AJ119" s="13">
        <f t="shared" si="48"/>
        <v>6.3759281341833091E-2</v>
      </c>
      <c r="AK119" s="15">
        <f t="shared" si="49"/>
        <v>0.93624071865816694</v>
      </c>
      <c r="AL119" s="13">
        <f t="shared" si="50"/>
        <v>-6.588265751555461E-2</v>
      </c>
      <c r="AM119" s="15">
        <f t="shared" si="51"/>
        <v>100</v>
      </c>
      <c r="BQ119">
        <v>0.17005921394486645</v>
      </c>
      <c r="BR119">
        <v>1</v>
      </c>
      <c r="BS119">
        <v>0</v>
      </c>
      <c r="BT119">
        <f t="shared" si="55"/>
        <v>101</v>
      </c>
      <c r="BU119">
        <f t="shared" si="56"/>
        <v>10</v>
      </c>
      <c r="BV119">
        <f t="shared" si="52"/>
        <v>0.36875000000000002</v>
      </c>
      <c r="BW119">
        <f t="shared" si="53"/>
        <v>0.92700729927007297</v>
      </c>
      <c r="BX119">
        <f t="shared" si="54"/>
        <v>5.7937956204379354E-3</v>
      </c>
    </row>
    <row r="120" spans="1:76" x14ac:dyDescent="0.3">
      <c r="A120" s="4">
        <v>65</v>
      </c>
      <c r="B120" s="4">
        <v>1</v>
      </c>
      <c r="C120" s="4">
        <v>4</v>
      </c>
      <c r="D120" s="4">
        <v>135</v>
      </c>
      <c r="E120" s="4">
        <v>254</v>
      </c>
      <c r="F120" s="4">
        <v>0</v>
      </c>
      <c r="G120" s="4">
        <v>2</v>
      </c>
      <c r="H120" s="4">
        <v>127</v>
      </c>
      <c r="I120" s="4">
        <v>0</v>
      </c>
      <c r="J120" s="4">
        <v>2.8</v>
      </c>
      <c r="K120" s="4">
        <v>2</v>
      </c>
      <c r="L120" s="4">
        <v>1</v>
      </c>
      <c r="M120" s="4">
        <v>7</v>
      </c>
      <c r="N120" s="7">
        <v>1</v>
      </c>
      <c r="R120">
        <f t="shared" si="30"/>
        <v>43</v>
      </c>
      <c r="S120">
        <f t="shared" si="31"/>
        <v>0</v>
      </c>
      <c r="T120">
        <f t="shared" si="32"/>
        <v>4</v>
      </c>
      <c r="U120">
        <f t="shared" si="33"/>
        <v>132</v>
      </c>
      <c r="V120">
        <f t="shared" si="34"/>
        <v>341</v>
      </c>
      <c r="W120">
        <f t="shared" si="35"/>
        <v>1</v>
      </c>
      <c r="X120">
        <f t="shared" si="36"/>
        <v>2</v>
      </c>
      <c r="Y120">
        <f t="shared" si="37"/>
        <v>136</v>
      </c>
      <c r="Z120">
        <f t="shared" si="38"/>
        <v>1</v>
      </c>
      <c r="AA120">
        <f t="shared" si="39"/>
        <v>3</v>
      </c>
      <c r="AB120">
        <f t="shared" si="40"/>
        <v>2</v>
      </c>
      <c r="AC120">
        <f t="shared" si="41"/>
        <v>0</v>
      </c>
      <c r="AD120">
        <f t="shared" si="42"/>
        <v>7</v>
      </c>
      <c r="AE120" s="13">
        <f t="shared" si="43"/>
        <v>1</v>
      </c>
      <c r="AF120" s="14">
        <f t="shared" si="44"/>
        <v>0</v>
      </c>
      <c r="AG120" s="15">
        <f t="shared" si="45"/>
        <v>1</v>
      </c>
      <c r="AH120">
        <f t="shared" si="46"/>
        <v>1</v>
      </c>
      <c r="AI120">
        <f t="shared" si="47"/>
        <v>0.74530622830691873</v>
      </c>
      <c r="AJ120" s="13">
        <f t="shared" si="48"/>
        <v>0.74530622830691873</v>
      </c>
      <c r="AK120" s="15">
        <f t="shared" si="49"/>
        <v>0.25469377169308127</v>
      </c>
      <c r="AL120" s="13">
        <f t="shared" si="50"/>
        <v>-0.29396010035103715</v>
      </c>
      <c r="AM120" s="15">
        <f t="shared" si="51"/>
        <v>100</v>
      </c>
      <c r="BQ120">
        <v>0.17246098501149196</v>
      </c>
      <c r="BR120">
        <v>1</v>
      </c>
      <c r="BS120">
        <v>0</v>
      </c>
      <c r="BT120">
        <f t="shared" si="55"/>
        <v>102</v>
      </c>
      <c r="BU120">
        <f t="shared" si="56"/>
        <v>10</v>
      </c>
      <c r="BV120">
        <f t="shared" si="52"/>
        <v>0.36250000000000004</v>
      </c>
      <c r="BW120">
        <f t="shared" si="53"/>
        <v>0.92700729927007297</v>
      </c>
      <c r="BX120">
        <f t="shared" si="54"/>
        <v>5.7937956204380386E-3</v>
      </c>
    </row>
    <row r="121" spans="1:76" x14ac:dyDescent="0.3">
      <c r="A121" s="5">
        <v>48</v>
      </c>
      <c r="B121" s="5">
        <v>1</v>
      </c>
      <c r="C121" s="5">
        <v>4</v>
      </c>
      <c r="D121" s="5">
        <v>130</v>
      </c>
      <c r="E121" s="5">
        <v>256</v>
      </c>
      <c r="F121" s="5">
        <v>1</v>
      </c>
      <c r="G121" s="5">
        <v>2</v>
      </c>
      <c r="H121" s="5">
        <v>150</v>
      </c>
      <c r="I121" s="5">
        <v>1</v>
      </c>
      <c r="J121" s="5">
        <v>0</v>
      </c>
      <c r="K121" s="5">
        <v>1</v>
      </c>
      <c r="L121" s="5">
        <v>2</v>
      </c>
      <c r="M121" s="5">
        <v>7</v>
      </c>
      <c r="N121" s="8">
        <v>1</v>
      </c>
      <c r="R121">
        <f t="shared" si="30"/>
        <v>62</v>
      </c>
      <c r="S121">
        <f t="shared" si="31"/>
        <v>0</v>
      </c>
      <c r="T121">
        <f t="shared" si="32"/>
        <v>3</v>
      </c>
      <c r="U121">
        <f t="shared" si="33"/>
        <v>130</v>
      </c>
      <c r="V121">
        <f t="shared" si="34"/>
        <v>263</v>
      </c>
      <c r="W121">
        <f t="shared" si="35"/>
        <v>0</v>
      </c>
      <c r="X121">
        <f t="shared" si="36"/>
        <v>0</v>
      </c>
      <c r="Y121">
        <f t="shared" si="37"/>
        <v>97</v>
      </c>
      <c r="Z121">
        <f t="shared" si="38"/>
        <v>0</v>
      </c>
      <c r="AA121">
        <f t="shared" si="39"/>
        <v>1.2</v>
      </c>
      <c r="AB121">
        <f t="shared" si="40"/>
        <v>2</v>
      </c>
      <c r="AC121">
        <f t="shared" si="41"/>
        <v>1</v>
      </c>
      <c r="AD121">
        <f t="shared" si="42"/>
        <v>7</v>
      </c>
      <c r="AE121" s="13">
        <f t="shared" si="43"/>
        <v>1</v>
      </c>
      <c r="AF121" s="14">
        <f t="shared" si="44"/>
        <v>0</v>
      </c>
      <c r="AG121" s="15">
        <f t="shared" si="45"/>
        <v>1</v>
      </c>
      <c r="AH121">
        <f t="shared" si="46"/>
        <v>1</v>
      </c>
      <c r="AI121">
        <f t="shared" si="47"/>
        <v>0.73616275812443888</v>
      </c>
      <c r="AJ121" s="13">
        <f t="shared" si="48"/>
        <v>0.73616275812443888</v>
      </c>
      <c r="AK121" s="15">
        <f t="shared" si="49"/>
        <v>0.26383724187556112</v>
      </c>
      <c r="AL121" s="13">
        <f t="shared" si="50"/>
        <v>-0.30630404594480032</v>
      </c>
      <c r="AM121" s="15">
        <f t="shared" si="51"/>
        <v>100</v>
      </c>
      <c r="BQ121">
        <v>0.17370904268012149</v>
      </c>
      <c r="BR121">
        <v>1</v>
      </c>
      <c r="BS121">
        <v>0</v>
      </c>
      <c r="BT121">
        <f t="shared" si="55"/>
        <v>103</v>
      </c>
      <c r="BU121">
        <f t="shared" si="56"/>
        <v>10</v>
      </c>
      <c r="BV121">
        <f t="shared" si="52"/>
        <v>0.35624999999999996</v>
      </c>
      <c r="BW121">
        <f t="shared" si="53"/>
        <v>0.92700729927007297</v>
      </c>
      <c r="BX121">
        <f t="shared" si="54"/>
        <v>5.7937956204379354E-3</v>
      </c>
    </row>
    <row r="122" spans="1:76" x14ac:dyDescent="0.3">
      <c r="A122" s="4">
        <v>63</v>
      </c>
      <c r="B122" s="4">
        <v>0</v>
      </c>
      <c r="C122" s="4">
        <v>4</v>
      </c>
      <c r="D122" s="4">
        <v>150</v>
      </c>
      <c r="E122" s="4">
        <v>407</v>
      </c>
      <c r="F122" s="4">
        <v>0</v>
      </c>
      <c r="G122" s="4">
        <v>2</v>
      </c>
      <c r="H122" s="4">
        <v>154</v>
      </c>
      <c r="I122" s="4">
        <v>0</v>
      </c>
      <c r="J122" s="4">
        <v>4</v>
      </c>
      <c r="K122" s="4">
        <v>2</v>
      </c>
      <c r="L122" s="4">
        <v>3</v>
      </c>
      <c r="M122" s="4">
        <v>7</v>
      </c>
      <c r="N122" s="7">
        <v>1</v>
      </c>
      <c r="R122">
        <f t="shared" si="30"/>
        <v>41</v>
      </c>
      <c r="S122">
        <f t="shared" si="31"/>
        <v>1</v>
      </c>
      <c r="T122">
        <f t="shared" si="32"/>
        <v>2</v>
      </c>
      <c r="U122">
        <f t="shared" si="33"/>
        <v>135</v>
      </c>
      <c r="V122">
        <f t="shared" si="34"/>
        <v>203</v>
      </c>
      <c r="W122">
        <f t="shared" si="35"/>
        <v>0</v>
      </c>
      <c r="X122">
        <f t="shared" si="36"/>
        <v>0</v>
      </c>
      <c r="Y122">
        <f t="shared" si="37"/>
        <v>132</v>
      </c>
      <c r="Z122">
        <f t="shared" si="38"/>
        <v>0</v>
      </c>
      <c r="AA122">
        <f t="shared" si="39"/>
        <v>0</v>
      </c>
      <c r="AB122">
        <f t="shared" si="40"/>
        <v>2</v>
      </c>
      <c r="AC122">
        <f t="shared" si="41"/>
        <v>0</v>
      </c>
      <c r="AD122">
        <f t="shared" si="42"/>
        <v>6</v>
      </c>
      <c r="AE122" s="13">
        <f t="shared" si="43"/>
        <v>0</v>
      </c>
      <c r="AF122" s="14">
        <f t="shared" si="44"/>
        <v>1</v>
      </c>
      <c r="AG122" s="15">
        <f t="shared" si="45"/>
        <v>1</v>
      </c>
      <c r="AH122">
        <f t="shared" si="46"/>
        <v>0</v>
      </c>
      <c r="AI122">
        <f t="shared" si="47"/>
        <v>0.32041042047545232</v>
      </c>
      <c r="AJ122" s="13">
        <f t="shared" si="48"/>
        <v>0.32041042047545232</v>
      </c>
      <c r="AK122" s="15">
        <f t="shared" si="49"/>
        <v>0.67958957952454768</v>
      </c>
      <c r="AL122" s="13">
        <f t="shared" si="50"/>
        <v>-0.38626622255007964</v>
      </c>
      <c r="AM122" s="15">
        <f t="shared" si="51"/>
        <v>100</v>
      </c>
      <c r="BQ122">
        <v>0.17832965974343637</v>
      </c>
      <c r="BR122">
        <v>1</v>
      </c>
      <c r="BS122">
        <v>0</v>
      </c>
      <c r="BT122">
        <f t="shared" si="55"/>
        <v>104</v>
      </c>
      <c r="BU122">
        <f t="shared" si="56"/>
        <v>10</v>
      </c>
      <c r="BV122">
        <f t="shared" si="52"/>
        <v>0.35</v>
      </c>
      <c r="BW122">
        <f t="shared" si="53"/>
        <v>0.92700729927007297</v>
      </c>
      <c r="BX122">
        <f t="shared" si="54"/>
        <v>5.7937956204379354E-3</v>
      </c>
    </row>
    <row r="123" spans="1:76" x14ac:dyDescent="0.3">
      <c r="A123" s="5">
        <v>51</v>
      </c>
      <c r="B123" s="5">
        <v>1</v>
      </c>
      <c r="C123" s="5">
        <v>3</v>
      </c>
      <c r="D123" s="5">
        <v>100</v>
      </c>
      <c r="E123" s="5">
        <v>222</v>
      </c>
      <c r="F123" s="5">
        <v>0</v>
      </c>
      <c r="G123" s="5">
        <v>0</v>
      </c>
      <c r="H123" s="5">
        <v>143</v>
      </c>
      <c r="I123" s="5">
        <v>1</v>
      </c>
      <c r="J123" s="5">
        <v>1.2</v>
      </c>
      <c r="K123" s="5">
        <v>2</v>
      </c>
      <c r="L123" s="5">
        <v>0</v>
      </c>
      <c r="M123" s="5">
        <v>3</v>
      </c>
      <c r="N123" s="8">
        <v>0</v>
      </c>
      <c r="R123">
        <f t="shared" si="30"/>
        <v>58</v>
      </c>
      <c r="S123">
        <f t="shared" si="31"/>
        <v>1</v>
      </c>
      <c r="T123">
        <f t="shared" si="32"/>
        <v>3</v>
      </c>
      <c r="U123">
        <f t="shared" si="33"/>
        <v>140</v>
      </c>
      <c r="V123">
        <f t="shared" si="34"/>
        <v>211</v>
      </c>
      <c r="W123">
        <f t="shared" si="35"/>
        <v>1</v>
      </c>
      <c r="X123">
        <f t="shared" si="36"/>
        <v>2</v>
      </c>
      <c r="Y123">
        <f t="shared" si="37"/>
        <v>165</v>
      </c>
      <c r="Z123">
        <f t="shared" si="38"/>
        <v>0</v>
      </c>
      <c r="AA123">
        <f t="shared" si="39"/>
        <v>0</v>
      </c>
      <c r="AB123">
        <f t="shared" si="40"/>
        <v>1</v>
      </c>
      <c r="AC123">
        <f t="shared" si="41"/>
        <v>0</v>
      </c>
      <c r="AD123">
        <f t="shared" si="42"/>
        <v>3</v>
      </c>
      <c r="AE123" s="13">
        <f t="shared" si="43"/>
        <v>0</v>
      </c>
      <c r="AF123" s="14">
        <f t="shared" si="44"/>
        <v>1</v>
      </c>
      <c r="AG123" s="15">
        <f t="shared" si="45"/>
        <v>1</v>
      </c>
      <c r="AH123">
        <f t="shared" si="46"/>
        <v>0</v>
      </c>
      <c r="AI123">
        <f t="shared" si="47"/>
        <v>4.4240321796814974E-2</v>
      </c>
      <c r="AJ123" s="13">
        <f t="shared" si="48"/>
        <v>4.4240321796814974E-2</v>
      </c>
      <c r="AK123" s="15">
        <f t="shared" si="49"/>
        <v>0.95575967820318497</v>
      </c>
      <c r="AL123" s="13">
        <f t="shared" si="50"/>
        <v>-4.5248780165297695E-2</v>
      </c>
      <c r="AM123" s="15">
        <f t="shared" si="51"/>
        <v>100</v>
      </c>
      <c r="BQ123">
        <v>0.20231573597176206</v>
      </c>
      <c r="BR123">
        <v>1</v>
      </c>
      <c r="BS123">
        <v>0</v>
      </c>
      <c r="BT123">
        <f t="shared" si="55"/>
        <v>105</v>
      </c>
      <c r="BU123">
        <f t="shared" si="56"/>
        <v>10</v>
      </c>
      <c r="BV123">
        <f t="shared" si="52"/>
        <v>0.34375</v>
      </c>
      <c r="BW123">
        <f t="shared" si="53"/>
        <v>0.92700729927007297</v>
      </c>
      <c r="BX123">
        <f t="shared" si="54"/>
        <v>5.7937956204379354E-3</v>
      </c>
    </row>
    <row r="124" spans="1:76" x14ac:dyDescent="0.3">
      <c r="A124" s="4">
        <v>55</v>
      </c>
      <c r="B124" s="4">
        <v>1</v>
      </c>
      <c r="C124" s="4">
        <v>4</v>
      </c>
      <c r="D124" s="4">
        <v>140</v>
      </c>
      <c r="E124" s="4">
        <v>217</v>
      </c>
      <c r="F124" s="4">
        <v>0</v>
      </c>
      <c r="G124" s="4">
        <v>0</v>
      </c>
      <c r="H124" s="4">
        <v>111</v>
      </c>
      <c r="I124" s="4">
        <v>1</v>
      </c>
      <c r="J124" s="4">
        <v>5.6</v>
      </c>
      <c r="K124" s="4">
        <v>3</v>
      </c>
      <c r="L124" s="4">
        <v>0</v>
      </c>
      <c r="M124" s="4">
        <v>7</v>
      </c>
      <c r="N124" s="7">
        <v>1</v>
      </c>
      <c r="R124">
        <f t="shared" si="30"/>
        <v>35</v>
      </c>
      <c r="S124">
        <f t="shared" si="31"/>
        <v>0</v>
      </c>
      <c r="T124">
        <f t="shared" si="32"/>
        <v>4</v>
      </c>
      <c r="U124">
        <f t="shared" si="33"/>
        <v>138</v>
      </c>
      <c r="V124">
        <f t="shared" si="34"/>
        <v>183</v>
      </c>
      <c r="W124">
        <f t="shared" si="35"/>
        <v>0</v>
      </c>
      <c r="X124">
        <f t="shared" si="36"/>
        <v>0</v>
      </c>
      <c r="Y124">
        <f t="shared" si="37"/>
        <v>182</v>
      </c>
      <c r="Z124">
        <f t="shared" si="38"/>
        <v>0</v>
      </c>
      <c r="AA124">
        <f t="shared" si="39"/>
        <v>1.4</v>
      </c>
      <c r="AB124">
        <f t="shared" si="40"/>
        <v>1</v>
      </c>
      <c r="AC124">
        <f t="shared" si="41"/>
        <v>0</v>
      </c>
      <c r="AD124">
        <f t="shared" si="42"/>
        <v>3</v>
      </c>
      <c r="AE124" s="13">
        <f t="shared" si="43"/>
        <v>0</v>
      </c>
      <c r="AF124" s="14">
        <f t="shared" si="44"/>
        <v>1</v>
      </c>
      <c r="AG124" s="15">
        <f t="shared" si="45"/>
        <v>1</v>
      </c>
      <c r="AH124">
        <f t="shared" si="46"/>
        <v>0</v>
      </c>
      <c r="AI124">
        <f t="shared" si="47"/>
        <v>4.1303717063126452E-2</v>
      </c>
      <c r="AJ124" s="13">
        <f t="shared" si="48"/>
        <v>4.1303717063126452E-2</v>
      </c>
      <c r="AK124" s="15">
        <f t="shared" si="49"/>
        <v>0.95869628293687359</v>
      </c>
      <c r="AL124" s="13">
        <f t="shared" si="50"/>
        <v>-4.2180956097822131E-2</v>
      </c>
      <c r="AM124" s="15">
        <f t="shared" si="51"/>
        <v>100</v>
      </c>
      <c r="BQ124">
        <v>0.20268425091730669</v>
      </c>
      <c r="BR124">
        <v>1</v>
      </c>
      <c r="BS124">
        <v>0</v>
      </c>
      <c r="BT124">
        <f t="shared" si="55"/>
        <v>106</v>
      </c>
      <c r="BU124">
        <f t="shared" si="56"/>
        <v>10</v>
      </c>
      <c r="BV124">
        <f t="shared" si="52"/>
        <v>0.33750000000000002</v>
      </c>
      <c r="BW124">
        <f t="shared" si="53"/>
        <v>0.92700729927007297</v>
      </c>
      <c r="BX124">
        <f t="shared" si="54"/>
        <v>5.7937956204379354E-3</v>
      </c>
    </row>
    <row r="125" spans="1:76" x14ac:dyDescent="0.3">
      <c r="A125" s="5">
        <v>65</v>
      </c>
      <c r="B125" s="5">
        <v>1</v>
      </c>
      <c r="C125" s="5">
        <v>1</v>
      </c>
      <c r="D125" s="5">
        <v>138</v>
      </c>
      <c r="E125" s="5">
        <v>282</v>
      </c>
      <c r="F125" s="5">
        <v>1</v>
      </c>
      <c r="G125" s="5">
        <v>2</v>
      </c>
      <c r="H125" s="5">
        <v>174</v>
      </c>
      <c r="I125" s="5">
        <v>0</v>
      </c>
      <c r="J125" s="5">
        <v>1.4</v>
      </c>
      <c r="K125" s="5">
        <v>2</v>
      </c>
      <c r="L125" s="5">
        <v>1</v>
      </c>
      <c r="M125" s="5">
        <v>3</v>
      </c>
      <c r="N125" s="8">
        <v>1</v>
      </c>
      <c r="R125">
        <f t="shared" si="30"/>
        <v>63</v>
      </c>
      <c r="S125">
        <f t="shared" si="31"/>
        <v>1</v>
      </c>
      <c r="T125">
        <f t="shared" si="32"/>
        <v>4</v>
      </c>
      <c r="U125">
        <f t="shared" si="33"/>
        <v>130</v>
      </c>
      <c r="V125">
        <f t="shared" si="34"/>
        <v>330</v>
      </c>
      <c r="W125">
        <f t="shared" si="35"/>
        <v>1</v>
      </c>
      <c r="X125">
        <f t="shared" si="36"/>
        <v>2</v>
      </c>
      <c r="Y125">
        <f t="shared" si="37"/>
        <v>132</v>
      </c>
      <c r="Z125">
        <f t="shared" si="38"/>
        <v>1</v>
      </c>
      <c r="AA125">
        <f t="shared" si="39"/>
        <v>1.8</v>
      </c>
      <c r="AB125">
        <f t="shared" si="40"/>
        <v>1</v>
      </c>
      <c r="AC125">
        <f t="shared" si="41"/>
        <v>3</v>
      </c>
      <c r="AD125">
        <f t="shared" si="42"/>
        <v>7</v>
      </c>
      <c r="AE125" s="13">
        <f t="shared" si="43"/>
        <v>1</v>
      </c>
      <c r="AF125" s="14">
        <f t="shared" si="44"/>
        <v>0</v>
      </c>
      <c r="AG125" s="15">
        <f t="shared" si="45"/>
        <v>1</v>
      </c>
      <c r="AH125">
        <f t="shared" si="46"/>
        <v>1</v>
      </c>
      <c r="AI125">
        <f t="shared" si="47"/>
        <v>0.993423271220363</v>
      </c>
      <c r="AJ125" s="13">
        <f t="shared" si="48"/>
        <v>0.993423271220363</v>
      </c>
      <c r="AK125" s="15">
        <f t="shared" si="49"/>
        <v>6.5767287796369978E-3</v>
      </c>
      <c r="AL125" s="13">
        <f t="shared" si="50"/>
        <v>-6.5984507524208197E-3</v>
      </c>
      <c r="AM125" s="15">
        <f t="shared" si="51"/>
        <v>100</v>
      </c>
      <c r="BQ125">
        <v>0.20424555054794907</v>
      </c>
      <c r="BR125">
        <v>1</v>
      </c>
      <c r="BS125">
        <v>0</v>
      </c>
      <c r="BT125">
        <f t="shared" si="55"/>
        <v>107</v>
      </c>
      <c r="BU125">
        <f t="shared" si="56"/>
        <v>10</v>
      </c>
      <c r="BV125">
        <f t="shared" si="52"/>
        <v>0.33125000000000004</v>
      </c>
      <c r="BW125">
        <f t="shared" si="53"/>
        <v>0.92700729927007297</v>
      </c>
      <c r="BX125">
        <f t="shared" si="54"/>
        <v>5.7937956204380386E-3</v>
      </c>
    </row>
    <row r="126" spans="1:76" x14ac:dyDescent="0.3">
      <c r="A126" s="4">
        <v>45</v>
      </c>
      <c r="B126" s="4">
        <v>0</v>
      </c>
      <c r="C126" s="4">
        <v>2</v>
      </c>
      <c r="D126" s="4">
        <v>130</v>
      </c>
      <c r="E126" s="4">
        <v>234</v>
      </c>
      <c r="F126" s="4">
        <v>0</v>
      </c>
      <c r="G126" s="4">
        <v>2</v>
      </c>
      <c r="H126" s="4">
        <v>175</v>
      </c>
      <c r="I126" s="4">
        <v>0</v>
      </c>
      <c r="J126" s="4">
        <v>0.6</v>
      </c>
      <c r="K126" s="4">
        <v>2</v>
      </c>
      <c r="L126" s="4">
        <v>0</v>
      </c>
      <c r="M126" s="4">
        <v>3</v>
      </c>
      <c r="N126" s="7">
        <v>0</v>
      </c>
      <c r="R126">
        <f t="shared" si="30"/>
        <v>65</v>
      </c>
      <c r="S126">
        <f t="shared" si="31"/>
        <v>1</v>
      </c>
      <c r="T126">
        <f t="shared" si="32"/>
        <v>4</v>
      </c>
      <c r="U126">
        <f t="shared" si="33"/>
        <v>135</v>
      </c>
      <c r="V126">
        <f t="shared" si="34"/>
        <v>254</v>
      </c>
      <c r="W126">
        <f t="shared" si="35"/>
        <v>0</v>
      </c>
      <c r="X126">
        <f t="shared" si="36"/>
        <v>2</v>
      </c>
      <c r="Y126">
        <f t="shared" si="37"/>
        <v>127</v>
      </c>
      <c r="Z126">
        <f t="shared" si="38"/>
        <v>0</v>
      </c>
      <c r="AA126">
        <f t="shared" si="39"/>
        <v>2.8</v>
      </c>
      <c r="AB126">
        <f t="shared" si="40"/>
        <v>2</v>
      </c>
      <c r="AC126">
        <f t="shared" si="41"/>
        <v>1</v>
      </c>
      <c r="AD126">
        <f t="shared" si="42"/>
        <v>7</v>
      </c>
      <c r="AE126" s="13">
        <f t="shared" si="43"/>
        <v>1</v>
      </c>
      <c r="AF126" s="14">
        <f t="shared" si="44"/>
        <v>0</v>
      </c>
      <c r="AG126" s="15">
        <f t="shared" si="45"/>
        <v>1</v>
      </c>
      <c r="AH126">
        <f t="shared" si="46"/>
        <v>1</v>
      </c>
      <c r="AI126">
        <f t="shared" si="47"/>
        <v>0.96125724076495034</v>
      </c>
      <c r="AJ126" s="13">
        <f t="shared" si="48"/>
        <v>0.96125724076495034</v>
      </c>
      <c r="AK126" s="15">
        <f t="shared" si="49"/>
        <v>3.8742759235049662E-2</v>
      </c>
      <c r="AL126" s="13">
        <f t="shared" si="50"/>
        <v>-3.9513225535308671E-2</v>
      </c>
      <c r="AM126" s="15">
        <f t="shared" si="51"/>
        <v>100</v>
      </c>
      <c r="BQ126">
        <v>0.20710858934113049</v>
      </c>
      <c r="BR126">
        <v>1</v>
      </c>
      <c r="BS126">
        <v>0</v>
      </c>
      <c r="BT126">
        <f t="shared" si="55"/>
        <v>108</v>
      </c>
      <c r="BU126">
        <f t="shared" si="56"/>
        <v>10</v>
      </c>
      <c r="BV126">
        <f t="shared" si="52"/>
        <v>0.32499999999999996</v>
      </c>
      <c r="BW126">
        <f t="shared" si="53"/>
        <v>0.92700729927007297</v>
      </c>
      <c r="BX126">
        <f t="shared" si="54"/>
        <v>0</v>
      </c>
    </row>
    <row r="127" spans="1:76" x14ac:dyDescent="0.3">
      <c r="A127" s="5">
        <v>56</v>
      </c>
      <c r="B127" s="5">
        <v>0</v>
      </c>
      <c r="C127" s="5">
        <v>4</v>
      </c>
      <c r="D127" s="5">
        <v>200</v>
      </c>
      <c r="E127" s="5">
        <v>288</v>
      </c>
      <c r="F127" s="5">
        <v>1</v>
      </c>
      <c r="G127" s="5">
        <v>2</v>
      </c>
      <c r="H127" s="5">
        <v>133</v>
      </c>
      <c r="I127" s="5">
        <v>1</v>
      </c>
      <c r="J127" s="5">
        <v>4</v>
      </c>
      <c r="K127" s="5">
        <v>3</v>
      </c>
      <c r="L127" s="5">
        <v>2</v>
      </c>
      <c r="M127" s="5">
        <v>7</v>
      </c>
      <c r="N127" s="8">
        <v>1</v>
      </c>
      <c r="R127">
        <f t="shared" si="30"/>
        <v>48</v>
      </c>
      <c r="S127">
        <f t="shared" si="31"/>
        <v>1</v>
      </c>
      <c r="T127">
        <f t="shared" si="32"/>
        <v>4</v>
      </c>
      <c r="U127">
        <f t="shared" si="33"/>
        <v>130</v>
      </c>
      <c r="V127">
        <f t="shared" si="34"/>
        <v>256</v>
      </c>
      <c r="W127">
        <f t="shared" si="35"/>
        <v>1</v>
      </c>
      <c r="X127">
        <f t="shared" si="36"/>
        <v>2</v>
      </c>
      <c r="Y127">
        <f t="shared" si="37"/>
        <v>150</v>
      </c>
      <c r="Z127">
        <f t="shared" si="38"/>
        <v>1</v>
      </c>
      <c r="AA127">
        <f t="shared" si="39"/>
        <v>0</v>
      </c>
      <c r="AB127">
        <f t="shared" si="40"/>
        <v>1</v>
      </c>
      <c r="AC127">
        <f t="shared" si="41"/>
        <v>2</v>
      </c>
      <c r="AD127">
        <f t="shared" si="42"/>
        <v>7</v>
      </c>
      <c r="AE127" s="13">
        <f t="shared" si="43"/>
        <v>1</v>
      </c>
      <c r="AF127" s="14">
        <f t="shared" si="44"/>
        <v>0</v>
      </c>
      <c r="AG127" s="15">
        <f t="shared" si="45"/>
        <v>1</v>
      </c>
      <c r="AH127">
        <f t="shared" si="46"/>
        <v>1</v>
      </c>
      <c r="AI127">
        <f t="shared" si="47"/>
        <v>0.94137517387449221</v>
      </c>
      <c r="AJ127" s="13">
        <f t="shared" si="48"/>
        <v>0.94137517387449221</v>
      </c>
      <c r="AK127" s="15">
        <f t="shared" si="49"/>
        <v>5.862482612550779E-2</v>
      </c>
      <c r="AL127" s="13">
        <f t="shared" si="50"/>
        <v>-6.0413521857951069E-2</v>
      </c>
      <c r="AM127" s="15">
        <f t="shared" si="51"/>
        <v>100</v>
      </c>
      <c r="BQ127">
        <v>0.21555758031141053</v>
      </c>
      <c r="BR127">
        <v>0</v>
      </c>
      <c r="BS127">
        <v>1</v>
      </c>
      <c r="BT127">
        <f t="shared" si="55"/>
        <v>108</v>
      </c>
      <c r="BU127">
        <f t="shared" si="56"/>
        <v>11</v>
      </c>
      <c r="BV127">
        <f t="shared" si="52"/>
        <v>0.32499999999999996</v>
      </c>
      <c r="BW127">
        <f t="shared" si="53"/>
        <v>0.91970802919708028</v>
      </c>
      <c r="BX127">
        <f t="shared" si="54"/>
        <v>5.7481751824817314E-3</v>
      </c>
    </row>
    <row r="128" spans="1:76" x14ac:dyDescent="0.3">
      <c r="A128" s="4">
        <v>54</v>
      </c>
      <c r="B128" s="4">
        <v>1</v>
      </c>
      <c r="C128" s="4">
        <v>4</v>
      </c>
      <c r="D128" s="4">
        <v>110</v>
      </c>
      <c r="E128" s="4">
        <v>239</v>
      </c>
      <c r="F128" s="4">
        <v>0</v>
      </c>
      <c r="G128" s="4">
        <v>0</v>
      </c>
      <c r="H128" s="4">
        <v>126</v>
      </c>
      <c r="I128" s="4">
        <v>1</v>
      </c>
      <c r="J128" s="4">
        <v>2.8</v>
      </c>
      <c r="K128" s="4">
        <v>2</v>
      </c>
      <c r="L128" s="4">
        <v>1</v>
      </c>
      <c r="M128" s="4">
        <v>7</v>
      </c>
      <c r="N128" s="7">
        <v>1</v>
      </c>
      <c r="R128">
        <f t="shared" si="30"/>
        <v>63</v>
      </c>
      <c r="S128">
        <f t="shared" si="31"/>
        <v>0</v>
      </c>
      <c r="T128">
        <f t="shared" si="32"/>
        <v>4</v>
      </c>
      <c r="U128">
        <f t="shared" si="33"/>
        <v>150</v>
      </c>
      <c r="V128">
        <f t="shared" si="34"/>
        <v>407</v>
      </c>
      <c r="W128">
        <f t="shared" si="35"/>
        <v>0</v>
      </c>
      <c r="X128">
        <f t="shared" si="36"/>
        <v>2</v>
      </c>
      <c r="Y128">
        <f t="shared" si="37"/>
        <v>154</v>
      </c>
      <c r="Z128">
        <f t="shared" si="38"/>
        <v>0</v>
      </c>
      <c r="AA128">
        <f t="shared" si="39"/>
        <v>4</v>
      </c>
      <c r="AB128">
        <f t="shared" si="40"/>
        <v>2</v>
      </c>
      <c r="AC128">
        <f t="shared" si="41"/>
        <v>3</v>
      </c>
      <c r="AD128">
        <f t="shared" si="42"/>
        <v>7</v>
      </c>
      <c r="AE128" s="13">
        <f t="shared" si="43"/>
        <v>1</v>
      </c>
      <c r="AF128" s="14">
        <f t="shared" si="44"/>
        <v>0</v>
      </c>
      <c r="AG128" s="15">
        <f t="shared" si="45"/>
        <v>1</v>
      </c>
      <c r="AH128">
        <f t="shared" si="46"/>
        <v>1</v>
      </c>
      <c r="AI128">
        <f t="shared" si="47"/>
        <v>0.99515233586736984</v>
      </c>
      <c r="AJ128" s="13">
        <f t="shared" si="48"/>
        <v>0.99515233586736984</v>
      </c>
      <c r="AK128" s="15">
        <f t="shared" si="49"/>
        <v>4.8476641326301584E-3</v>
      </c>
      <c r="AL128" s="13">
        <f t="shared" si="50"/>
        <v>-4.8594521681225361E-3</v>
      </c>
      <c r="AM128" s="15">
        <f t="shared" si="51"/>
        <v>100</v>
      </c>
      <c r="BQ128">
        <v>0.21974779330720229</v>
      </c>
      <c r="BR128">
        <v>1</v>
      </c>
      <c r="BS128">
        <v>0</v>
      </c>
      <c r="BT128">
        <f t="shared" si="55"/>
        <v>109</v>
      </c>
      <c r="BU128">
        <f t="shared" si="56"/>
        <v>11</v>
      </c>
      <c r="BV128">
        <f t="shared" si="52"/>
        <v>0.31874999999999998</v>
      </c>
      <c r="BW128">
        <f t="shared" si="53"/>
        <v>0.91970802919708028</v>
      </c>
      <c r="BX128">
        <f t="shared" si="54"/>
        <v>5.7481751824817314E-3</v>
      </c>
    </row>
    <row r="129" spans="1:76" x14ac:dyDescent="0.3">
      <c r="A129" s="5">
        <v>44</v>
      </c>
      <c r="B129" s="5">
        <v>1</v>
      </c>
      <c r="C129" s="5">
        <v>2</v>
      </c>
      <c r="D129" s="5">
        <v>120</v>
      </c>
      <c r="E129" s="5">
        <v>220</v>
      </c>
      <c r="F129" s="5">
        <v>0</v>
      </c>
      <c r="G129" s="5">
        <v>0</v>
      </c>
      <c r="H129" s="5">
        <v>170</v>
      </c>
      <c r="I129" s="5">
        <v>0</v>
      </c>
      <c r="J129" s="5">
        <v>0</v>
      </c>
      <c r="K129" s="5">
        <v>1</v>
      </c>
      <c r="L129" s="5">
        <v>0</v>
      </c>
      <c r="M129" s="5">
        <v>3</v>
      </c>
      <c r="N129" s="8">
        <v>0</v>
      </c>
      <c r="R129">
        <f t="shared" si="30"/>
        <v>51</v>
      </c>
      <c r="S129">
        <f t="shared" si="31"/>
        <v>1</v>
      </c>
      <c r="T129">
        <f t="shared" si="32"/>
        <v>3</v>
      </c>
      <c r="U129">
        <f t="shared" si="33"/>
        <v>100</v>
      </c>
      <c r="V129">
        <f t="shared" si="34"/>
        <v>222</v>
      </c>
      <c r="W129">
        <f t="shared" si="35"/>
        <v>0</v>
      </c>
      <c r="X129">
        <f t="shared" si="36"/>
        <v>0</v>
      </c>
      <c r="Y129">
        <f t="shared" si="37"/>
        <v>143</v>
      </c>
      <c r="Z129">
        <f t="shared" si="38"/>
        <v>1</v>
      </c>
      <c r="AA129">
        <f t="shared" si="39"/>
        <v>1.2</v>
      </c>
      <c r="AB129">
        <f t="shared" si="40"/>
        <v>2</v>
      </c>
      <c r="AC129">
        <f t="shared" si="41"/>
        <v>0</v>
      </c>
      <c r="AD129">
        <f t="shared" si="42"/>
        <v>3</v>
      </c>
      <c r="AE129" s="13">
        <f t="shared" si="43"/>
        <v>0</v>
      </c>
      <c r="AF129" s="14">
        <f t="shared" si="44"/>
        <v>1</v>
      </c>
      <c r="AG129" s="15">
        <f t="shared" si="45"/>
        <v>1</v>
      </c>
      <c r="AH129">
        <f t="shared" si="46"/>
        <v>0</v>
      </c>
      <c r="AI129">
        <f t="shared" si="47"/>
        <v>0.24956748366082138</v>
      </c>
      <c r="AJ129" s="13">
        <f t="shared" si="48"/>
        <v>0.24956748366082138</v>
      </c>
      <c r="AK129" s="15">
        <f t="shared" si="49"/>
        <v>0.75043251633917862</v>
      </c>
      <c r="AL129" s="13">
        <f t="shared" si="50"/>
        <v>-0.28710555022042622</v>
      </c>
      <c r="AM129" s="15">
        <f t="shared" si="51"/>
        <v>100</v>
      </c>
      <c r="BQ129">
        <v>0.22126616803458971</v>
      </c>
      <c r="BR129">
        <v>1</v>
      </c>
      <c r="BS129">
        <v>0</v>
      </c>
      <c r="BT129">
        <f t="shared" si="55"/>
        <v>110</v>
      </c>
      <c r="BU129">
        <f t="shared" si="56"/>
        <v>11</v>
      </c>
      <c r="BV129">
        <f t="shared" si="52"/>
        <v>0.3125</v>
      </c>
      <c r="BW129">
        <f t="shared" si="53"/>
        <v>0.91970802919708028</v>
      </c>
      <c r="BX129">
        <f t="shared" si="54"/>
        <v>5.7481751824817314E-3</v>
      </c>
    </row>
    <row r="130" spans="1:76" x14ac:dyDescent="0.3">
      <c r="A130" s="4">
        <v>62</v>
      </c>
      <c r="B130" s="4">
        <v>0</v>
      </c>
      <c r="C130" s="4">
        <v>4</v>
      </c>
      <c r="D130" s="4">
        <v>124</v>
      </c>
      <c r="E130" s="4">
        <v>209</v>
      </c>
      <c r="F130" s="4">
        <v>0</v>
      </c>
      <c r="G130" s="4">
        <v>0</v>
      </c>
      <c r="H130" s="4">
        <v>163</v>
      </c>
      <c r="I130" s="4">
        <v>0</v>
      </c>
      <c r="J130" s="4">
        <v>0</v>
      </c>
      <c r="K130" s="4">
        <v>1</v>
      </c>
      <c r="L130" s="4">
        <v>0</v>
      </c>
      <c r="M130" s="4">
        <v>3</v>
      </c>
      <c r="N130" s="7">
        <v>0</v>
      </c>
      <c r="R130">
        <f t="shared" si="30"/>
        <v>55</v>
      </c>
      <c r="S130">
        <f t="shared" si="31"/>
        <v>1</v>
      </c>
      <c r="T130">
        <f t="shared" si="32"/>
        <v>4</v>
      </c>
      <c r="U130">
        <f t="shared" si="33"/>
        <v>140</v>
      </c>
      <c r="V130">
        <f t="shared" si="34"/>
        <v>217</v>
      </c>
      <c r="W130">
        <f t="shared" si="35"/>
        <v>0</v>
      </c>
      <c r="X130">
        <f t="shared" si="36"/>
        <v>0</v>
      </c>
      <c r="Y130">
        <f t="shared" si="37"/>
        <v>111</v>
      </c>
      <c r="Z130">
        <f t="shared" si="38"/>
        <v>1</v>
      </c>
      <c r="AA130">
        <f t="shared" si="39"/>
        <v>5.6</v>
      </c>
      <c r="AB130">
        <f t="shared" si="40"/>
        <v>3</v>
      </c>
      <c r="AC130">
        <f t="shared" si="41"/>
        <v>0</v>
      </c>
      <c r="AD130">
        <f t="shared" si="42"/>
        <v>7</v>
      </c>
      <c r="AE130" s="13">
        <f t="shared" si="43"/>
        <v>1</v>
      </c>
      <c r="AF130" s="14">
        <f t="shared" si="44"/>
        <v>0</v>
      </c>
      <c r="AG130" s="15">
        <f t="shared" si="45"/>
        <v>1</v>
      </c>
      <c r="AH130">
        <f t="shared" si="46"/>
        <v>1</v>
      </c>
      <c r="AI130">
        <f t="shared" si="47"/>
        <v>0.98287455243365918</v>
      </c>
      <c r="AJ130" s="13">
        <f t="shared" si="48"/>
        <v>0.98287455243365918</v>
      </c>
      <c r="AK130" s="15">
        <f t="shared" si="49"/>
        <v>1.7125447566340823E-2</v>
      </c>
      <c r="AL130" s="13">
        <f t="shared" si="50"/>
        <v>-1.7273784035017777E-2</v>
      </c>
      <c r="AM130" s="15">
        <f t="shared" si="51"/>
        <v>100</v>
      </c>
      <c r="BQ130">
        <v>0.22800513262274846</v>
      </c>
      <c r="BR130">
        <v>1</v>
      </c>
      <c r="BS130">
        <v>0</v>
      </c>
      <c r="BT130">
        <f t="shared" si="55"/>
        <v>111</v>
      </c>
      <c r="BU130">
        <f t="shared" si="56"/>
        <v>11</v>
      </c>
      <c r="BV130">
        <f t="shared" si="52"/>
        <v>0.30625000000000002</v>
      </c>
      <c r="BW130">
        <f t="shared" si="53"/>
        <v>0.91970802919708028</v>
      </c>
      <c r="BX130">
        <f t="shared" si="54"/>
        <v>5.7481751824817314E-3</v>
      </c>
    </row>
    <row r="131" spans="1:76" x14ac:dyDescent="0.3">
      <c r="A131" s="5">
        <v>54</v>
      </c>
      <c r="B131" s="5">
        <v>1</v>
      </c>
      <c r="C131" s="5">
        <v>3</v>
      </c>
      <c r="D131" s="5">
        <v>120</v>
      </c>
      <c r="E131" s="5">
        <v>258</v>
      </c>
      <c r="F131" s="5">
        <v>0</v>
      </c>
      <c r="G131" s="5">
        <v>2</v>
      </c>
      <c r="H131" s="5">
        <v>147</v>
      </c>
      <c r="I131" s="5">
        <v>0</v>
      </c>
      <c r="J131" s="5">
        <v>0.4</v>
      </c>
      <c r="K131" s="5">
        <v>2</v>
      </c>
      <c r="L131" s="5">
        <v>0</v>
      </c>
      <c r="M131" s="5">
        <v>7</v>
      </c>
      <c r="N131" s="8">
        <v>0</v>
      </c>
      <c r="R131">
        <f t="shared" si="30"/>
        <v>65</v>
      </c>
      <c r="S131">
        <f t="shared" si="31"/>
        <v>1</v>
      </c>
      <c r="T131">
        <f t="shared" si="32"/>
        <v>1</v>
      </c>
      <c r="U131">
        <f t="shared" si="33"/>
        <v>138</v>
      </c>
      <c r="V131">
        <f t="shared" si="34"/>
        <v>282</v>
      </c>
      <c r="W131">
        <f t="shared" si="35"/>
        <v>1</v>
      </c>
      <c r="X131">
        <f t="shared" si="36"/>
        <v>2</v>
      </c>
      <c r="Y131">
        <f t="shared" si="37"/>
        <v>174</v>
      </c>
      <c r="Z131">
        <f t="shared" si="38"/>
        <v>0</v>
      </c>
      <c r="AA131">
        <f t="shared" si="39"/>
        <v>1.4</v>
      </c>
      <c r="AB131">
        <f t="shared" si="40"/>
        <v>2</v>
      </c>
      <c r="AC131">
        <f t="shared" si="41"/>
        <v>1</v>
      </c>
      <c r="AD131">
        <f t="shared" si="42"/>
        <v>3</v>
      </c>
      <c r="AE131" s="13">
        <f t="shared" si="43"/>
        <v>1</v>
      </c>
      <c r="AF131" s="14">
        <f t="shared" si="44"/>
        <v>0</v>
      </c>
      <c r="AG131" s="15">
        <f t="shared" si="45"/>
        <v>1</v>
      </c>
      <c r="AH131">
        <f t="shared" si="46"/>
        <v>1</v>
      </c>
      <c r="AI131">
        <f t="shared" si="47"/>
        <v>0.11706949272234828</v>
      </c>
      <c r="AJ131" s="13">
        <f t="shared" si="48"/>
        <v>0.11706949272234828</v>
      </c>
      <c r="AK131" s="15">
        <f t="shared" si="49"/>
        <v>0.88293050727765177</v>
      </c>
      <c r="AL131" s="13">
        <f t="shared" si="50"/>
        <v>-2.1449875656139077</v>
      </c>
      <c r="AM131" s="15">
        <f t="shared" si="51"/>
        <v>0</v>
      </c>
      <c r="BQ131">
        <v>0.22955989039584587</v>
      </c>
      <c r="BR131">
        <v>1</v>
      </c>
      <c r="BS131">
        <v>0</v>
      </c>
      <c r="BT131">
        <f t="shared" si="55"/>
        <v>112</v>
      </c>
      <c r="BU131">
        <f t="shared" si="56"/>
        <v>11</v>
      </c>
      <c r="BV131">
        <f t="shared" si="52"/>
        <v>0.30000000000000004</v>
      </c>
      <c r="BW131">
        <f t="shared" si="53"/>
        <v>0.91970802919708028</v>
      </c>
      <c r="BX131">
        <f t="shared" si="54"/>
        <v>5.7481751824818338E-3</v>
      </c>
    </row>
    <row r="132" spans="1:76" x14ac:dyDescent="0.3">
      <c r="A132" s="4">
        <v>51</v>
      </c>
      <c r="B132" s="4">
        <v>1</v>
      </c>
      <c r="C132" s="4">
        <v>3</v>
      </c>
      <c r="D132" s="4">
        <v>94</v>
      </c>
      <c r="E132" s="4">
        <v>227</v>
      </c>
      <c r="F132" s="4">
        <v>0</v>
      </c>
      <c r="G132" s="4">
        <v>0</v>
      </c>
      <c r="H132" s="4">
        <v>154</v>
      </c>
      <c r="I132" s="4">
        <v>1</v>
      </c>
      <c r="J132" s="4">
        <v>0</v>
      </c>
      <c r="K132" s="4">
        <v>1</v>
      </c>
      <c r="L132" s="4">
        <v>1</v>
      </c>
      <c r="M132" s="4">
        <v>7</v>
      </c>
      <c r="N132" s="7">
        <v>0</v>
      </c>
      <c r="R132">
        <f t="shared" si="30"/>
        <v>45</v>
      </c>
      <c r="S132">
        <f t="shared" si="31"/>
        <v>0</v>
      </c>
      <c r="T132">
        <f t="shared" si="32"/>
        <v>2</v>
      </c>
      <c r="U132">
        <f t="shared" si="33"/>
        <v>130</v>
      </c>
      <c r="V132">
        <f t="shared" si="34"/>
        <v>234</v>
      </c>
      <c r="W132">
        <f t="shared" si="35"/>
        <v>0</v>
      </c>
      <c r="X132">
        <f t="shared" si="36"/>
        <v>2</v>
      </c>
      <c r="Y132">
        <f t="shared" si="37"/>
        <v>175</v>
      </c>
      <c r="Z132">
        <f t="shared" si="38"/>
        <v>0</v>
      </c>
      <c r="AA132">
        <f t="shared" si="39"/>
        <v>0.6</v>
      </c>
      <c r="AB132">
        <f t="shared" si="40"/>
        <v>2</v>
      </c>
      <c r="AC132">
        <f t="shared" si="41"/>
        <v>0</v>
      </c>
      <c r="AD132">
        <f t="shared" si="42"/>
        <v>3</v>
      </c>
      <c r="AE132" s="13">
        <f t="shared" si="43"/>
        <v>0</v>
      </c>
      <c r="AF132" s="14">
        <f t="shared" si="44"/>
        <v>1</v>
      </c>
      <c r="AG132" s="15">
        <f t="shared" si="45"/>
        <v>1</v>
      </c>
      <c r="AH132">
        <f t="shared" si="46"/>
        <v>0</v>
      </c>
      <c r="AI132">
        <f t="shared" si="47"/>
        <v>3.3290848072556958E-2</v>
      </c>
      <c r="AJ132" s="13">
        <f t="shared" si="48"/>
        <v>3.3290848072556958E-2</v>
      </c>
      <c r="AK132" s="15">
        <f t="shared" si="49"/>
        <v>0.966709151927443</v>
      </c>
      <c r="AL132" s="13">
        <f t="shared" si="50"/>
        <v>-3.3857602371697534E-2</v>
      </c>
      <c r="AM132" s="15">
        <f t="shared" si="51"/>
        <v>100</v>
      </c>
      <c r="BQ132">
        <v>0.23006988291748476</v>
      </c>
      <c r="BR132">
        <v>1</v>
      </c>
      <c r="BS132">
        <v>0</v>
      </c>
      <c r="BT132">
        <f t="shared" si="55"/>
        <v>113</v>
      </c>
      <c r="BU132">
        <f t="shared" si="56"/>
        <v>11</v>
      </c>
      <c r="BV132">
        <f t="shared" si="52"/>
        <v>0.29374999999999996</v>
      </c>
      <c r="BW132">
        <f t="shared" si="53"/>
        <v>0.91970802919708028</v>
      </c>
      <c r="BX132">
        <f t="shared" si="54"/>
        <v>5.7481751824817314E-3</v>
      </c>
    </row>
    <row r="133" spans="1:76" x14ac:dyDescent="0.3">
      <c r="A133" s="5">
        <v>29</v>
      </c>
      <c r="B133" s="5">
        <v>1</v>
      </c>
      <c r="C133" s="5">
        <v>2</v>
      </c>
      <c r="D133" s="5">
        <v>130</v>
      </c>
      <c r="E133" s="5">
        <v>204</v>
      </c>
      <c r="F133" s="5">
        <v>0</v>
      </c>
      <c r="G133" s="5">
        <v>2</v>
      </c>
      <c r="H133" s="5">
        <v>202</v>
      </c>
      <c r="I133" s="5">
        <v>0</v>
      </c>
      <c r="J133" s="5">
        <v>0</v>
      </c>
      <c r="K133" s="5">
        <v>1</v>
      </c>
      <c r="L133" s="5">
        <v>0</v>
      </c>
      <c r="M133" s="5">
        <v>3</v>
      </c>
      <c r="N133" s="8">
        <v>0</v>
      </c>
      <c r="R133">
        <f t="shared" si="30"/>
        <v>56</v>
      </c>
      <c r="S133">
        <f t="shared" si="31"/>
        <v>0</v>
      </c>
      <c r="T133">
        <f t="shared" si="32"/>
        <v>4</v>
      </c>
      <c r="U133">
        <f t="shared" si="33"/>
        <v>200</v>
      </c>
      <c r="V133">
        <f t="shared" si="34"/>
        <v>288</v>
      </c>
      <c r="W133">
        <f t="shared" si="35"/>
        <v>1</v>
      </c>
      <c r="X133">
        <f t="shared" si="36"/>
        <v>2</v>
      </c>
      <c r="Y133">
        <f t="shared" si="37"/>
        <v>133</v>
      </c>
      <c r="Z133">
        <f t="shared" si="38"/>
        <v>1</v>
      </c>
      <c r="AA133">
        <f t="shared" si="39"/>
        <v>4</v>
      </c>
      <c r="AB133">
        <f t="shared" si="40"/>
        <v>3</v>
      </c>
      <c r="AC133">
        <f t="shared" si="41"/>
        <v>2</v>
      </c>
      <c r="AD133">
        <f t="shared" si="42"/>
        <v>7</v>
      </c>
      <c r="AE133" s="13">
        <f t="shared" si="43"/>
        <v>1</v>
      </c>
      <c r="AF133" s="14">
        <f t="shared" si="44"/>
        <v>0</v>
      </c>
      <c r="AG133" s="15">
        <f t="shared" si="45"/>
        <v>1</v>
      </c>
      <c r="AH133">
        <f t="shared" si="46"/>
        <v>1</v>
      </c>
      <c r="AI133">
        <f t="shared" si="47"/>
        <v>0.99657274010251851</v>
      </c>
      <c r="AJ133" s="13">
        <f t="shared" si="48"/>
        <v>0.99657274010251851</v>
      </c>
      <c r="AK133" s="15">
        <f t="shared" si="49"/>
        <v>3.4272598974814938E-3</v>
      </c>
      <c r="AL133" s="13">
        <f t="shared" si="50"/>
        <v>-3.4331464062626045E-3</v>
      </c>
      <c r="AM133" s="15">
        <f t="shared" si="51"/>
        <v>100</v>
      </c>
      <c r="BQ133">
        <v>0.23048077461888869</v>
      </c>
      <c r="BR133">
        <v>1</v>
      </c>
      <c r="BS133">
        <v>0</v>
      </c>
      <c r="BT133">
        <f t="shared" si="55"/>
        <v>114</v>
      </c>
      <c r="BU133">
        <f t="shared" si="56"/>
        <v>11</v>
      </c>
      <c r="BV133">
        <f t="shared" si="52"/>
        <v>0.28749999999999998</v>
      </c>
      <c r="BW133">
        <f t="shared" si="53"/>
        <v>0.91970802919708028</v>
      </c>
      <c r="BX133">
        <f t="shared" si="54"/>
        <v>5.7481751824817314E-3</v>
      </c>
    </row>
    <row r="134" spans="1:76" x14ac:dyDescent="0.3">
      <c r="A134" s="4">
        <v>51</v>
      </c>
      <c r="B134" s="4">
        <v>1</v>
      </c>
      <c r="C134" s="4">
        <v>4</v>
      </c>
      <c r="D134" s="4">
        <v>140</v>
      </c>
      <c r="E134" s="4">
        <v>261</v>
      </c>
      <c r="F134" s="4">
        <v>0</v>
      </c>
      <c r="G134" s="4">
        <v>2</v>
      </c>
      <c r="H134" s="4">
        <v>186</v>
      </c>
      <c r="I134" s="4">
        <v>1</v>
      </c>
      <c r="J134" s="4">
        <v>0</v>
      </c>
      <c r="K134" s="4">
        <v>1</v>
      </c>
      <c r="L134" s="4">
        <v>0</v>
      </c>
      <c r="M134" s="4">
        <v>3</v>
      </c>
      <c r="N134" s="7">
        <v>0</v>
      </c>
      <c r="R134">
        <f t="shared" si="30"/>
        <v>54</v>
      </c>
      <c r="S134">
        <f t="shared" si="31"/>
        <v>1</v>
      </c>
      <c r="T134">
        <f t="shared" si="32"/>
        <v>4</v>
      </c>
      <c r="U134">
        <f t="shared" si="33"/>
        <v>110</v>
      </c>
      <c r="V134">
        <f t="shared" si="34"/>
        <v>239</v>
      </c>
      <c r="W134">
        <f t="shared" si="35"/>
        <v>0</v>
      </c>
      <c r="X134">
        <f t="shared" si="36"/>
        <v>0</v>
      </c>
      <c r="Y134">
        <f t="shared" si="37"/>
        <v>126</v>
      </c>
      <c r="Z134">
        <f t="shared" si="38"/>
        <v>1</v>
      </c>
      <c r="AA134">
        <f t="shared" si="39"/>
        <v>2.8</v>
      </c>
      <c r="AB134">
        <f t="shared" si="40"/>
        <v>2</v>
      </c>
      <c r="AC134">
        <f t="shared" si="41"/>
        <v>1</v>
      </c>
      <c r="AD134">
        <f t="shared" si="42"/>
        <v>7</v>
      </c>
      <c r="AE134" s="13">
        <f t="shared" si="43"/>
        <v>1</v>
      </c>
      <c r="AF134" s="14">
        <f t="shared" si="44"/>
        <v>0</v>
      </c>
      <c r="AG134" s="15">
        <f t="shared" si="45"/>
        <v>1</v>
      </c>
      <c r="AH134">
        <f t="shared" si="46"/>
        <v>1</v>
      </c>
      <c r="AI134">
        <f t="shared" si="47"/>
        <v>0.9588349780137978</v>
      </c>
      <c r="AJ134" s="13">
        <f t="shared" si="48"/>
        <v>0.9588349780137978</v>
      </c>
      <c r="AK134" s="15">
        <f t="shared" si="49"/>
        <v>4.1165021986202199E-2</v>
      </c>
      <c r="AL134" s="13">
        <f t="shared" si="50"/>
        <v>-4.2036296054994648E-2</v>
      </c>
      <c r="AM134" s="15">
        <f t="shared" si="51"/>
        <v>100</v>
      </c>
      <c r="BQ134">
        <v>0.23090224133468285</v>
      </c>
      <c r="BR134">
        <v>1</v>
      </c>
      <c r="BS134">
        <v>0</v>
      </c>
      <c r="BT134">
        <f t="shared" si="55"/>
        <v>115</v>
      </c>
      <c r="BU134">
        <f t="shared" si="56"/>
        <v>11</v>
      </c>
      <c r="BV134">
        <f t="shared" si="52"/>
        <v>0.28125</v>
      </c>
      <c r="BW134">
        <f t="shared" si="53"/>
        <v>0.91970802919708028</v>
      </c>
      <c r="BX134">
        <f t="shared" si="54"/>
        <v>5.7481751824817314E-3</v>
      </c>
    </row>
    <row r="135" spans="1:76" x14ac:dyDescent="0.3">
      <c r="A135" s="5">
        <v>43</v>
      </c>
      <c r="B135" s="5">
        <v>0</v>
      </c>
      <c r="C135" s="5">
        <v>3</v>
      </c>
      <c r="D135" s="5">
        <v>122</v>
      </c>
      <c r="E135" s="5">
        <v>213</v>
      </c>
      <c r="F135" s="5">
        <v>0</v>
      </c>
      <c r="G135" s="5">
        <v>0</v>
      </c>
      <c r="H135" s="5">
        <v>165</v>
      </c>
      <c r="I135" s="5">
        <v>0</v>
      </c>
      <c r="J135" s="5">
        <v>0.2</v>
      </c>
      <c r="K135" s="5">
        <v>2</v>
      </c>
      <c r="L135" s="5">
        <v>0</v>
      </c>
      <c r="M135" s="5">
        <v>3</v>
      </c>
      <c r="N135" s="8">
        <v>0</v>
      </c>
      <c r="R135">
        <f t="shared" si="30"/>
        <v>44</v>
      </c>
      <c r="S135">
        <f t="shared" si="31"/>
        <v>1</v>
      </c>
      <c r="T135">
        <f t="shared" si="32"/>
        <v>2</v>
      </c>
      <c r="U135">
        <f t="shared" si="33"/>
        <v>120</v>
      </c>
      <c r="V135">
        <f t="shared" si="34"/>
        <v>220</v>
      </c>
      <c r="W135">
        <f t="shared" si="35"/>
        <v>0</v>
      </c>
      <c r="X135">
        <f t="shared" si="36"/>
        <v>0</v>
      </c>
      <c r="Y135">
        <f t="shared" si="37"/>
        <v>170</v>
      </c>
      <c r="Z135">
        <f t="shared" si="38"/>
        <v>0</v>
      </c>
      <c r="AA135">
        <f t="shared" si="39"/>
        <v>0</v>
      </c>
      <c r="AB135">
        <f t="shared" si="40"/>
        <v>1</v>
      </c>
      <c r="AC135">
        <f t="shared" si="41"/>
        <v>0</v>
      </c>
      <c r="AD135">
        <f t="shared" si="42"/>
        <v>3</v>
      </c>
      <c r="AE135" s="13">
        <f t="shared" si="43"/>
        <v>0</v>
      </c>
      <c r="AF135" s="14">
        <f t="shared" si="44"/>
        <v>1</v>
      </c>
      <c r="AG135" s="15">
        <f t="shared" si="45"/>
        <v>1</v>
      </c>
      <c r="AH135">
        <f t="shared" si="46"/>
        <v>0</v>
      </c>
      <c r="AI135">
        <f t="shared" si="47"/>
        <v>3.0531018442880788E-2</v>
      </c>
      <c r="AJ135" s="13">
        <f t="shared" si="48"/>
        <v>3.0531018442880788E-2</v>
      </c>
      <c r="AK135" s="15">
        <f t="shared" si="49"/>
        <v>0.96946898155711925</v>
      </c>
      <c r="AL135" s="13">
        <f t="shared" si="50"/>
        <v>-3.1006799079314543E-2</v>
      </c>
      <c r="AM135" s="15">
        <f t="shared" si="51"/>
        <v>100</v>
      </c>
      <c r="BQ135">
        <v>0.24621603084097443</v>
      </c>
      <c r="BR135">
        <v>1</v>
      </c>
      <c r="BS135">
        <v>0</v>
      </c>
      <c r="BT135">
        <f t="shared" si="55"/>
        <v>116</v>
      </c>
      <c r="BU135">
        <f t="shared" si="56"/>
        <v>11</v>
      </c>
      <c r="BV135">
        <f t="shared" si="52"/>
        <v>0.27500000000000002</v>
      </c>
      <c r="BW135">
        <f t="shared" si="53"/>
        <v>0.91970802919708028</v>
      </c>
      <c r="BX135">
        <f t="shared" si="54"/>
        <v>5.7481751824817314E-3</v>
      </c>
    </row>
    <row r="136" spans="1:76" x14ac:dyDescent="0.3">
      <c r="A136" s="4">
        <v>55</v>
      </c>
      <c r="B136" s="4">
        <v>0</v>
      </c>
      <c r="C136" s="4">
        <v>2</v>
      </c>
      <c r="D136" s="4">
        <v>135</v>
      </c>
      <c r="E136" s="4">
        <v>250</v>
      </c>
      <c r="F136" s="4">
        <v>0</v>
      </c>
      <c r="G136" s="4">
        <v>2</v>
      </c>
      <c r="H136" s="4">
        <v>161</v>
      </c>
      <c r="I136" s="4">
        <v>0</v>
      </c>
      <c r="J136" s="4">
        <v>1.4</v>
      </c>
      <c r="K136" s="4">
        <v>2</v>
      </c>
      <c r="L136" s="4">
        <v>0</v>
      </c>
      <c r="M136" s="4">
        <v>3</v>
      </c>
      <c r="N136" s="7">
        <v>0</v>
      </c>
      <c r="R136">
        <f t="shared" si="30"/>
        <v>62</v>
      </c>
      <c r="S136">
        <f t="shared" si="31"/>
        <v>0</v>
      </c>
      <c r="T136">
        <f t="shared" si="32"/>
        <v>4</v>
      </c>
      <c r="U136">
        <f t="shared" si="33"/>
        <v>124</v>
      </c>
      <c r="V136">
        <f t="shared" si="34"/>
        <v>209</v>
      </c>
      <c r="W136">
        <f t="shared" si="35"/>
        <v>0</v>
      </c>
      <c r="X136">
        <f t="shared" si="36"/>
        <v>0</v>
      </c>
      <c r="Y136">
        <f t="shared" si="37"/>
        <v>163</v>
      </c>
      <c r="Z136">
        <f t="shared" si="38"/>
        <v>0</v>
      </c>
      <c r="AA136">
        <f t="shared" si="39"/>
        <v>0</v>
      </c>
      <c r="AB136">
        <f t="shared" si="40"/>
        <v>1</v>
      </c>
      <c r="AC136">
        <f t="shared" si="41"/>
        <v>0</v>
      </c>
      <c r="AD136">
        <f t="shared" si="42"/>
        <v>3</v>
      </c>
      <c r="AE136" s="13">
        <f t="shared" si="43"/>
        <v>0</v>
      </c>
      <c r="AF136" s="14">
        <f t="shared" si="44"/>
        <v>1</v>
      </c>
      <c r="AG136" s="15">
        <f t="shared" si="45"/>
        <v>1</v>
      </c>
      <c r="AH136">
        <f t="shared" si="46"/>
        <v>0</v>
      </c>
      <c r="AI136">
        <f t="shared" si="47"/>
        <v>2.4424841929273754E-2</v>
      </c>
      <c r="AJ136" s="13">
        <f t="shared" si="48"/>
        <v>2.4424841929273754E-2</v>
      </c>
      <c r="AK136" s="15">
        <f t="shared" si="49"/>
        <v>0.97557515807072626</v>
      </c>
      <c r="AL136" s="13">
        <f t="shared" si="50"/>
        <v>-2.4728076196703343E-2</v>
      </c>
      <c r="AM136" s="15">
        <f t="shared" si="51"/>
        <v>100</v>
      </c>
      <c r="BQ136">
        <v>0.24956748366082138</v>
      </c>
      <c r="BR136">
        <v>1</v>
      </c>
      <c r="BS136">
        <v>0</v>
      </c>
      <c r="BT136">
        <f t="shared" si="55"/>
        <v>117</v>
      </c>
      <c r="BU136">
        <f t="shared" si="56"/>
        <v>11</v>
      </c>
      <c r="BV136">
        <f t="shared" si="52"/>
        <v>0.26875000000000004</v>
      </c>
      <c r="BW136">
        <f t="shared" si="53"/>
        <v>0.91970802919708028</v>
      </c>
      <c r="BX136">
        <f t="shared" si="54"/>
        <v>0</v>
      </c>
    </row>
    <row r="137" spans="1:76" x14ac:dyDescent="0.3">
      <c r="A137" s="5">
        <v>70</v>
      </c>
      <c r="B137" s="5">
        <v>1</v>
      </c>
      <c r="C137" s="5">
        <v>4</v>
      </c>
      <c r="D137" s="5">
        <v>145</v>
      </c>
      <c r="E137" s="5">
        <v>174</v>
      </c>
      <c r="F137" s="5">
        <v>0</v>
      </c>
      <c r="G137" s="5">
        <v>0</v>
      </c>
      <c r="H137" s="5">
        <v>125</v>
      </c>
      <c r="I137" s="5">
        <v>1</v>
      </c>
      <c r="J137" s="5">
        <v>2.6</v>
      </c>
      <c r="K137" s="5">
        <v>3</v>
      </c>
      <c r="L137" s="5">
        <v>0</v>
      </c>
      <c r="M137" s="5">
        <v>7</v>
      </c>
      <c r="N137" s="8">
        <v>1</v>
      </c>
      <c r="R137">
        <f t="shared" ref="R137:R200" si="57">A131</f>
        <v>54</v>
      </c>
      <c r="S137">
        <f t="shared" ref="S137:S200" si="58">B131</f>
        <v>1</v>
      </c>
      <c r="T137">
        <f t="shared" ref="T137:T200" si="59">C131</f>
        <v>3</v>
      </c>
      <c r="U137">
        <f t="shared" ref="U137:U200" si="60">D131</f>
        <v>120</v>
      </c>
      <c r="V137">
        <f t="shared" ref="V137:V200" si="61">E131</f>
        <v>258</v>
      </c>
      <c r="W137">
        <f t="shared" ref="W137:W200" si="62">F131</f>
        <v>0</v>
      </c>
      <c r="X137">
        <f t="shared" ref="X137:X200" si="63">G131</f>
        <v>2</v>
      </c>
      <c r="Y137">
        <f t="shared" ref="Y137:Y200" si="64">H131</f>
        <v>147</v>
      </c>
      <c r="Z137">
        <f t="shared" ref="Z137:Z200" si="65">I131</f>
        <v>0</v>
      </c>
      <c r="AA137">
        <f t="shared" ref="AA137:AA200" si="66">J131</f>
        <v>0.4</v>
      </c>
      <c r="AB137">
        <f t="shared" ref="AB137:AB200" si="67">K131</f>
        <v>2</v>
      </c>
      <c r="AC137">
        <f t="shared" ref="AC137:AC200" si="68">L131</f>
        <v>0</v>
      </c>
      <c r="AD137">
        <f t="shared" ref="AD137:AD200" si="69">M131</f>
        <v>7</v>
      </c>
      <c r="AE137" s="13">
        <f t="shared" ref="AE137:AE200" si="70">N131</f>
        <v>0</v>
      </c>
      <c r="AF137" s="14">
        <f t="shared" ref="AF137:AF200" si="71">1-AE137</f>
        <v>1</v>
      </c>
      <c r="AG137" s="15">
        <f t="shared" ref="AG137:AG200" si="72">AE137+AF137</f>
        <v>1</v>
      </c>
      <c r="AH137">
        <f t="shared" ref="AH137:AH200" si="73">IF(AG137=0,"",AE137/AG137)</f>
        <v>0</v>
      </c>
      <c r="AI137">
        <f t="shared" ref="AI137:AI200" si="74">1/(1+EXP(-$AP$9-MMULT(R137:AD137,$AP$10:$AP$22)))</f>
        <v>0.54393563710710879</v>
      </c>
      <c r="AJ137" s="13">
        <f t="shared" ref="AJ137:AJ200" si="75">AG137*AI137</f>
        <v>0.54393563710710879</v>
      </c>
      <c r="AK137" s="15">
        <f t="shared" ref="AK137:AK200" si="76">AG137-AJ137</f>
        <v>0.45606436289289121</v>
      </c>
      <c r="AL137" s="13">
        <f t="shared" ref="AL137:AL200" si="77">IFERROR(AG137*(AH137*LN(AI137)+(1-AH137)*LN(1-AI137)),0)</f>
        <v>-0.78512133273307161</v>
      </c>
      <c r="AM137" s="15">
        <f t="shared" ref="AM137:AM200" si="78">100*IF(AI137&gt;=$BM$14,AE137/AG137,AF137/AG137)</f>
        <v>0</v>
      </c>
      <c r="BQ137">
        <v>0.25134371215527973</v>
      </c>
      <c r="BR137">
        <v>0</v>
      </c>
      <c r="BS137">
        <v>1</v>
      </c>
      <c r="BT137">
        <f t="shared" si="55"/>
        <v>117</v>
      </c>
      <c r="BU137">
        <f t="shared" si="56"/>
        <v>12</v>
      </c>
      <c r="BV137">
        <f t="shared" ref="BV137:BV200" si="79">1-BT137/BT$305</f>
        <v>0.26875000000000004</v>
      </c>
      <c r="BW137">
        <f t="shared" ref="BW137:BW200" si="80">1-BU137/BU$305</f>
        <v>0.91240875912408759</v>
      </c>
      <c r="BX137">
        <f t="shared" ref="BX137:BX200" si="81">(BV137-BV138)*BW137</f>
        <v>0</v>
      </c>
    </row>
    <row r="138" spans="1:76" x14ac:dyDescent="0.3">
      <c r="A138" s="4">
        <v>62</v>
      </c>
      <c r="B138" s="4">
        <v>1</v>
      </c>
      <c r="C138" s="4">
        <v>2</v>
      </c>
      <c r="D138" s="4">
        <v>120</v>
      </c>
      <c r="E138" s="4">
        <v>281</v>
      </c>
      <c r="F138" s="4">
        <v>0</v>
      </c>
      <c r="G138" s="4">
        <v>2</v>
      </c>
      <c r="H138" s="4">
        <v>103</v>
      </c>
      <c r="I138" s="4">
        <v>0</v>
      </c>
      <c r="J138" s="4">
        <v>1.4</v>
      </c>
      <c r="K138" s="4">
        <v>2</v>
      </c>
      <c r="L138" s="4">
        <v>1</v>
      </c>
      <c r="M138" s="4">
        <v>7</v>
      </c>
      <c r="N138" s="7">
        <v>1</v>
      </c>
      <c r="R138">
        <f t="shared" si="57"/>
        <v>51</v>
      </c>
      <c r="S138">
        <f t="shared" si="58"/>
        <v>1</v>
      </c>
      <c r="T138">
        <f t="shared" si="59"/>
        <v>3</v>
      </c>
      <c r="U138">
        <f t="shared" si="60"/>
        <v>94</v>
      </c>
      <c r="V138">
        <f t="shared" si="61"/>
        <v>227</v>
      </c>
      <c r="W138">
        <f t="shared" si="62"/>
        <v>0</v>
      </c>
      <c r="X138">
        <f t="shared" si="63"/>
        <v>0</v>
      </c>
      <c r="Y138">
        <f t="shared" si="64"/>
        <v>154</v>
      </c>
      <c r="Z138">
        <f t="shared" si="65"/>
        <v>1</v>
      </c>
      <c r="AA138">
        <f t="shared" si="66"/>
        <v>0</v>
      </c>
      <c r="AB138">
        <f t="shared" si="67"/>
        <v>1</v>
      </c>
      <c r="AC138">
        <f t="shared" si="68"/>
        <v>1</v>
      </c>
      <c r="AD138">
        <f t="shared" si="69"/>
        <v>7</v>
      </c>
      <c r="AE138" s="13">
        <f t="shared" si="70"/>
        <v>0</v>
      </c>
      <c r="AF138" s="14">
        <f t="shared" si="71"/>
        <v>1</v>
      </c>
      <c r="AG138" s="15">
        <f t="shared" si="72"/>
        <v>1</v>
      </c>
      <c r="AH138">
        <f t="shared" si="73"/>
        <v>0</v>
      </c>
      <c r="AI138">
        <f t="shared" si="74"/>
        <v>0.58155000339357199</v>
      </c>
      <c r="AJ138" s="13">
        <f t="shared" si="75"/>
        <v>0.58155000339357199</v>
      </c>
      <c r="AK138" s="15">
        <f t="shared" si="76"/>
        <v>0.41844999660642801</v>
      </c>
      <c r="AL138" s="13">
        <f t="shared" si="77"/>
        <v>-0.87119787861311659</v>
      </c>
      <c r="AM138" s="15">
        <f t="shared" si="78"/>
        <v>0</v>
      </c>
      <c r="BQ138">
        <v>0.2520163765936323</v>
      </c>
      <c r="BR138">
        <v>0</v>
      </c>
      <c r="BS138">
        <v>1</v>
      </c>
      <c r="BT138">
        <f t="shared" ref="BT138:BT201" si="82">BT137+BR138</f>
        <v>117</v>
      </c>
      <c r="BU138">
        <f t="shared" ref="BU138:BU201" si="83">BU137+BS138</f>
        <v>13</v>
      </c>
      <c r="BV138">
        <f t="shared" si="79"/>
        <v>0.26875000000000004</v>
      </c>
      <c r="BW138">
        <f t="shared" si="80"/>
        <v>0.9051094890510949</v>
      </c>
      <c r="BX138">
        <f t="shared" si="81"/>
        <v>5.6569343065694232E-3</v>
      </c>
    </row>
    <row r="139" spans="1:76" x14ac:dyDescent="0.3">
      <c r="A139" s="5">
        <v>35</v>
      </c>
      <c r="B139" s="5">
        <v>1</v>
      </c>
      <c r="C139" s="5">
        <v>4</v>
      </c>
      <c r="D139" s="5">
        <v>120</v>
      </c>
      <c r="E139" s="5">
        <v>198</v>
      </c>
      <c r="F139" s="5">
        <v>0</v>
      </c>
      <c r="G139" s="5">
        <v>0</v>
      </c>
      <c r="H139" s="5">
        <v>130</v>
      </c>
      <c r="I139" s="5">
        <v>1</v>
      </c>
      <c r="J139" s="5">
        <v>1.6</v>
      </c>
      <c r="K139" s="5">
        <v>2</v>
      </c>
      <c r="L139" s="5">
        <v>0</v>
      </c>
      <c r="M139" s="5">
        <v>7</v>
      </c>
      <c r="N139" s="8">
        <v>1</v>
      </c>
      <c r="R139">
        <f t="shared" si="57"/>
        <v>29</v>
      </c>
      <c r="S139">
        <f t="shared" si="58"/>
        <v>1</v>
      </c>
      <c r="T139">
        <f t="shared" si="59"/>
        <v>2</v>
      </c>
      <c r="U139">
        <f t="shared" si="60"/>
        <v>130</v>
      </c>
      <c r="V139">
        <f t="shared" si="61"/>
        <v>204</v>
      </c>
      <c r="W139">
        <f t="shared" si="62"/>
        <v>0</v>
      </c>
      <c r="X139">
        <f t="shared" si="63"/>
        <v>2</v>
      </c>
      <c r="Y139">
        <f t="shared" si="64"/>
        <v>202</v>
      </c>
      <c r="Z139">
        <f t="shared" si="65"/>
        <v>0</v>
      </c>
      <c r="AA139">
        <f t="shared" si="66"/>
        <v>0</v>
      </c>
      <c r="AB139">
        <f t="shared" si="67"/>
        <v>1</v>
      </c>
      <c r="AC139">
        <f t="shared" si="68"/>
        <v>0</v>
      </c>
      <c r="AD139">
        <f t="shared" si="69"/>
        <v>3</v>
      </c>
      <c r="AE139" s="13">
        <f t="shared" si="70"/>
        <v>0</v>
      </c>
      <c r="AF139" s="14">
        <f t="shared" si="71"/>
        <v>1</v>
      </c>
      <c r="AG139" s="15">
        <f t="shared" si="72"/>
        <v>1</v>
      </c>
      <c r="AH139">
        <f t="shared" si="73"/>
        <v>0</v>
      </c>
      <c r="AI139">
        <f t="shared" si="74"/>
        <v>3.7093561082752982E-2</v>
      </c>
      <c r="AJ139" s="13">
        <f t="shared" si="75"/>
        <v>3.7093561082752982E-2</v>
      </c>
      <c r="AK139" s="15">
        <f t="shared" si="76"/>
        <v>0.96290643891724703</v>
      </c>
      <c r="AL139" s="13">
        <f t="shared" si="77"/>
        <v>-3.7799027753119073E-2</v>
      </c>
      <c r="AM139" s="15">
        <f t="shared" si="78"/>
        <v>100</v>
      </c>
      <c r="BQ139">
        <v>0.25220337158162126</v>
      </c>
      <c r="BR139">
        <v>1</v>
      </c>
      <c r="BS139">
        <v>0</v>
      </c>
      <c r="BT139">
        <f t="shared" si="82"/>
        <v>118</v>
      </c>
      <c r="BU139">
        <f t="shared" si="83"/>
        <v>13</v>
      </c>
      <c r="BV139">
        <f t="shared" si="79"/>
        <v>0.26249999999999996</v>
      </c>
      <c r="BW139">
        <f t="shared" si="80"/>
        <v>0.9051094890510949</v>
      </c>
      <c r="BX139">
        <f t="shared" si="81"/>
        <v>5.6569343065693226E-3</v>
      </c>
    </row>
    <row r="140" spans="1:76" x14ac:dyDescent="0.3">
      <c r="A140" s="4">
        <v>51</v>
      </c>
      <c r="B140" s="4">
        <v>1</v>
      </c>
      <c r="C140" s="4">
        <v>3</v>
      </c>
      <c r="D140" s="4">
        <v>125</v>
      </c>
      <c r="E140" s="4">
        <v>245</v>
      </c>
      <c r="F140" s="4">
        <v>1</v>
      </c>
      <c r="G140" s="4">
        <v>2</v>
      </c>
      <c r="H140" s="4">
        <v>166</v>
      </c>
      <c r="I140" s="4">
        <v>0</v>
      </c>
      <c r="J140" s="4">
        <v>2.4</v>
      </c>
      <c r="K140" s="4">
        <v>2</v>
      </c>
      <c r="L140" s="4">
        <v>0</v>
      </c>
      <c r="M140" s="4">
        <v>3</v>
      </c>
      <c r="N140" s="7">
        <v>0</v>
      </c>
      <c r="R140">
        <f t="shared" si="57"/>
        <v>51</v>
      </c>
      <c r="S140">
        <f t="shared" si="58"/>
        <v>1</v>
      </c>
      <c r="T140">
        <f t="shared" si="59"/>
        <v>4</v>
      </c>
      <c r="U140">
        <f t="shared" si="60"/>
        <v>140</v>
      </c>
      <c r="V140">
        <f t="shared" si="61"/>
        <v>261</v>
      </c>
      <c r="W140">
        <f t="shared" si="62"/>
        <v>0</v>
      </c>
      <c r="X140">
        <f t="shared" si="63"/>
        <v>2</v>
      </c>
      <c r="Y140">
        <f t="shared" si="64"/>
        <v>186</v>
      </c>
      <c r="Z140">
        <f t="shared" si="65"/>
        <v>1</v>
      </c>
      <c r="AA140">
        <f t="shared" si="66"/>
        <v>0</v>
      </c>
      <c r="AB140">
        <f t="shared" si="67"/>
        <v>1</v>
      </c>
      <c r="AC140">
        <f t="shared" si="68"/>
        <v>0</v>
      </c>
      <c r="AD140">
        <f t="shared" si="69"/>
        <v>3</v>
      </c>
      <c r="AE140" s="13">
        <f t="shared" si="70"/>
        <v>0</v>
      </c>
      <c r="AF140" s="14">
        <f t="shared" si="71"/>
        <v>1</v>
      </c>
      <c r="AG140" s="15">
        <f t="shared" si="72"/>
        <v>1</v>
      </c>
      <c r="AH140">
        <f t="shared" si="73"/>
        <v>0</v>
      </c>
      <c r="AI140">
        <f t="shared" si="74"/>
        <v>0.34618009520833981</v>
      </c>
      <c r="AJ140" s="13">
        <f t="shared" si="75"/>
        <v>0.34618009520833981</v>
      </c>
      <c r="AK140" s="15">
        <f t="shared" si="76"/>
        <v>0.65381990479166019</v>
      </c>
      <c r="AL140" s="13">
        <f t="shared" si="77"/>
        <v>-0.42492334038387763</v>
      </c>
      <c r="AM140" s="15">
        <f t="shared" si="78"/>
        <v>100</v>
      </c>
      <c r="BQ140">
        <v>0.2540879170881295</v>
      </c>
      <c r="BR140">
        <v>1</v>
      </c>
      <c r="BS140">
        <v>0</v>
      </c>
      <c r="BT140">
        <f t="shared" si="82"/>
        <v>119</v>
      </c>
      <c r="BU140">
        <f t="shared" si="83"/>
        <v>13</v>
      </c>
      <c r="BV140">
        <f t="shared" si="79"/>
        <v>0.25624999999999998</v>
      </c>
      <c r="BW140">
        <f t="shared" si="80"/>
        <v>0.9051094890510949</v>
      </c>
      <c r="BX140">
        <f t="shared" si="81"/>
        <v>0</v>
      </c>
    </row>
    <row r="141" spans="1:76" x14ac:dyDescent="0.3">
      <c r="A141" s="5">
        <v>59</v>
      </c>
      <c r="B141" s="5">
        <v>1</v>
      </c>
      <c r="C141" s="5">
        <v>2</v>
      </c>
      <c r="D141" s="5">
        <v>140</v>
      </c>
      <c r="E141" s="5">
        <v>221</v>
      </c>
      <c r="F141" s="5">
        <v>0</v>
      </c>
      <c r="G141" s="5">
        <v>0</v>
      </c>
      <c r="H141" s="5">
        <v>164</v>
      </c>
      <c r="I141" s="5">
        <v>1</v>
      </c>
      <c r="J141" s="5">
        <v>0</v>
      </c>
      <c r="K141" s="5">
        <v>1</v>
      </c>
      <c r="L141" s="5">
        <v>0</v>
      </c>
      <c r="M141" s="5">
        <v>3</v>
      </c>
      <c r="N141" s="8">
        <v>0</v>
      </c>
      <c r="R141">
        <f t="shared" si="57"/>
        <v>43</v>
      </c>
      <c r="S141">
        <f t="shared" si="58"/>
        <v>0</v>
      </c>
      <c r="T141">
        <f t="shared" si="59"/>
        <v>3</v>
      </c>
      <c r="U141">
        <f t="shared" si="60"/>
        <v>122</v>
      </c>
      <c r="V141">
        <f t="shared" si="61"/>
        <v>213</v>
      </c>
      <c r="W141">
        <f t="shared" si="62"/>
        <v>0</v>
      </c>
      <c r="X141">
        <f t="shared" si="63"/>
        <v>0</v>
      </c>
      <c r="Y141">
        <f t="shared" si="64"/>
        <v>165</v>
      </c>
      <c r="Z141">
        <f t="shared" si="65"/>
        <v>0</v>
      </c>
      <c r="AA141">
        <f t="shared" si="66"/>
        <v>0.2</v>
      </c>
      <c r="AB141">
        <f t="shared" si="67"/>
        <v>2</v>
      </c>
      <c r="AC141">
        <f t="shared" si="68"/>
        <v>0</v>
      </c>
      <c r="AD141">
        <f t="shared" si="69"/>
        <v>3</v>
      </c>
      <c r="AE141" s="13">
        <f t="shared" si="70"/>
        <v>0</v>
      </c>
      <c r="AF141" s="14">
        <f t="shared" si="71"/>
        <v>1</v>
      </c>
      <c r="AG141" s="15">
        <f t="shared" si="72"/>
        <v>1</v>
      </c>
      <c r="AH141">
        <f t="shared" si="73"/>
        <v>0</v>
      </c>
      <c r="AI141">
        <f t="shared" si="74"/>
        <v>3.0951195796567688E-2</v>
      </c>
      <c r="AJ141" s="13">
        <f t="shared" si="75"/>
        <v>3.0951195796567688E-2</v>
      </c>
      <c r="AK141" s="15">
        <f t="shared" si="76"/>
        <v>0.96904880420343231</v>
      </c>
      <c r="AL141" s="13">
        <f t="shared" si="77"/>
        <v>-3.1440302824653925E-2</v>
      </c>
      <c r="AM141" s="15">
        <f t="shared" si="78"/>
        <v>100</v>
      </c>
      <c r="BQ141">
        <v>0.25956051489359311</v>
      </c>
      <c r="BR141">
        <v>0</v>
      </c>
      <c r="BS141">
        <v>1</v>
      </c>
      <c r="BT141">
        <f t="shared" si="82"/>
        <v>119</v>
      </c>
      <c r="BU141">
        <f t="shared" si="83"/>
        <v>14</v>
      </c>
      <c r="BV141">
        <f t="shared" si="79"/>
        <v>0.25624999999999998</v>
      </c>
      <c r="BW141">
        <f t="shared" si="80"/>
        <v>0.8978102189781022</v>
      </c>
      <c r="BX141">
        <f t="shared" si="81"/>
        <v>0</v>
      </c>
    </row>
    <row r="142" spans="1:76" x14ac:dyDescent="0.3">
      <c r="A142" s="4">
        <v>59</v>
      </c>
      <c r="B142" s="4">
        <v>1</v>
      </c>
      <c r="C142" s="4">
        <v>1</v>
      </c>
      <c r="D142" s="4">
        <v>170</v>
      </c>
      <c r="E142" s="4">
        <v>288</v>
      </c>
      <c r="F142" s="4">
        <v>0</v>
      </c>
      <c r="G142" s="4">
        <v>2</v>
      </c>
      <c r="H142" s="4">
        <v>159</v>
      </c>
      <c r="I142" s="4">
        <v>0</v>
      </c>
      <c r="J142" s="4">
        <v>0.2</v>
      </c>
      <c r="K142" s="4">
        <v>2</v>
      </c>
      <c r="L142" s="4">
        <v>0</v>
      </c>
      <c r="M142" s="4">
        <v>7</v>
      </c>
      <c r="N142" s="7">
        <v>1</v>
      </c>
      <c r="R142">
        <f t="shared" si="57"/>
        <v>55</v>
      </c>
      <c r="S142">
        <f t="shared" si="58"/>
        <v>0</v>
      </c>
      <c r="T142">
        <f t="shared" si="59"/>
        <v>2</v>
      </c>
      <c r="U142">
        <f t="shared" si="60"/>
        <v>135</v>
      </c>
      <c r="V142">
        <f t="shared" si="61"/>
        <v>250</v>
      </c>
      <c r="W142">
        <f t="shared" si="62"/>
        <v>0</v>
      </c>
      <c r="X142">
        <f t="shared" si="63"/>
        <v>2</v>
      </c>
      <c r="Y142">
        <f t="shared" si="64"/>
        <v>161</v>
      </c>
      <c r="Z142">
        <f t="shared" si="65"/>
        <v>0</v>
      </c>
      <c r="AA142">
        <f t="shared" si="66"/>
        <v>1.4</v>
      </c>
      <c r="AB142">
        <f t="shared" si="67"/>
        <v>2</v>
      </c>
      <c r="AC142">
        <f t="shared" si="68"/>
        <v>0</v>
      </c>
      <c r="AD142">
        <f t="shared" si="69"/>
        <v>3</v>
      </c>
      <c r="AE142" s="13">
        <f t="shared" si="70"/>
        <v>0</v>
      </c>
      <c r="AF142" s="14">
        <f t="shared" si="71"/>
        <v>1</v>
      </c>
      <c r="AG142" s="15">
        <f t="shared" si="72"/>
        <v>1</v>
      </c>
      <c r="AH142">
        <f t="shared" si="73"/>
        <v>0</v>
      </c>
      <c r="AI142">
        <f t="shared" si="74"/>
        <v>5.6093735674698678E-2</v>
      </c>
      <c r="AJ142" s="13">
        <f t="shared" si="75"/>
        <v>5.6093735674698678E-2</v>
      </c>
      <c r="AK142" s="15">
        <f t="shared" si="76"/>
        <v>0.94390626432530134</v>
      </c>
      <c r="AL142" s="13">
        <f t="shared" si="77"/>
        <v>-5.7728414032407527E-2</v>
      </c>
      <c r="AM142" s="15">
        <f t="shared" si="78"/>
        <v>100</v>
      </c>
      <c r="BQ142">
        <v>0.26115603932907572</v>
      </c>
      <c r="BR142">
        <v>0</v>
      </c>
      <c r="BS142">
        <v>1</v>
      </c>
      <c r="BT142">
        <f t="shared" si="82"/>
        <v>119</v>
      </c>
      <c r="BU142">
        <f t="shared" si="83"/>
        <v>15</v>
      </c>
      <c r="BV142">
        <f t="shared" si="79"/>
        <v>0.25624999999999998</v>
      </c>
      <c r="BW142">
        <f t="shared" si="80"/>
        <v>0.89051094890510951</v>
      </c>
      <c r="BX142">
        <f t="shared" si="81"/>
        <v>5.5656934306569147E-3</v>
      </c>
    </row>
    <row r="143" spans="1:76" x14ac:dyDescent="0.3">
      <c r="A143" s="5">
        <v>52</v>
      </c>
      <c r="B143" s="5">
        <v>1</v>
      </c>
      <c r="C143" s="5">
        <v>2</v>
      </c>
      <c r="D143" s="5">
        <v>128</v>
      </c>
      <c r="E143" s="5">
        <v>205</v>
      </c>
      <c r="F143" s="5">
        <v>1</v>
      </c>
      <c r="G143" s="5">
        <v>0</v>
      </c>
      <c r="H143" s="5">
        <v>184</v>
      </c>
      <c r="I143" s="5">
        <v>0</v>
      </c>
      <c r="J143" s="5">
        <v>0</v>
      </c>
      <c r="K143" s="5">
        <v>1</v>
      </c>
      <c r="L143" s="5">
        <v>0</v>
      </c>
      <c r="M143" s="5">
        <v>3</v>
      </c>
      <c r="N143" s="8">
        <v>0</v>
      </c>
      <c r="R143">
        <f t="shared" si="57"/>
        <v>70</v>
      </c>
      <c r="S143">
        <f t="shared" si="58"/>
        <v>1</v>
      </c>
      <c r="T143">
        <f t="shared" si="59"/>
        <v>4</v>
      </c>
      <c r="U143">
        <f t="shared" si="60"/>
        <v>145</v>
      </c>
      <c r="V143">
        <f t="shared" si="61"/>
        <v>174</v>
      </c>
      <c r="W143">
        <f t="shared" si="62"/>
        <v>0</v>
      </c>
      <c r="X143">
        <f t="shared" si="63"/>
        <v>0</v>
      </c>
      <c r="Y143">
        <f t="shared" si="64"/>
        <v>125</v>
      </c>
      <c r="Z143">
        <f t="shared" si="65"/>
        <v>1</v>
      </c>
      <c r="AA143">
        <f t="shared" si="66"/>
        <v>2.6</v>
      </c>
      <c r="AB143">
        <f t="shared" si="67"/>
        <v>3</v>
      </c>
      <c r="AC143">
        <f t="shared" si="68"/>
        <v>0</v>
      </c>
      <c r="AD143">
        <f t="shared" si="69"/>
        <v>7</v>
      </c>
      <c r="AE143" s="13">
        <f t="shared" si="70"/>
        <v>1</v>
      </c>
      <c r="AF143" s="14">
        <f t="shared" si="71"/>
        <v>0</v>
      </c>
      <c r="AG143" s="15">
        <f t="shared" si="72"/>
        <v>1</v>
      </c>
      <c r="AH143">
        <f t="shared" si="73"/>
        <v>1</v>
      </c>
      <c r="AI143">
        <f t="shared" si="74"/>
        <v>0.93767105558024244</v>
      </c>
      <c r="AJ143" s="13">
        <f t="shared" si="75"/>
        <v>0.93767105558024244</v>
      </c>
      <c r="AK143" s="15">
        <f t="shared" si="76"/>
        <v>6.2328944419757559E-2</v>
      </c>
      <c r="AL143" s="13">
        <f t="shared" si="77"/>
        <v>-6.4356078495650185E-2</v>
      </c>
      <c r="AM143" s="15">
        <f t="shared" si="78"/>
        <v>100</v>
      </c>
      <c r="BQ143">
        <v>0.26246166674729382</v>
      </c>
      <c r="BR143">
        <v>1</v>
      </c>
      <c r="BS143">
        <v>0</v>
      </c>
      <c r="BT143">
        <f t="shared" si="82"/>
        <v>120</v>
      </c>
      <c r="BU143">
        <f t="shared" si="83"/>
        <v>15</v>
      </c>
      <c r="BV143">
        <f t="shared" si="79"/>
        <v>0.25</v>
      </c>
      <c r="BW143">
        <f t="shared" si="80"/>
        <v>0.89051094890510951</v>
      </c>
      <c r="BX143">
        <f t="shared" si="81"/>
        <v>5.5656934306569147E-3</v>
      </c>
    </row>
    <row r="144" spans="1:76" x14ac:dyDescent="0.3">
      <c r="A144" s="4">
        <v>64</v>
      </c>
      <c r="B144" s="4">
        <v>1</v>
      </c>
      <c r="C144" s="4">
        <v>3</v>
      </c>
      <c r="D144" s="4">
        <v>125</v>
      </c>
      <c r="E144" s="4">
        <v>309</v>
      </c>
      <c r="F144" s="4">
        <v>0</v>
      </c>
      <c r="G144" s="4">
        <v>0</v>
      </c>
      <c r="H144" s="4">
        <v>131</v>
      </c>
      <c r="I144" s="4">
        <v>1</v>
      </c>
      <c r="J144" s="4">
        <v>1.8</v>
      </c>
      <c r="K144" s="4">
        <v>2</v>
      </c>
      <c r="L144" s="4">
        <v>0</v>
      </c>
      <c r="M144" s="4">
        <v>7</v>
      </c>
      <c r="N144" s="7">
        <v>1</v>
      </c>
      <c r="R144">
        <f t="shared" si="57"/>
        <v>62</v>
      </c>
      <c r="S144">
        <f t="shared" si="58"/>
        <v>1</v>
      </c>
      <c r="T144">
        <f t="shared" si="59"/>
        <v>2</v>
      </c>
      <c r="U144">
        <f t="shared" si="60"/>
        <v>120</v>
      </c>
      <c r="V144">
        <f t="shared" si="61"/>
        <v>281</v>
      </c>
      <c r="W144">
        <f t="shared" si="62"/>
        <v>0</v>
      </c>
      <c r="X144">
        <f t="shared" si="63"/>
        <v>2</v>
      </c>
      <c r="Y144">
        <f t="shared" si="64"/>
        <v>103</v>
      </c>
      <c r="Z144">
        <f t="shared" si="65"/>
        <v>0</v>
      </c>
      <c r="AA144">
        <f t="shared" si="66"/>
        <v>1.4</v>
      </c>
      <c r="AB144">
        <f t="shared" si="67"/>
        <v>2</v>
      </c>
      <c r="AC144">
        <f t="shared" si="68"/>
        <v>1</v>
      </c>
      <c r="AD144">
        <f t="shared" si="69"/>
        <v>7</v>
      </c>
      <c r="AE144" s="13">
        <f t="shared" si="70"/>
        <v>1</v>
      </c>
      <c r="AF144" s="14">
        <f t="shared" si="71"/>
        <v>0</v>
      </c>
      <c r="AG144" s="15">
        <f t="shared" si="72"/>
        <v>1</v>
      </c>
      <c r="AH144">
        <f t="shared" si="73"/>
        <v>1</v>
      </c>
      <c r="AI144">
        <f t="shared" si="74"/>
        <v>0.88363328329630975</v>
      </c>
      <c r="AJ144" s="13">
        <f t="shared" si="75"/>
        <v>0.88363328329630975</v>
      </c>
      <c r="AK144" s="15">
        <f t="shared" si="76"/>
        <v>0.11636671670369025</v>
      </c>
      <c r="AL144" s="13">
        <f t="shared" si="77"/>
        <v>-0.12371314031364135</v>
      </c>
      <c r="AM144" s="15">
        <f t="shared" si="78"/>
        <v>100</v>
      </c>
      <c r="BQ144">
        <v>0.26591912932523909</v>
      </c>
      <c r="BR144">
        <v>1</v>
      </c>
      <c r="BS144">
        <v>0</v>
      </c>
      <c r="BT144">
        <f t="shared" si="82"/>
        <v>121</v>
      </c>
      <c r="BU144">
        <f t="shared" si="83"/>
        <v>15</v>
      </c>
      <c r="BV144">
        <f t="shared" si="79"/>
        <v>0.24375000000000002</v>
      </c>
      <c r="BW144">
        <f t="shared" si="80"/>
        <v>0.89051094890510951</v>
      </c>
      <c r="BX144">
        <f t="shared" si="81"/>
        <v>5.5656934306569147E-3</v>
      </c>
    </row>
    <row r="145" spans="1:76" x14ac:dyDescent="0.3">
      <c r="A145" s="5">
        <v>58</v>
      </c>
      <c r="B145" s="5">
        <v>1</v>
      </c>
      <c r="C145" s="5">
        <v>3</v>
      </c>
      <c r="D145" s="5">
        <v>105</v>
      </c>
      <c r="E145" s="5">
        <v>240</v>
      </c>
      <c r="F145" s="5">
        <v>0</v>
      </c>
      <c r="G145" s="5">
        <v>2</v>
      </c>
      <c r="H145" s="5">
        <v>154</v>
      </c>
      <c r="I145" s="5">
        <v>1</v>
      </c>
      <c r="J145" s="5">
        <v>0.6</v>
      </c>
      <c r="K145" s="5">
        <v>2</v>
      </c>
      <c r="L145" s="5">
        <v>0</v>
      </c>
      <c r="M145" s="5">
        <v>7</v>
      </c>
      <c r="N145" s="8">
        <v>0</v>
      </c>
      <c r="R145">
        <f t="shared" si="57"/>
        <v>35</v>
      </c>
      <c r="S145">
        <f t="shared" si="58"/>
        <v>1</v>
      </c>
      <c r="T145">
        <f t="shared" si="59"/>
        <v>4</v>
      </c>
      <c r="U145">
        <f t="shared" si="60"/>
        <v>120</v>
      </c>
      <c r="V145">
        <f t="shared" si="61"/>
        <v>198</v>
      </c>
      <c r="W145">
        <f t="shared" si="62"/>
        <v>0</v>
      </c>
      <c r="X145">
        <f t="shared" si="63"/>
        <v>0</v>
      </c>
      <c r="Y145">
        <f t="shared" si="64"/>
        <v>130</v>
      </c>
      <c r="Z145">
        <f t="shared" si="65"/>
        <v>1</v>
      </c>
      <c r="AA145">
        <f t="shared" si="66"/>
        <v>1.6</v>
      </c>
      <c r="AB145">
        <f t="shared" si="67"/>
        <v>2</v>
      </c>
      <c r="AC145">
        <f t="shared" si="68"/>
        <v>0</v>
      </c>
      <c r="AD145">
        <f t="shared" si="69"/>
        <v>7</v>
      </c>
      <c r="AE145" s="13">
        <f t="shared" si="70"/>
        <v>1</v>
      </c>
      <c r="AF145" s="14">
        <f t="shared" si="71"/>
        <v>0</v>
      </c>
      <c r="AG145" s="15">
        <f t="shared" si="72"/>
        <v>1</v>
      </c>
      <c r="AH145">
        <f t="shared" si="73"/>
        <v>1</v>
      </c>
      <c r="AI145">
        <f t="shared" si="74"/>
        <v>0.85892337357273307</v>
      </c>
      <c r="AJ145" s="13">
        <f t="shared" si="75"/>
        <v>0.85892337357273307</v>
      </c>
      <c r="AK145" s="15">
        <f t="shared" si="76"/>
        <v>0.14107662642726693</v>
      </c>
      <c r="AL145" s="13">
        <f t="shared" si="77"/>
        <v>-0.15207556519947729</v>
      </c>
      <c r="AM145" s="15">
        <f t="shared" si="78"/>
        <v>100</v>
      </c>
      <c r="BQ145">
        <v>0.2660000015226277</v>
      </c>
      <c r="BR145">
        <v>1</v>
      </c>
      <c r="BS145">
        <v>0</v>
      </c>
      <c r="BT145">
        <f t="shared" si="82"/>
        <v>122</v>
      </c>
      <c r="BU145">
        <f t="shared" si="83"/>
        <v>15</v>
      </c>
      <c r="BV145">
        <f t="shared" si="79"/>
        <v>0.23750000000000004</v>
      </c>
      <c r="BW145">
        <f t="shared" si="80"/>
        <v>0.89051094890510951</v>
      </c>
      <c r="BX145">
        <f t="shared" si="81"/>
        <v>5.5656934306570136E-3</v>
      </c>
    </row>
    <row r="146" spans="1:76" x14ac:dyDescent="0.3">
      <c r="A146" s="4">
        <v>47</v>
      </c>
      <c r="B146" s="4">
        <v>1</v>
      </c>
      <c r="C146" s="4">
        <v>3</v>
      </c>
      <c r="D146" s="4">
        <v>108</v>
      </c>
      <c r="E146" s="4">
        <v>243</v>
      </c>
      <c r="F146" s="4">
        <v>0</v>
      </c>
      <c r="G146" s="4">
        <v>0</v>
      </c>
      <c r="H146" s="4">
        <v>152</v>
      </c>
      <c r="I146" s="4">
        <v>0</v>
      </c>
      <c r="J146" s="4">
        <v>0</v>
      </c>
      <c r="K146" s="4">
        <v>1</v>
      </c>
      <c r="L146" s="4">
        <v>0</v>
      </c>
      <c r="M146" s="4">
        <v>3</v>
      </c>
      <c r="N146" s="7">
        <v>1</v>
      </c>
      <c r="R146">
        <f t="shared" si="57"/>
        <v>51</v>
      </c>
      <c r="S146">
        <f t="shared" si="58"/>
        <v>1</v>
      </c>
      <c r="T146">
        <f t="shared" si="59"/>
        <v>3</v>
      </c>
      <c r="U146">
        <f t="shared" si="60"/>
        <v>125</v>
      </c>
      <c r="V146">
        <f t="shared" si="61"/>
        <v>245</v>
      </c>
      <c r="W146">
        <f t="shared" si="62"/>
        <v>1</v>
      </c>
      <c r="X146">
        <f t="shared" si="63"/>
        <v>2</v>
      </c>
      <c r="Y146">
        <f t="shared" si="64"/>
        <v>166</v>
      </c>
      <c r="Z146">
        <f t="shared" si="65"/>
        <v>0</v>
      </c>
      <c r="AA146">
        <f t="shared" si="66"/>
        <v>2.4</v>
      </c>
      <c r="AB146">
        <f t="shared" si="67"/>
        <v>2</v>
      </c>
      <c r="AC146">
        <f t="shared" si="68"/>
        <v>0</v>
      </c>
      <c r="AD146">
        <f t="shared" si="69"/>
        <v>3</v>
      </c>
      <c r="AE146" s="13">
        <f t="shared" si="70"/>
        <v>0</v>
      </c>
      <c r="AF146" s="14">
        <f t="shared" si="71"/>
        <v>1</v>
      </c>
      <c r="AG146" s="15">
        <f t="shared" si="72"/>
        <v>1</v>
      </c>
      <c r="AH146">
        <f t="shared" si="73"/>
        <v>0</v>
      </c>
      <c r="AI146">
        <f t="shared" si="74"/>
        <v>0.11693322595985006</v>
      </c>
      <c r="AJ146" s="13">
        <f t="shared" si="75"/>
        <v>0.11693322595985006</v>
      </c>
      <c r="AK146" s="15">
        <f t="shared" si="76"/>
        <v>0.88306677404014988</v>
      </c>
      <c r="AL146" s="13">
        <f t="shared" si="77"/>
        <v>-0.1243544594478362</v>
      </c>
      <c r="AM146" s="15">
        <f t="shared" si="78"/>
        <v>100</v>
      </c>
      <c r="BQ146">
        <v>0.27222737270413755</v>
      </c>
      <c r="BR146">
        <v>1</v>
      </c>
      <c r="BS146">
        <v>0</v>
      </c>
      <c r="BT146">
        <f t="shared" si="82"/>
        <v>123</v>
      </c>
      <c r="BU146">
        <f t="shared" si="83"/>
        <v>15</v>
      </c>
      <c r="BV146">
        <f t="shared" si="79"/>
        <v>0.23124999999999996</v>
      </c>
      <c r="BW146">
        <f t="shared" si="80"/>
        <v>0.89051094890510951</v>
      </c>
      <c r="BX146">
        <f t="shared" si="81"/>
        <v>0</v>
      </c>
    </row>
    <row r="147" spans="1:76" x14ac:dyDescent="0.3">
      <c r="A147" s="5">
        <v>57</v>
      </c>
      <c r="B147" s="5">
        <v>1</v>
      </c>
      <c r="C147" s="5">
        <v>4</v>
      </c>
      <c r="D147" s="5">
        <v>165</v>
      </c>
      <c r="E147" s="5">
        <v>289</v>
      </c>
      <c r="F147" s="5">
        <v>1</v>
      </c>
      <c r="G147" s="5">
        <v>2</v>
      </c>
      <c r="H147" s="5">
        <v>124</v>
      </c>
      <c r="I147" s="5">
        <v>0</v>
      </c>
      <c r="J147" s="5">
        <v>1</v>
      </c>
      <c r="K147" s="5">
        <v>2</v>
      </c>
      <c r="L147" s="5">
        <v>3</v>
      </c>
      <c r="M147" s="5">
        <v>7</v>
      </c>
      <c r="N147" s="8">
        <v>1</v>
      </c>
      <c r="R147">
        <f t="shared" si="57"/>
        <v>59</v>
      </c>
      <c r="S147">
        <f t="shared" si="58"/>
        <v>1</v>
      </c>
      <c r="T147">
        <f t="shared" si="59"/>
        <v>2</v>
      </c>
      <c r="U147">
        <f t="shared" si="60"/>
        <v>140</v>
      </c>
      <c r="V147">
        <f t="shared" si="61"/>
        <v>221</v>
      </c>
      <c r="W147">
        <f t="shared" si="62"/>
        <v>0</v>
      </c>
      <c r="X147">
        <f t="shared" si="63"/>
        <v>0</v>
      </c>
      <c r="Y147">
        <f t="shared" si="64"/>
        <v>164</v>
      </c>
      <c r="Z147">
        <f t="shared" si="65"/>
        <v>1</v>
      </c>
      <c r="AA147">
        <f t="shared" si="66"/>
        <v>0</v>
      </c>
      <c r="AB147">
        <f t="shared" si="67"/>
        <v>1</v>
      </c>
      <c r="AC147">
        <f t="shared" si="68"/>
        <v>0</v>
      </c>
      <c r="AD147">
        <f t="shared" si="69"/>
        <v>3</v>
      </c>
      <c r="AE147" s="13">
        <f t="shared" si="70"/>
        <v>0</v>
      </c>
      <c r="AF147" s="14">
        <f t="shared" si="71"/>
        <v>1</v>
      </c>
      <c r="AG147" s="15">
        <f t="shared" si="72"/>
        <v>1</v>
      </c>
      <c r="AH147">
        <f t="shared" si="73"/>
        <v>0</v>
      </c>
      <c r="AI147">
        <f t="shared" si="74"/>
        <v>0.10570233942401722</v>
      </c>
      <c r="AJ147" s="13">
        <f t="shared" si="75"/>
        <v>0.10570233942401722</v>
      </c>
      <c r="AK147" s="15">
        <f t="shared" si="76"/>
        <v>0.89429766057598281</v>
      </c>
      <c r="AL147" s="13">
        <f t="shared" si="77"/>
        <v>-0.11171660556098346</v>
      </c>
      <c r="AM147" s="15">
        <f t="shared" si="78"/>
        <v>100</v>
      </c>
      <c r="BQ147">
        <v>0.28774594686237187</v>
      </c>
      <c r="BR147">
        <v>0</v>
      </c>
      <c r="BS147">
        <v>1</v>
      </c>
      <c r="BT147">
        <f t="shared" si="82"/>
        <v>123</v>
      </c>
      <c r="BU147">
        <f t="shared" si="83"/>
        <v>16</v>
      </c>
      <c r="BV147">
        <f t="shared" si="79"/>
        <v>0.23124999999999996</v>
      </c>
      <c r="BW147">
        <f t="shared" si="80"/>
        <v>0.88321167883211682</v>
      </c>
      <c r="BX147">
        <f t="shared" si="81"/>
        <v>5.5200729927007107E-3</v>
      </c>
    </row>
    <row r="148" spans="1:76" x14ac:dyDescent="0.3">
      <c r="A148" s="4">
        <v>41</v>
      </c>
      <c r="B148" s="4">
        <v>1</v>
      </c>
      <c r="C148" s="4">
        <v>3</v>
      </c>
      <c r="D148" s="4">
        <v>112</v>
      </c>
      <c r="E148" s="4">
        <v>250</v>
      </c>
      <c r="F148" s="4">
        <v>0</v>
      </c>
      <c r="G148" s="4">
        <v>0</v>
      </c>
      <c r="H148" s="4">
        <v>179</v>
      </c>
      <c r="I148" s="4">
        <v>0</v>
      </c>
      <c r="J148" s="4">
        <v>0</v>
      </c>
      <c r="K148" s="4">
        <v>1</v>
      </c>
      <c r="L148" s="4">
        <v>0</v>
      </c>
      <c r="M148" s="4">
        <v>3</v>
      </c>
      <c r="N148" s="7">
        <v>0</v>
      </c>
      <c r="R148">
        <f t="shared" si="57"/>
        <v>59</v>
      </c>
      <c r="S148">
        <f t="shared" si="58"/>
        <v>1</v>
      </c>
      <c r="T148">
        <f t="shared" si="59"/>
        <v>1</v>
      </c>
      <c r="U148">
        <f t="shared" si="60"/>
        <v>170</v>
      </c>
      <c r="V148">
        <f t="shared" si="61"/>
        <v>288</v>
      </c>
      <c r="W148">
        <f t="shared" si="62"/>
        <v>0</v>
      </c>
      <c r="X148">
        <f t="shared" si="63"/>
        <v>2</v>
      </c>
      <c r="Y148">
        <f t="shared" si="64"/>
        <v>159</v>
      </c>
      <c r="Z148">
        <f t="shared" si="65"/>
        <v>0</v>
      </c>
      <c r="AA148">
        <f t="shared" si="66"/>
        <v>0.2</v>
      </c>
      <c r="AB148">
        <f t="shared" si="67"/>
        <v>2</v>
      </c>
      <c r="AC148">
        <f t="shared" si="68"/>
        <v>0</v>
      </c>
      <c r="AD148">
        <f t="shared" si="69"/>
        <v>7</v>
      </c>
      <c r="AE148" s="13">
        <f t="shared" si="70"/>
        <v>1</v>
      </c>
      <c r="AF148" s="14">
        <f t="shared" si="71"/>
        <v>0</v>
      </c>
      <c r="AG148" s="15">
        <f t="shared" si="72"/>
        <v>1</v>
      </c>
      <c r="AH148">
        <f t="shared" si="73"/>
        <v>1</v>
      </c>
      <c r="AI148">
        <f t="shared" si="74"/>
        <v>0.50164600186036068</v>
      </c>
      <c r="AJ148" s="13">
        <f t="shared" si="75"/>
        <v>0.50164600186036068</v>
      </c>
      <c r="AK148" s="15">
        <f t="shared" si="76"/>
        <v>0.49835399813963932</v>
      </c>
      <c r="AL148" s="13">
        <f t="shared" si="77"/>
        <v>-0.68986058362062586</v>
      </c>
      <c r="AM148" s="15">
        <f t="shared" si="78"/>
        <v>100</v>
      </c>
      <c r="BQ148">
        <v>0.28914146398845614</v>
      </c>
      <c r="BR148">
        <v>1</v>
      </c>
      <c r="BS148">
        <v>0</v>
      </c>
      <c r="BT148">
        <f t="shared" si="82"/>
        <v>124</v>
      </c>
      <c r="BU148">
        <f t="shared" si="83"/>
        <v>16</v>
      </c>
      <c r="BV148">
        <f t="shared" si="79"/>
        <v>0.22499999999999998</v>
      </c>
      <c r="BW148">
        <f t="shared" si="80"/>
        <v>0.88321167883211682</v>
      </c>
      <c r="BX148">
        <f t="shared" si="81"/>
        <v>5.5200729927007107E-3</v>
      </c>
    </row>
    <row r="149" spans="1:76" x14ac:dyDescent="0.3">
      <c r="A149" s="5">
        <v>45</v>
      </c>
      <c r="B149" s="5">
        <v>1</v>
      </c>
      <c r="C149" s="5">
        <v>2</v>
      </c>
      <c r="D149" s="5">
        <v>128</v>
      </c>
      <c r="E149" s="5">
        <v>308</v>
      </c>
      <c r="F149" s="5">
        <v>0</v>
      </c>
      <c r="G149" s="5">
        <v>2</v>
      </c>
      <c r="H149" s="5">
        <v>170</v>
      </c>
      <c r="I149" s="5">
        <v>0</v>
      </c>
      <c r="J149" s="5">
        <v>0</v>
      </c>
      <c r="K149" s="5">
        <v>1</v>
      </c>
      <c r="L149" s="5">
        <v>0</v>
      </c>
      <c r="M149" s="5">
        <v>3</v>
      </c>
      <c r="N149" s="8">
        <v>0</v>
      </c>
      <c r="R149">
        <f t="shared" si="57"/>
        <v>52</v>
      </c>
      <c r="S149">
        <f t="shared" si="58"/>
        <v>1</v>
      </c>
      <c r="T149">
        <f t="shared" si="59"/>
        <v>2</v>
      </c>
      <c r="U149">
        <f t="shared" si="60"/>
        <v>128</v>
      </c>
      <c r="V149">
        <f t="shared" si="61"/>
        <v>205</v>
      </c>
      <c r="W149">
        <f t="shared" si="62"/>
        <v>1</v>
      </c>
      <c r="X149">
        <f t="shared" si="63"/>
        <v>0</v>
      </c>
      <c r="Y149">
        <f t="shared" si="64"/>
        <v>184</v>
      </c>
      <c r="Z149">
        <f t="shared" si="65"/>
        <v>0</v>
      </c>
      <c r="AA149">
        <f t="shared" si="66"/>
        <v>0</v>
      </c>
      <c r="AB149">
        <f t="shared" si="67"/>
        <v>1</v>
      </c>
      <c r="AC149">
        <f t="shared" si="68"/>
        <v>0</v>
      </c>
      <c r="AD149">
        <f t="shared" si="69"/>
        <v>3</v>
      </c>
      <c r="AE149" s="13">
        <f t="shared" si="70"/>
        <v>0</v>
      </c>
      <c r="AF149" s="14">
        <f t="shared" si="71"/>
        <v>1</v>
      </c>
      <c r="AG149" s="15">
        <f t="shared" si="72"/>
        <v>1</v>
      </c>
      <c r="AH149">
        <f t="shared" si="73"/>
        <v>0</v>
      </c>
      <c r="AI149">
        <f t="shared" si="74"/>
        <v>8.447451138393269E-3</v>
      </c>
      <c r="AJ149" s="13">
        <f t="shared" si="75"/>
        <v>8.447451138393269E-3</v>
      </c>
      <c r="AK149" s="15">
        <f t="shared" si="76"/>
        <v>0.99155254886160671</v>
      </c>
      <c r="AL149" s="13">
        <f t="shared" si="77"/>
        <v>-8.4833330705687913E-3</v>
      </c>
      <c r="AM149" s="15">
        <f t="shared" si="78"/>
        <v>100</v>
      </c>
      <c r="BQ149">
        <v>0.29069908098731267</v>
      </c>
      <c r="BR149">
        <v>1</v>
      </c>
      <c r="BS149">
        <v>0</v>
      </c>
      <c r="BT149">
        <f t="shared" si="82"/>
        <v>125</v>
      </c>
      <c r="BU149">
        <f t="shared" si="83"/>
        <v>16</v>
      </c>
      <c r="BV149">
        <f t="shared" si="79"/>
        <v>0.21875</v>
      </c>
      <c r="BW149">
        <f t="shared" si="80"/>
        <v>0.88321167883211682</v>
      </c>
      <c r="BX149">
        <f t="shared" si="81"/>
        <v>5.5200729927007107E-3</v>
      </c>
    </row>
    <row r="150" spans="1:76" x14ac:dyDescent="0.3">
      <c r="A150" s="4">
        <v>60</v>
      </c>
      <c r="B150" s="4">
        <v>0</v>
      </c>
      <c r="C150" s="4">
        <v>3</v>
      </c>
      <c r="D150" s="4">
        <v>102</v>
      </c>
      <c r="E150" s="4">
        <v>318</v>
      </c>
      <c r="F150" s="4">
        <v>0</v>
      </c>
      <c r="G150" s="4">
        <v>0</v>
      </c>
      <c r="H150" s="4">
        <v>160</v>
      </c>
      <c r="I150" s="4">
        <v>0</v>
      </c>
      <c r="J150" s="4">
        <v>0</v>
      </c>
      <c r="K150" s="4">
        <v>1</v>
      </c>
      <c r="L150" s="4">
        <v>1</v>
      </c>
      <c r="M150" s="4">
        <v>3</v>
      </c>
      <c r="N150" s="7">
        <v>0</v>
      </c>
      <c r="R150">
        <f t="shared" si="57"/>
        <v>64</v>
      </c>
      <c r="S150">
        <f t="shared" si="58"/>
        <v>1</v>
      </c>
      <c r="T150">
        <f t="shared" si="59"/>
        <v>3</v>
      </c>
      <c r="U150">
        <f t="shared" si="60"/>
        <v>125</v>
      </c>
      <c r="V150">
        <f t="shared" si="61"/>
        <v>309</v>
      </c>
      <c r="W150">
        <f t="shared" si="62"/>
        <v>0</v>
      </c>
      <c r="X150">
        <f t="shared" si="63"/>
        <v>0</v>
      </c>
      <c r="Y150">
        <f t="shared" si="64"/>
        <v>131</v>
      </c>
      <c r="Z150">
        <f t="shared" si="65"/>
        <v>1</v>
      </c>
      <c r="AA150">
        <f t="shared" si="66"/>
        <v>1.8</v>
      </c>
      <c r="AB150">
        <f t="shared" si="67"/>
        <v>2</v>
      </c>
      <c r="AC150">
        <f t="shared" si="68"/>
        <v>0</v>
      </c>
      <c r="AD150">
        <f t="shared" si="69"/>
        <v>7</v>
      </c>
      <c r="AE150" s="13">
        <f t="shared" si="70"/>
        <v>1</v>
      </c>
      <c r="AF150" s="14">
        <f t="shared" si="71"/>
        <v>0</v>
      </c>
      <c r="AG150" s="15">
        <f t="shared" si="72"/>
        <v>1</v>
      </c>
      <c r="AH150">
        <f t="shared" si="73"/>
        <v>1</v>
      </c>
      <c r="AI150">
        <f t="shared" si="74"/>
        <v>0.82074979159061312</v>
      </c>
      <c r="AJ150" s="13">
        <f t="shared" si="75"/>
        <v>0.82074979159061312</v>
      </c>
      <c r="AK150" s="15">
        <f t="shared" si="76"/>
        <v>0.17925020840938688</v>
      </c>
      <c r="AL150" s="13">
        <f t="shared" si="77"/>
        <v>-0.19753697652600716</v>
      </c>
      <c r="AM150" s="15">
        <f t="shared" si="78"/>
        <v>100</v>
      </c>
      <c r="BQ150">
        <v>0.29237899119060451</v>
      </c>
      <c r="BR150">
        <v>1</v>
      </c>
      <c r="BS150">
        <v>0</v>
      </c>
      <c r="BT150">
        <f t="shared" si="82"/>
        <v>126</v>
      </c>
      <c r="BU150">
        <f t="shared" si="83"/>
        <v>16</v>
      </c>
      <c r="BV150">
        <f t="shared" si="79"/>
        <v>0.21250000000000002</v>
      </c>
      <c r="BW150">
        <f t="shared" si="80"/>
        <v>0.88321167883211682</v>
      </c>
      <c r="BX150">
        <f t="shared" si="81"/>
        <v>0</v>
      </c>
    </row>
    <row r="151" spans="1:76" x14ac:dyDescent="0.3">
      <c r="A151" s="5">
        <v>52</v>
      </c>
      <c r="B151" s="5">
        <v>1</v>
      </c>
      <c r="C151" s="5">
        <v>1</v>
      </c>
      <c r="D151" s="5">
        <v>152</v>
      </c>
      <c r="E151" s="5">
        <v>298</v>
      </c>
      <c r="F151" s="5">
        <v>1</v>
      </c>
      <c r="G151" s="5">
        <v>0</v>
      </c>
      <c r="H151" s="5">
        <v>178</v>
      </c>
      <c r="I151" s="5">
        <v>0</v>
      </c>
      <c r="J151" s="5">
        <v>1.2</v>
      </c>
      <c r="K151" s="5">
        <v>2</v>
      </c>
      <c r="L151" s="5">
        <v>0</v>
      </c>
      <c r="M151" s="5">
        <v>7</v>
      </c>
      <c r="N151" s="8">
        <v>0</v>
      </c>
      <c r="R151">
        <f t="shared" si="57"/>
        <v>58</v>
      </c>
      <c r="S151">
        <f t="shared" si="58"/>
        <v>1</v>
      </c>
      <c r="T151">
        <f t="shared" si="59"/>
        <v>3</v>
      </c>
      <c r="U151">
        <f t="shared" si="60"/>
        <v>105</v>
      </c>
      <c r="V151">
        <f t="shared" si="61"/>
        <v>240</v>
      </c>
      <c r="W151">
        <f t="shared" si="62"/>
        <v>0</v>
      </c>
      <c r="X151">
        <f t="shared" si="63"/>
        <v>2</v>
      </c>
      <c r="Y151">
        <f t="shared" si="64"/>
        <v>154</v>
      </c>
      <c r="Z151">
        <f t="shared" si="65"/>
        <v>1</v>
      </c>
      <c r="AA151">
        <f t="shared" si="66"/>
        <v>0.6</v>
      </c>
      <c r="AB151">
        <f t="shared" si="67"/>
        <v>2</v>
      </c>
      <c r="AC151">
        <f t="shared" si="68"/>
        <v>0</v>
      </c>
      <c r="AD151">
        <f t="shared" si="69"/>
        <v>7</v>
      </c>
      <c r="AE151" s="13">
        <f t="shared" si="70"/>
        <v>0</v>
      </c>
      <c r="AF151" s="14">
        <f t="shared" si="71"/>
        <v>1</v>
      </c>
      <c r="AG151" s="15">
        <f t="shared" si="72"/>
        <v>1</v>
      </c>
      <c r="AH151">
        <f t="shared" si="73"/>
        <v>0</v>
      </c>
      <c r="AI151">
        <f t="shared" si="74"/>
        <v>0.62242137660726604</v>
      </c>
      <c r="AJ151" s="13">
        <f t="shared" si="75"/>
        <v>0.62242137660726604</v>
      </c>
      <c r="AK151" s="15">
        <f t="shared" si="76"/>
        <v>0.37757862339273396</v>
      </c>
      <c r="AL151" s="13">
        <f t="shared" si="77"/>
        <v>-0.97397645809101585</v>
      </c>
      <c r="AM151" s="15">
        <f t="shared" si="78"/>
        <v>0</v>
      </c>
      <c r="BQ151">
        <v>0.29242121439604685</v>
      </c>
      <c r="BR151">
        <v>0</v>
      </c>
      <c r="BS151">
        <v>1</v>
      </c>
      <c r="BT151">
        <f t="shared" si="82"/>
        <v>126</v>
      </c>
      <c r="BU151">
        <f t="shared" si="83"/>
        <v>17</v>
      </c>
      <c r="BV151">
        <f t="shared" si="79"/>
        <v>0.21250000000000002</v>
      </c>
      <c r="BW151">
        <f t="shared" si="80"/>
        <v>0.87591240875912413</v>
      </c>
      <c r="BX151">
        <f t="shared" si="81"/>
        <v>0</v>
      </c>
    </row>
    <row r="152" spans="1:76" x14ac:dyDescent="0.3">
      <c r="A152" s="4">
        <v>42</v>
      </c>
      <c r="B152" s="4">
        <v>0</v>
      </c>
      <c r="C152" s="4">
        <v>4</v>
      </c>
      <c r="D152" s="4">
        <v>102</v>
      </c>
      <c r="E152" s="4">
        <v>265</v>
      </c>
      <c r="F152" s="4">
        <v>0</v>
      </c>
      <c r="G152" s="4">
        <v>2</v>
      </c>
      <c r="H152" s="4">
        <v>122</v>
      </c>
      <c r="I152" s="4">
        <v>0</v>
      </c>
      <c r="J152" s="4">
        <v>0.6</v>
      </c>
      <c r="K152" s="4">
        <v>2</v>
      </c>
      <c r="L152" s="4">
        <v>0</v>
      </c>
      <c r="M152" s="4">
        <v>3</v>
      </c>
      <c r="N152" s="7">
        <v>0</v>
      </c>
      <c r="R152">
        <f t="shared" si="57"/>
        <v>47</v>
      </c>
      <c r="S152">
        <f t="shared" si="58"/>
        <v>1</v>
      </c>
      <c r="T152">
        <f t="shared" si="59"/>
        <v>3</v>
      </c>
      <c r="U152">
        <f t="shared" si="60"/>
        <v>108</v>
      </c>
      <c r="V152">
        <f t="shared" si="61"/>
        <v>243</v>
      </c>
      <c r="W152">
        <f t="shared" si="62"/>
        <v>0</v>
      </c>
      <c r="X152">
        <f t="shared" si="63"/>
        <v>0</v>
      </c>
      <c r="Y152">
        <f t="shared" si="64"/>
        <v>152</v>
      </c>
      <c r="Z152">
        <f t="shared" si="65"/>
        <v>0</v>
      </c>
      <c r="AA152">
        <f t="shared" si="66"/>
        <v>0</v>
      </c>
      <c r="AB152">
        <f t="shared" si="67"/>
        <v>1</v>
      </c>
      <c r="AC152">
        <f t="shared" si="68"/>
        <v>0</v>
      </c>
      <c r="AD152">
        <f t="shared" si="69"/>
        <v>3</v>
      </c>
      <c r="AE152" s="13">
        <f t="shared" si="70"/>
        <v>1</v>
      </c>
      <c r="AF152" s="14">
        <f t="shared" si="71"/>
        <v>0</v>
      </c>
      <c r="AG152" s="15">
        <f t="shared" si="72"/>
        <v>1</v>
      </c>
      <c r="AH152">
        <f t="shared" si="73"/>
        <v>1</v>
      </c>
      <c r="AI152">
        <f t="shared" si="74"/>
        <v>6.1463741035354715E-2</v>
      </c>
      <c r="AJ152" s="13">
        <f t="shared" si="75"/>
        <v>6.1463741035354715E-2</v>
      </c>
      <c r="AK152" s="15">
        <f t="shared" si="76"/>
        <v>0.93853625896464532</v>
      </c>
      <c r="AL152" s="13">
        <f t="shared" si="77"/>
        <v>-2.789307854699226</v>
      </c>
      <c r="AM152" s="15">
        <f t="shared" si="78"/>
        <v>0</v>
      </c>
      <c r="BQ152">
        <v>0.29726696309474659</v>
      </c>
      <c r="BR152">
        <v>0</v>
      </c>
      <c r="BS152">
        <v>1</v>
      </c>
      <c r="BT152">
        <f t="shared" si="82"/>
        <v>126</v>
      </c>
      <c r="BU152">
        <f t="shared" si="83"/>
        <v>18</v>
      </c>
      <c r="BV152">
        <f t="shared" si="79"/>
        <v>0.21250000000000002</v>
      </c>
      <c r="BW152">
        <f t="shared" si="80"/>
        <v>0.86861313868613133</v>
      </c>
      <c r="BX152">
        <f t="shared" si="81"/>
        <v>5.4288321167883019E-3</v>
      </c>
    </row>
    <row r="153" spans="1:76" x14ac:dyDescent="0.3">
      <c r="A153" s="5">
        <v>67</v>
      </c>
      <c r="B153" s="5">
        <v>0</v>
      </c>
      <c r="C153" s="5">
        <v>3</v>
      </c>
      <c r="D153" s="5">
        <v>115</v>
      </c>
      <c r="E153" s="5">
        <v>564</v>
      </c>
      <c r="F153" s="5">
        <v>0</v>
      </c>
      <c r="G153" s="5">
        <v>2</v>
      </c>
      <c r="H153" s="5">
        <v>160</v>
      </c>
      <c r="I153" s="5">
        <v>0</v>
      </c>
      <c r="J153" s="5">
        <v>1.6</v>
      </c>
      <c r="K153" s="5">
        <v>2</v>
      </c>
      <c r="L153" s="5">
        <v>0</v>
      </c>
      <c r="M153" s="5">
        <v>7</v>
      </c>
      <c r="N153" s="8">
        <v>0</v>
      </c>
      <c r="R153">
        <f t="shared" si="57"/>
        <v>57</v>
      </c>
      <c r="S153">
        <f t="shared" si="58"/>
        <v>1</v>
      </c>
      <c r="T153">
        <f t="shared" si="59"/>
        <v>4</v>
      </c>
      <c r="U153">
        <f t="shared" si="60"/>
        <v>165</v>
      </c>
      <c r="V153">
        <f t="shared" si="61"/>
        <v>289</v>
      </c>
      <c r="W153">
        <f t="shared" si="62"/>
        <v>1</v>
      </c>
      <c r="X153">
        <f t="shared" si="63"/>
        <v>2</v>
      </c>
      <c r="Y153">
        <f t="shared" si="64"/>
        <v>124</v>
      </c>
      <c r="Z153">
        <f t="shared" si="65"/>
        <v>0</v>
      </c>
      <c r="AA153">
        <f t="shared" si="66"/>
        <v>1</v>
      </c>
      <c r="AB153">
        <f t="shared" si="67"/>
        <v>2</v>
      </c>
      <c r="AC153">
        <f t="shared" si="68"/>
        <v>3</v>
      </c>
      <c r="AD153">
        <f t="shared" si="69"/>
        <v>7</v>
      </c>
      <c r="AE153" s="13">
        <f t="shared" si="70"/>
        <v>1</v>
      </c>
      <c r="AF153" s="14">
        <f t="shared" si="71"/>
        <v>0</v>
      </c>
      <c r="AG153" s="15">
        <f t="shared" si="72"/>
        <v>1</v>
      </c>
      <c r="AH153">
        <f t="shared" si="73"/>
        <v>1</v>
      </c>
      <c r="AI153">
        <f t="shared" si="74"/>
        <v>0.9952766945798297</v>
      </c>
      <c r="AJ153" s="13">
        <f t="shared" si="75"/>
        <v>0.9952766945798297</v>
      </c>
      <c r="AK153" s="15">
        <f t="shared" si="76"/>
        <v>4.7233054201702984E-3</v>
      </c>
      <c r="AL153" s="13">
        <f t="shared" si="77"/>
        <v>-4.7344954771585453E-3</v>
      </c>
      <c r="AM153" s="15">
        <f t="shared" si="78"/>
        <v>100</v>
      </c>
      <c r="BQ153">
        <v>0.3101924065653951</v>
      </c>
      <c r="BR153">
        <v>1</v>
      </c>
      <c r="BS153">
        <v>0</v>
      </c>
      <c r="BT153">
        <f t="shared" si="82"/>
        <v>127</v>
      </c>
      <c r="BU153">
        <f t="shared" si="83"/>
        <v>18</v>
      </c>
      <c r="BV153">
        <f t="shared" si="79"/>
        <v>0.20625000000000004</v>
      </c>
      <c r="BW153">
        <f t="shared" si="80"/>
        <v>0.86861313868613133</v>
      </c>
      <c r="BX153">
        <f t="shared" si="81"/>
        <v>5.4288321167883982E-3</v>
      </c>
    </row>
    <row r="154" spans="1:76" x14ac:dyDescent="0.3">
      <c r="A154" s="4">
        <v>55</v>
      </c>
      <c r="B154" s="4">
        <v>1</v>
      </c>
      <c r="C154" s="4">
        <v>4</v>
      </c>
      <c r="D154" s="4">
        <v>160</v>
      </c>
      <c r="E154" s="4">
        <v>289</v>
      </c>
      <c r="F154" s="4">
        <v>0</v>
      </c>
      <c r="G154" s="4">
        <v>2</v>
      </c>
      <c r="H154" s="4">
        <v>145</v>
      </c>
      <c r="I154" s="4">
        <v>1</v>
      </c>
      <c r="J154" s="4">
        <v>0.8</v>
      </c>
      <c r="K154" s="4">
        <v>2</v>
      </c>
      <c r="L154" s="4">
        <v>1</v>
      </c>
      <c r="M154" s="4">
        <v>7</v>
      </c>
      <c r="N154" s="7">
        <v>1</v>
      </c>
      <c r="R154">
        <f t="shared" si="57"/>
        <v>41</v>
      </c>
      <c r="S154">
        <f t="shared" si="58"/>
        <v>1</v>
      </c>
      <c r="T154">
        <f t="shared" si="59"/>
        <v>3</v>
      </c>
      <c r="U154">
        <f t="shared" si="60"/>
        <v>112</v>
      </c>
      <c r="V154">
        <f t="shared" si="61"/>
        <v>250</v>
      </c>
      <c r="W154">
        <f t="shared" si="62"/>
        <v>0</v>
      </c>
      <c r="X154">
        <f t="shared" si="63"/>
        <v>0</v>
      </c>
      <c r="Y154">
        <f t="shared" si="64"/>
        <v>179</v>
      </c>
      <c r="Z154">
        <f t="shared" si="65"/>
        <v>0</v>
      </c>
      <c r="AA154">
        <f t="shared" si="66"/>
        <v>0</v>
      </c>
      <c r="AB154">
        <f t="shared" si="67"/>
        <v>1</v>
      </c>
      <c r="AC154">
        <f t="shared" si="68"/>
        <v>0</v>
      </c>
      <c r="AD154">
        <f t="shared" si="69"/>
        <v>3</v>
      </c>
      <c r="AE154" s="13">
        <f t="shared" si="70"/>
        <v>0</v>
      </c>
      <c r="AF154" s="14">
        <f t="shared" si="71"/>
        <v>1</v>
      </c>
      <c r="AG154" s="15">
        <f t="shared" si="72"/>
        <v>1</v>
      </c>
      <c r="AH154">
        <f t="shared" si="73"/>
        <v>0</v>
      </c>
      <c r="AI154">
        <f t="shared" si="74"/>
        <v>4.4420774104943217E-2</v>
      </c>
      <c r="AJ154" s="13">
        <f t="shared" si="75"/>
        <v>4.4420774104943217E-2</v>
      </c>
      <c r="AK154" s="15">
        <f t="shared" si="76"/>
        <v>0.95557922589505684</v>
      </c>
      <c r="AL154" s="13">
        <f t="shared" si="77"/>
        <v>-4.5437603098035961E-2</v>
      </c>
      <c r="AM154" s="15">
        <f t="shared" si="78"/>
        <v>100</v>
      </c>
      <c r="BQ154">
        <v>0.32041042047545232</v>
      </c>
      <c r="BR154">
        <v>1</v>
      </c>
      <c r="BS154">
        <v>0</v>
      </c>
      <c r="BT154">
        <f t="shared" si="82"/>
        <v>128</v>
      </c>
      <c r="BU154">
        <f t="shared" si="83"/>
        <v>18</v>
      </c>
      <c r="BV154">
        <f t="shared" si="79"/>
        <v>0.19999999999999996</v>
      </c>
      <c r="BW154">
        <f t="shared" si="80"/>
        <v>0.86861313868613133</v>
      </c>
      <c r="BX154">
        <f t="shared" si="81"/>
        <v>5.4288321167883019E-3</v>
      </c>
    </row>
    <row r="155" spans="1:76" x14ac:dyDescent="0.3">
      <c r="A155" s="5">
        <v>64</v>
      </c>
      <c r="B155" s="5">
        <v>1</v>
      </c>
      <c r="C155" s="5">
        <v>4</v>
      </c>
      <c r="D155" s="5">
        <v>120</v>
      </c>
      <c r="E155" s="5">
        <v>246</v>
      </c>
      <c r="F155" s="5">
        <v>0</v>
      </c>
      <c r="G155" s="5">
        <v>2</v>
      </c>
      <c r="H155" s="5">
        <v>96</v>
      </c>
      <c r="I155" s="5">
        <v>1</v>
      </c>
      <c r="J155" s="5">
        <v>2.2000000000000002</v>
      </c>
      <c r="K155" s="5">
        <v>3</v>
      </c>
      <c r="L155" s="5">
        <v>1</v>
      </c>
      <c r="M155" s="5">
        <v>3</v>
      </c>
      <c r="N155" s="8">
        <v>1</v>
      </c>
      <c r="R155">
        <f t="shared" si="57"/>
        <v>45</v>
      </c>
      <c r="S155">
        <f t="shared" si="58"/>
        <v>1</v>
      </c>
      <c r="T155">
        <f t="shared" si="59"/>
        <v>2</v>
      </c>
      <c r="U155">
        <f t="shared" si="60"/>
        <v>128</v>
      </c>
      <c r="V155">
        <f t="shared" si="61"/>
        <v>308</v>
      </c>
      <c r="W155">
        <f t="shared" si="62"/>
        <v>0</v>
      </c>
      <c r="X155">
        <f t="shared" si="63"/>
        <v>2</v>
      </c>
      <c r="Y155">
        <f t="shared" si="64"/>
        <v>170</v>
      </c>
      <c r="Z155">
        <f t="shared" si="65"/>
        <v>0</v>
      </c>
      <c r="AA155">
        <f t="shared" si="66"/>
        <v>0</v>
      </c>
      <c r="AB155">
        <f t="shared" si="67"/>
        <v>1</v>
      </c>
      <c r="AC155">
        <f t="shared" si="68"/>
        <v>0</v>
      </c>
      <c r="AD155">
        <f t="shared" si="69"/>
        <v>3</v>
      </c>
      <c r="AE155" s="13">
        <f t="shared" si="70"/>
        <v>0</v>
      </c>
      <c r="AF155" s="14">
        <f t="shared" si="71"/>
        <v>1</v>
      </c>
      <c r="AG155" s="15">
        <f t="shared" si="72"/>
        <v>1</v>
      </c>
      <c r="AH155">
        <f t="shared" si="73"/>
        <v>0</v>
      </c>
      <c r="AI155">
        <f t="shared" si="74"/>
        <v>8.7008191010582381E-2</v>
      </c>
      <c r="AJ155" s="13">
        <f t="shared" si="75"/>
        <v>8.7008191010582381E-2</v>
      </c>
      <c r="AK155" s="15">
        <f t="shared" si="76"/>
        <v>0.91299180898941756</v>
      </c>
      <c r="AL155" s="13">
        <f t="shared" si="77"/>
        <v>-9.1028369961457328E-2</v>
      </c>
      <c r="AM155" s="15">
        <f t="shared" si="78"/>
        <v>100</v>
      </c>
      <c r="BQ155">
        <v>0.32282231119620869</v>
      </c>
      <c r="BR155">
        <v>1</v>
      </c>
      <c r="BS155">
        <v>0</v>
      </c>
      <c r="BT155">
        <f t="shared" si="82"/>
        <v>129</v>
      </c>
      <c r="BU155">
        <f t="shared" si="83"/>
        <v>18</v>
      </c>
      <c r="BV155">
        <f t="shared" si="79"/>
        <v>0.19374999999999998</v>
      </c>
      <c r="BW155">
        <f t="shared" si="80"/>
        <v>0.86861313868613133</v>
      </c>
      <c r="BX155">
        <f t="shared" si="81"/>
        <v>5.4288321167883019E-3</v>
      </c>
    </row>
    <row r="156" spans="1:76" x14ac:dyDescent="0.3">
      <c r="A156" s="4">
        <v>70</v>
      </c>
      <c r="B156" s="4">
        <v>1</v>
      </c>
      <c r="C156" s="4">
        <v>4</v>
      </c>
      <c r="D156" s="4">
        <v>130</v>
      </c>
      <c r="E156" s="4">
        <v>322</v>
      </c>
      <c r="F156" s="4">
        <v>0</v>
      </c>
      <c r="G156" s="4">
        <v>2</v>
      </c>
      <c r="H156" s="4">
        <v>109</v>
      </c>
      <c r="I156" s="4">
        <v>0</v>
      </c>
      <c r="J156" s="4">
        <v>2.4</v>
      </c>
      <c r="K156" s="4">
        <v>2</v>
      </c>
      <c r="L156" s="4">
        <v>3</v>
      </c>
      <c r="M156" s="4">
        <v>3</v>
      </c>
      <c r="N156" s="7">
        <v>1</v>
      </c>
      <c r="R156">
        <f t="shared" si="57"/>
        <v>60</v>
      </c>
      <c r="S156">
        <f t="shared" si="58"/>
        <v>0</v>
      </c>
      <c r="T156">
        <f t="shared" si="59"/>
        <v>3</v>
      </c>
      <c r="U156">
        <f t="shared" si="60"/>
        <v>102</v>
      </c>
      <c r="V156">
        <f t="shared" si="61"/>
        <v>318</v>
      </c>
      <c r="W156">
        <f t="shared" si="62"/>
        <v>0</v>
      </c>
      <c r="X156">
        <f t="shared" si="63"/>
        <v>0</v>
      </c>
      <c r="Y156">
        <f t="shared" si="64"/>
        <v>160</v>
      </c>
      <c r="Z156">
        <f t="shared" si="65"/>
        <v>0</v>
      </c>
      <c r="AA156">
        <f t="shared" si="66"/>
        <v>0</v>
      </c>
      <c r="AB156">
        <f t="shared" si="67"/>
        <v>1</v>
      </c>
      <c r="AC156">
        <f t="shared" si="68"/>
        <v>1</v>
      </c>
      <c r="AD156">
        <f t="shared" si="69"/>
        <v>3</v>
      </c>
      <c r="AE156" s="13">
        <f t="shared" si="70"/>
        <v>0</v>
      </c>
      <c r="AF156" s="14">
        <f t="shared" si="71"/>
        <v>1</v>
      </c>
      <c r="AG156" s="15">
        <f t="shared" si="72"/>
        <v>1</v>
      </c>
      <c r="AH156">
        <f t="shared" si="73"/>
        <v>0</v>
      </c>
      <c r="AI156">
        <f t="shared" si="74"/>
        <v>5.2647173205556792E-2</v>
      </c>
      <c r="AJ156" s="13">
        <f t="shared" si="75"/>
        <v>5.2647173205556792E-2</v>
      </c>
      <c r="AK156" s="15">
        <f t="shared" si="76"/>
        <v>0.94735282679444321</v>
      </c>
      <c r="AL156" s="13">
        <f t="shared" si="77"/>
        <v>-5.408368201161852E-2</v>
      </c>
      <c r="AM156" s="15">
        <f t="shared" si="78"/>
        <v>100</v>
      </c>
      <c r="BQ156">
        <v>0.32296644853256279</v>
      </c>
      <c r="BR156">
        <v>1</v>
      </c>
      <c r="BS156">
        <v>0</v>
      </c>
      <c r="BT156">
        <f t="shared" si="82"/>
        <v>130</v>
      </c>
      <c r="BU156">
        <f t="shared" si="83"/>
        <v>18</v>
      </c>
      <c r="BV156">
        <f t="shared" si="79"/>
        <v>0.1875</v>
      </c>
      <c r="BW156">
        <f t="shared" si="80"/>
        <v>0.86861313868613133</v>
      </c>
      <c r="BX156">
        <f t="shared" si="81"/>
        <v>5.4288321167883019E-3</v>
      </c>
    </row>
    <row r="157" spans="1:76" x14ac:dyDescent="0.3">
      <c r="A157" s="5">
        <v>51</v>
      </c>
      <c r="B157" s="5">
        <v>1</v>
      </c>
      <c r="C157" s="5">
        <v>4</v>
      </c>
      <c r="D157" s="5">
        <v>140</v>
      </c>
      <c r="E157" s="5">
        <v>299</v>
      </c>
      <c r="F157" s="5">
        <v>0</v>
      </c>
      <c r="G157" s="5">
        <v>0</v>
      </c>
      <c r="H157" s="5">
        <v>173</v>
      </c>
      <c r="I157" s="5">
        <v>1</v>
      </c>
      <c r="J157" s="5">
        <v>1.6</v>
      </c>
      <c r="K157" s="5">
        <v>1</v>
      </c>
      <c r="L157" s="5">
        <v>0</v>
      </c>
      <c r="M157" s="5">
        <v>7</v>
      </c>
      <c r="N157" s="8">
        <v>1</v>
      </c>
      <c r="R157">
        <f t="shared" si="57"/>
        <v>52</v>
      </c>
      <c r="S157">
        <f t="shared" si="58"/>
        <v>1</v>
      </c>
      <c r="T157">
        <f t="shared" si="59"/>
        <v>1</v>
      </c>
      <c r="U157">
        <f t="shared" si="60"/>
        <v>152</v>
      </c>
      <c r="V157">
        <f t="shared" si="61"/>
        <v>298</v>
      </c>
      <c r="W157">
        <f t="shared" si="62"/>
        <v>1</v>
      </c>
      <c r="X157">
        <f t="shared" si="63"/>
        <v>0</v>
      </c>
      <c r="Y157">
        <f t="shared" si="64"/>
        <v>178</v>
      </c>
      <c r="Z157">
        <f t="shared" si="65"/>
        <v>0</v>
      </c>
      <c r="AA157">
        <f t="shared" si="66"/>
        <v>1.2</v>
      </c>
      <c r="AB157">
        <f t="shared" si="67"/>
        <v>2</v>
      </c>
      <c r="AC157">
        <f t="shared" si="68"/>
        <v>0</v>
      </c>
      <c r="AD157">
        <f t="shared" si="69"/>
        <v>7</v>
      </c>
      <c r="AE157" s="13">
        <f t="shared" si="70"/>
        <v>0</v>
      </c>
      <c r="AF157" s="14">
        <f t="shared" si="71"/>
        <v>1</v>
      </c>
      <c r="AG157" s="15">
        <f t="shared" si="72"/>
        <v>1</v>
      </c>
      <c r="AH157">
        <f t="shared" si="73"/>
        <v>0</v>
      </c>
      <c r="AI157">
        <f t="shared" si="74"/>
        <v>0.1262484612189895</v>
      </c>
      <c r="AJ157" s="13">
        <f t="shared" si="75"/>
        <v>0.1262484612189895</v>
      </c>
      <c r="AK157" s="15">
        <f t="shared" si="76"/>
        <v>0.87375153878101053</v>
      </c>
      <c r="AL157" s="13">
        <f t="shared" si="77"/>
        <v>-0.13495922431290899</v>
      </c>
      <c r="AM157" s="15">
        <f t="shared" si="78"/>
        <v>100</v>
      </c>
      <c r="BQ157">
        <v>0.32665732419535903</v>
      </c>
      <c r="BR157">
        <v>1</v>
      </c>
      <c r="BS157">
        <v>0</v>
      </c>
      <c r="BT157">
        <f t="shared" si="82"/>
        <v>131</v>
      </c>
      <c r="BU157">
        <f t="shared" si="83"/>
        <v>18</v>
      </c>
      <c r="BV157">
        <f t="shared" si="79"/>
        <v>0.18125000000000002</v>
      </c>
      <c r="BW157">
        <f t="shared" si="80"/>
        <v>0.86861313868613133</v>
      </c>
      <c r="BX157">
        <f t="shared" si="81"/>
        <v>5.4288321167883019E-3</v>
      </c>
    </row>
    <row r="158" spans="1:76" x14ac:dyDescent="0.3">
      <c r="A158" s="4">
        <v>58</v>
      </c>
      <c r="B158" s="4">
        <v>1</v>
      </c>
      <c r="C158" s="4">
        <v>4</v>
      </c>
      <c r="D158" s="4">
        <v>125</v>
      </c>
      <c r="E158" s="4">
        <v>300</v>
      </c>
      <c r="F158" s="4">
        <v>0</v>
      </c>
      <c r="G158" s="4">
        <v>2</v>
      </c>
      <c r="H158" s="4">
        <v>171</v>
      </c>
      <c r="I158" s="4">
        <v>0</v>
      </c>
      <c r="J158" s="4">
        <v>0</v>
      </c>
      <c r="K158" s="4">
        <v>1</v>
      </c>
      <c r="L158" s="4">
        <v>2</v>
      </c>
      <c r="M158" s="4">
        <v>7</v>
      </c>
      <c r="N158" s="7">
        <v>1</v>
      </c>
      <c r="R158">
        <f t="shared" si="57"/>
        <v>42</v>
      </c>
      <c r="S158">
        <f t="shared" si="58"/>
        <v>0</v>
      </c>
      <c r="T158">
        <f t="shared" si="59"/>
        <v>4</v>
      </c>
      <c r="U158">
        <f t="shared" si="60"/>
        <v>102</v>
      </c>
      <c r="V158">
        <f t="shared" si="61"/>
        <v>265</v>
      </c>
      <c r="W158">
        <f t="shared" si="62"/>
        <v>0</v>
      </c>
      <c r="X158">
        <f t="shared" si="63"/>
        <v>2</v>
      </c>
      <c r="Y158">
        <f t="shared" si="64"/>
        <v>122</v>
      </c>
      <c r="Z158">
        <f t="shared" si="65"/>
        <v>0</v>
      </c>
      <c r="AA158">
        <f t="shared" si="66"/>
        <v>0.6</v>
      </c>
      <c r="AB158">
        <f t="shared" si="67"/>
        <v>2</v>
      </c>
      <c r="AC158">
        <f t="shared" si="68"/>
        <v>0</v>
      </c>
      <c r="AD158">
        <f t="shared" si="69"/>
        <v>3</v>
      </c>
      <c r="AE158" s="13">
        <f t="shared" si="70"/>
        <v>0</v>
      </c>
      <c r="AF158" s="14">
        <f t="shared" si="71"/>
        <v>1</v>
      </c>
      <c r="AG158" s="15">
        <f t="shared" si="72"/>
        <v>1</v>
      </c>
      <c r="AH158">
        <f t="shared" si="73"/>
        <v>0</v>
      </c>
      <c r="AI158">
        <f t="shared" si="74"/>
        <v>0.16859427840644947</v>
      </c>
      <c r="AJ158" s="13">
        <f t="shared" si="75"/>
        <v>0.16859427840644947</v>
      </c>
      <c r="AK158" s="15">
        <f t="shared" si="76"/>
        <v>0.83140572159355053</v>
      </c>
      <c r="AL158" s="13">
        <f t="shared" si="77"/>
        <v>-0.18463737030906191</v>
      </c>
      <c r="AM158" s="15">
        <f t="shared" si="78"/>
        <v>100</v>
      </c>
      <c r="BQ158">
        <v>0.32914059310481969</v>
      </c>
      <c r="BR158">
        <v>1</v>
      </c>
      <c r="BS158">
        <v>0</v>
      </c>
      <c r="BT158">
        <f t="shared" si="82"/>
        <v>132</v>
      </c>
      <c r="BU158">
        <f t="shared" si="83"/>
        <v>18</v>
      </c>
      <c r="BV158">
        <f t="shared" si="79"/>
        <v>0.17500000000000004</v>
      </c>
      <c r="BW158">
        <f t="shared" si="80"/>
        <v>0.86861313868613133</v>
      </c>
      <c r="BX158">
        <f t="shared" si="81"/>
        <v>0</v>
      </c>
    </row>
    <row r="159" spans="1:76" x14ac:dyDescent="0.3">
      <c r="A159" s="5">
        <v>60</v>
      </c>
      <c r="B159" s="5">
        <v>1</v>
      </c>
      <c r="C159" s="5">
        <v>4</v>
      </c>
      <c r="D159" s="5">
        <v>140</v>
      </c>
      <c r="E159" s="5">
        <v>293</v>
      </c>
      <c r="F159" s="5">
        <v>0</v>
      </c>
      <c r="G159" s="5">
        <v>2</v>
      </c>
      <c r="H159" s="5">
        <v>170</v>
      </c>
      <c r="I159" s="5">
        <v>0</v>
      </c>
      <c r="J159" s="5">
        <v>1.2</v>
      </c>
      <c r="K159" s="5">
        <v>2</v>
      </c>
      <c r="L159" s="5">
        <v>2</v>
      </c>
      <c r="M159" s="5">
        <v>7</v>
      </c>
      <c r="N159" s="8">
        <v>1</v>
      </c>
      <c r="R159">
        <f t="shared" si="57"/>
        <v>67</v>
      </c>
      <c r="S159">
        <f t="shared" si="58"/>
        <v>0</v>
      </c>
      <c r="T159">
        <f t="shared" si="59"/>
        <v>3</v>
      </c>
      <c r="U159">
        <f t="shared" si="60"/>
        <v>115</v>
      </c>
      <c r="V159">
        <f t="shared" si="61"/>
        <v>564</v>
      </c>
      <c r="W159">
        <f t="shared" si="62"/>
        <v>0</v>
      </c>
      <c r="X159">
        <f t="shared" si="63"/>
        <v>2</v>
      </c>
      <c r="Y159">
        <f t="shared" si="64"/>
        <v>160</v>
      </c>
      <c r="Z159">
        <f t="shared" si="65"/>
        <v>0</v>
      </c>
      <c r="AA159">
        <f t="shared" si="66"/>
        <v>1.6</v>
      </c>
      <c r="AB159">
        <f t="shared" si="67"/>
        <v>2</v>
      </c>
      <c r="AC159">
        <f t="shared" si="68"/>
        <v>0</v>
      </c>
      <c r="AD159">
        <f t="shared" si="69"/>
        <v>7</v>
      </c>
      <c r="AE159" s="13">
        <f t="shared" si="70"/>
        <v>0</v>
      </c>
      <c r="AF159" s="14">
        <f t="shared" si="71"/>
        <v>1</v>
      </c>
      <c r="AG159" s="15">
        <f t="shared" si="72"/>
        <v>1</v>
      </c>
      <c r="AH159">
        <f t="shared" si="73"/>
        <v>0</v>
      </c>
      <c r="AI159">
        <f t="shared" si="74"/>
        <v>0.52834447990927569</v>
      </c>
      <c r="AJ159" s="13">
        <f t="shared" si="75"/>
        <v>0.52834447990927569</v>
      </c>
      <c r="AK159" s="15">
        <f t="shared" si="76"/>
        <v>0.47165552009072431</v>
      </c>
      <c r="AL159" s="13">
        <f t="shared" si="77"/>
        <v>-0.75150639016864185</v>
      </c>
      <c r="AM159" s="15">
        <f t="shared" si="78"/>
        <v>0</v>
      </c>
      <c r="BQ159">
        <v>0.33385177129173432</v>
      </c>
      <c r="BR159">
        <v>0</v>
      </c>
      <c r="BS159">
        <v>1</v>
      </c>
      <c r="BT159">
        <f t="shared" si="82"/>
        <v>132</v>
      </c>
      <c r="BU159">
        <f t="shared" si="83"/>
        <v>19</v>
      </c>
      <c r="BV159">
        <f t="shared" si="79"/>
        <v>0.17500000000000004</v>
      </c>
      <c r="BW159">
        <f t="shared" si="80"/>
        <v>0.86131386861313874</v>
      </c>
      <c r="BX159">
        <f t="shared" si="81"/>
        <v>5.3832116788321933E-3</v>
      </c>
    </row>
    <row r="160" spans="1:76" x14ac:dyDescent="0.3">
      <c r="A160" s="4">
        <v>68</v>
      </c>
      <c r="B160" s="4">
        <v>1</v>
      </c>
      <c r="C160" s="4">
        <v>3</v>
      </c>
      <c r="D160" s="4">
        <v>118</v>
      </c>
      <c r="E160" s="4">
        <v>277</v>
      </c>
      <c r="F160" s="4">
        <v>0</v>
      </c>
      <c r="G160" s="4">
        <v>0</v>
      </c>
      <c r="H160" s="4">
        <v>151</v>
      </c>
      <c r="I160" s="4">
        <v>0</v>
      </c>
      <c r="J160" s="4">
        <v>1</v>
      </c>
      <c r="K160" s="4">
        <v>1</v>
      </c>
      <c r="L160" s="4">
        <v>1</v>
      </c>
      <c r="M160" s="4">
        <v>7</v>
      </c>
      <c r="N160" s="7">
        <v>0</v>
      </c>
      <c r="R160">
        <f t="shared" si="57"/>
        <v>55</v>
      </c>
      <c r="S160">
        <f t="shared" si="58"/>
        <v>1</v>
      </c>
      <c r="T160">
        <f t="shared" si="59"/>
        <v>4</v>
      </c>
      <c r="U160">
        <f t="shared" si="60"/>
        <v>160</v>
      </c>
      <c r="V160">
        <f t="shared" si="61"/>
        <v>289</v>
      </c>
      <c r="W160">
        <f t="shared" si="62"/>
        <v>0</v>
      </c>
      <c r="X160">
        <f t="shared" si="63"/>
        <v>2</v>
      </c>
      <c r="Y160">
        <f t="shared" si="64"/>
        <v>145</v>
      </c>
      <c r="Z160">
        <f t="shared" si="65"/>
        <v>1</v>
      </c>
      <c r="AA160">
        <f t="shared" si="66"/>
        <v>0.8</v>
      </c>
      <c r="AB160">
        <f t="shared" si="67"/>
        <v>2</v>
      </c>
      <c r="AC160">
        <f t="shared" si="68"/>
        <v>1</v>
      </c>
      <c r="AD160">
        <f t="shared" si="69"/>
        <v>7</v>
      </c>
      <c r="AE160" s="13">
        <f t="shared" si="70"/>
        <v>1</v>
      </c>
      <c r="AF160" s="14">
        <f t="shared" si="71"/>
        <v>0</v>
      </c>
      <c r="AG160" s="15">
        <f t="shared" si="72"/>
        <v>1</v>
      </c>
      <c r="AH160">
        <f t="shared" si="73"/>
        <v>1</v>
      </c>
      <c r="AI160">
        <f t="shared" si="74"/>
        <v>0.98503338121469586</v>
      </c>
      <c r="AJ160" s="13">
        <f t="shared" si="75"/>
        <v>0.98503338121469586</v>
      </c>
      <c r="AK160" s="15">
        <f t="shared" si="76"/>
        <v>1.4966618785304142E-2</v>
      </c>
      <c r="AL160" s="13">
        <f t="shared" si="77"/>
        <v>-1.5079748826219409E-2</v>
      </c>
      <c r="AM160" s="15">
        <f t="shared" si="78"/>
        <v>100</v>
      </c>
      <c r="BQ160">
        <v>0.33622756374219975</v>
      </c>
      <c r="BR160">
        <v>1</v>
      </c>
      <c r="BS160">
        <v>0</v>
      </c>
      <c r="BT160">
        <f t="shared" si="82"/>
        <v>133</v>
      </c>
      <c r="BU160">
        <f t="shared" si="83"/>
        <v>19</v>
      </c>
      <c r="BV160">
        <f t="shared" si="79"/>
        <v>0.16874999999999996</v>
      </c>
      <c r="BW160">
        <f t="shared" si="80"/>
        <v>0.86131386861313874</v>
      </c>
      <c r="BX160">
        <f t="shared" si="81"/>
        <v>5.3832116788320979E-3</v>
      </c>
    </row>
    <row r="161" spans="1:76" x14ac:dyDescent="0.3">
      <c r="A161" s="5">
        <v>46</v>
      </c>
      <c r="B161" s="5">
        <v>1</v>
      </c>
      <c r="C161" s="5">
        <v>2</v>
      </c>
      <c r="D161" s="5">
        <v>101</v>
      </c>
      <c r="E161" s="5">
        <v>197</v>
      </c>
      <c r="F161" s="5">
        <v>1</v>
      </c>
      <c r="G161" s="5">
        <v>0</v>
      </c>
      <c r="H161" s="5">
        <v>156</v>
      </c>
      <c r="I161" s="5">
        <v>0</v>
      </c>
      <c r="J161" s="5">
        <v>0</v>
      </c>
      <c r="K161" s="5">
        <v>1</v>
      </c>
      <c r="L161" s="5">
        <v>0</v>
      </c>
      <c r="M161" s="5">
        <v>7</v>
      </c>
      <c r="N161" s="8">
        <v>0</v>
      </c>
      <c r="R161">
        <f t="shared" si="57"/>
        <v>64</v>
      </c>
      <c r="S161">
        <f t="shared" si="58"/>
        <v>1</v>
      </c>
      <c r="T161">
        <f t="shared" si="59"/>
        <v>4</v>
      </c>
      <c r="U161">
        <f t="shared" si="60"/>
        <v>120</v>
      </c>
      <c r="V161">
        <f t="shared" si="61"/>
        <v>246</v>
      </c>
      <c r="W161">
        <f t="shared" si="62"/>
        <v>0</v>
      </c>
      <c r="X161">
        <f t="shared" si="63"/>
        <v>2</v>
      </c>
      <c r="Y161">
        <f t="shared" si="64"/>
        <v>96</v>
      </c>
      <c r="Z161">
        <f t="shared" si="65"/>
        <v>1</v>
      </c>
      <c r="AA161">
        <f t="shared" si="66"/>
        <v>2.2000000000000002</v>
      </c>
      <c r="AB161">
        <f t="shared" si="67"/>
        <v>3</v>
      </c>
      <c r="AC161">
        <f t="shared" si="68"/>
        <v>1</v>
      </c>
      <c r="AD161">
        <f t="shared" si="69"/>
        <v>3</v>
      </c>
      <c r="AE161" s="13">
        <f t="shared" si="70"/>
        <v>1</v>
      </c>
      <c r="AF161" s="14">
        <f t="shared" si="71"/>
        <v>0</v>
      </c>
      <c r="AG161" s="15">
        <f t="shared" si="72"/>
        <v>1</v>
      </c>
      <c r="AH161">
        <f t="shared" si="73"/>
        <v>1</v>
      </c>
      <c r="AI161">
        <f t="shared" si="74"/>
        <v>0.96887940662409922</v>
      </c>
      <c r="AJ161" s="13">
        <f t="shared" si="75"/>
        <v>0.96887940662409922</v>
      </c>
      <c r="AK161" s="15">
        <f t="shared" si="76"/>
        <v>3.1120593375900785E-2</v>
      </c>
      <c r="AL161" s="13">
        <f t="shared" si="77"/>
        <v>-3.1615126204403592E-2</v>
      </c>
      <c r="AM161" s="15">
        <f t="shared" si="78"/>
        <v>100</v>
      </c>
      <c r="BQ161">
        <v>0.33955101095975104</v>
      </c>
      <c r="BR161">
        <v>1</v>
      </c>
      <c r="BS161">
        <v>0</v>
      </c>
      <c r="BT161">
        <f t="shared" si="82"/>
        <v>134</v>
      </c>
      <c r="BU161">
        <f t="shared" si="83"/>
        <v>19</v>
      </c>
      <c r="BV161">
        <f t="shared" si="79"/>
        <v>0.16249999999999998</v>
      </c>
      <c r="BW161">
        <f t="shared" si="80"/>
        <v>0.86131386861313874</v>
      </c>
      <c r="BX161">
        <f t="shared" si="81"/>
        <v>5.3832116788320979E-3</v>
      </c>
    </row>
    <row r="162" spans="1:76" x14ac:dyDescent="0.3">
      <c r="A162" s="4">
        <v>77</v>
      </c>
      <c r="B162" s="4">
        <v>1</v>
      </c>
      <c r="C162" s="4">
        <v>4</v>
      </c>
      <c r="D162" s="4">
        <v>125</v>
      </c>
      <c r="E162" s="4">
        <v>304</v>
      </c>
      <c r="F162" s="4">
        <v>0</v>
      </c>
      <c r="G162" s="4">
        <v>2</v>
      </c>
      <c r="H162" s="4">
        <v>162</v>
      </c>
      <c r="I162" s="4">
        <v>1</v>
      </c>
      <c r="J162" s="4">
        <v>0</v>
      </c>
      <c r="K162" s="4">
        <v>1</v>
      </c>
      <c r="L162" s="4">
        <v>3</v>
      </c>
      <c r="M162" s="4">
        <v>3</v>
      </c>
      <c r="N162" s="7">
        <v>1</v>
      </c>
      <c r="R162">
        <f t="shared" si="57"/>
        <v>70</v>
      </c>
      <c r="S162">
        <f t="shared" si="58"/>
        <v>1</v>
      </c>
      <c r="T162">
        <f t="shared" si="59"/>
        <v>4</v>
      </c>
      <c r="U162">
        <f t="shared" si="60"/>
        <v>130</v>
      </c>
      <c r="V162">
        <f t="shared" si="61"/>
        <v>322</v>
      </c>
      <c r="W162">
        <f t="shared" si="62"/>
        <v>0</v>
      </c>
      <c r="X162">
        <f t="shared" si="63"/>
        <v>2</v>
      </c>
      <c r="Y162">
        <f t="shared" si="64"/>
        <v>109</v>
      </c>
      <c r="Z162">
        <f t="shared" si="65"/>
        <v>0</v>
      </c>
      <c r="AA162">
        <f t="shared" si="66"/>
        <v>2.4</v>
      </c>
      <c r="AB162">
        <f t="shared" si="67"/>
        <v>2</v>
      </c>
      <c r="AC162">
        <f t="shared" si="68"/>
        <v>3</v>
      </c>
      <c r="AD162">
        <f t="shared" si="69"/>
        <v>3</v>
      </c>
      <c r="AE162" s="13">
        <f t="shared" si="70"/>
        <v>1</v>
      </c>
      <c r="AF162" s="14">
        <f t="shared" si="71"/>
        <v>0</v>
      </c>
      <c r="AG162" s="15">
        <f t="shared" si="72"/>
        <v>1</v>
      </c>
      <c r="AH162">
        <f t="shared" si="73"/>
        <v>1</v>
      </c>
      <c r="AI162">
        <f t="shared" si="74"/>
        <v>0.99177472369540298</v>
      </c>
      <c r="AJ162" s="13">
        <f t="shared" si="75"/>
        <v>0.99177472369540298</v>
      </c>
      <c r="AK162" s="15">
        <f t="shared" si="76"/>
        <v>8.2252763045970179E-3</v>
      </c>
      <c r="AL162" s="13">
        <f t="shared" si="77"/>
        <v>-8.2592905357841279E-3</v>
      </c>
      <c r="AM162" s="15">
        <f t="shared" si="78"/>
        <v>100</v>
      </c>
      <c r="BQ162">
        <v>0.34127892414574196</v>
      </c>
      <c r="BR162">
        <v>1</v>
      </c>
      <c r="BS162">
        <v>0</v>
      </c>
      <c r="BT162">
        <f t="shared" si="82"/>
        <v>135</v>
      </c>
      <c r="BU162">
        <f t="shared" si="83"/>
        <v>19</v>
      </c>
      <c r="BV162">
        <f t="shared" si="79"/>
        <v>0.15625</v>
      </c>
      <c r="BW162">
        <f t="shared" si="80"/>
        <v>0.86131386861313874</v>
      </c>
      <c r="BX162">
        <f t="shared" si="81"/>
        <v>5.3832116788320979E-3</v>
      </c>
    </row>
    <row r="163" spans="1:76" x14ac:dyDescent="0.3">
      <c r="A163" s="5">
        <v>54</v>
      </c>
      <c r="B163" s="5">
        <v>0</v>
      </c>
      <c r="C163" s="5">
        <v>3</v>
      </c>
      <c r="D163" s="5">
        <v>110</v>
      </c>
      <c r="E163" s="5">
        <v>214</v>
      </c>
      <c r="F163" s="5">
        <v>0</v>
      </c>
      <c r="G163" s="5">
        <v>0</v>
      </c>
      <c r="H163" s="5">
        <v>158</v>
      </c>
      <c r="I163" s="5">
        <v>0</v>
      </c>
      <c r="J163" s="5">
        <v>1.6</v>
      </c>
      <c r="K163" s="5">
        <v>2</v>
      </c>
      <c r="L163" s="5">
        <v>0</v>
      </c>
      <c r="M163" s="5">
        <v>3</v>
      </c>
      <c r="N163" s="8">
        <v>0</v>
      </c>
      <c r="R163">
        <f t="shared" si="57"/>
        <v>51</v>
      </c>
      <c r="S163">
        <f t="shared" si="58"/>
        <v>1</v>
      </c>
      <c r="T163">
        <f t="shared" si="59"/>
        <v>4</v>
      </c>
      <c r="U163">
        <f t="shared" si="60"/>
        <v>140</v>
      </c>
      <c r="V163">
        <f t="shared" si="61"/>
        <v>299</v>
      </c>
      <c r="W163">
        <f t="shared" si="62"/>
        <v>0</v>
      </c>
      <c r="X163">
        <f t="shared" si="63"/>
        <v>0</v>
      </c>
      <c r="Y163">
        <f t="shared" si="64"/>
        <v>173</v>
      </c>
      <c r="Z163">
        <f t="shared" si="65"/>
        <v>1</v>
      </c>
      <c r="AA163">
        <f t="shared" si="66"/>
        <v>1.6</v>
      </c>
      <c r="AB163">
        <f t="shared" si="67"/>
        <v>1</v>
      </c>
      <c r="AC163">
        <f t="shared" si="68"/>
        <v>0</v>
      </c>
      <c r="AD163">
        <f t="shared" si="69"/>
        <v>7</v>
      </c>
      <c r="AE163" s="13">
        <f t="shared" si="70"/>
        <v>1</v>
      </c>
      <c r="AF163" s="14">
        <f t="shared" si="71"/>
        <v>0</v>
      </c>
      <c r="AG163" s="15">
        <f t="shared" si="72"/>
        <v>1</v>
      </c>
      <c r="AH163">
        <f t="shared" si="73"/>
        <v>1</v>
      </c>
      <c r="AI163">
        <f t="shared" si="74"/>
        <v>0.75094040263373385</v>
      </c>
      <c r="AJ163" s="13">
        <f t="shared" si="75"/>
        <v>0.75094040263373385</v>
      </c>
      <c r="AK163" s="15">
        <f t="shared" si="76"/>
        <v>0.24905959736626615</v>
      </c>
      <c r="AL163" s="13">
        <f t="shared" si="77"/>
        <v>-0.28642898771219094</v>
      </c>
      <c r="AM163" s="15">
        <f t="shared" si="78"/>
        <v>100</v>
      </c>
      <c r="BQ163">
        <v>0.34618009520833981</v>
      </c>
      <c r="BR163">
        <v>1</v>
      </c>
      <c r="BS163">
        <v>0</v>
      </c>
      <c r="BT163">
        <f t="shared" si="82"/>
        <v>136</v>
      </c>
      <c r="BU163">
        <f t="shared" si="83"/>
        <v>19</v>
      </c>
      <c r="BV163">
        <f t="shared" si="79"/>
        <v>0.15000000000000002</v>
      </c>
      <c r="BW163">
        <f t="shared" si="80"/>
        <v>0.86131386861313874</v>
      </c>
      <c r="BX163">
        <f t="shared" si="81"/>
        <v>0</v>
      </c>
    </row>
    <row r="164" spans="1:76" x14ac:dyDescent="0.3">
      <c r="A164" s="4">
        <v>58</v>
      </c>
      <c r="B164" s="4">
        <v>0</v>
      </c>
      <c r="C164" s="4">
        <v>4</v>
      </c>
      <c r="D164" s="4">
        <v>100</v>
      </c>
      <c r="E164" s="4">
        <v>248</v>
      </c>
      <c r="F164" s="4">
        <v>0</v>
      </c>
      <c r="G164" s="4">
        <v>2</v>
      </c>
      <c r="H164" s="4">
        <v>122</v>
      </c>
      <c r="I164" s="4">
        <v>0</v>
      </c>
      <c r="J164" s="4">
        <v>1</v>
      </c>
      <c r="K164" s="4">
        <v>2</v>
      </c>
      <c r="L164" s="4">
        <v>0</v>
      </c>
      <c r="M164" s="4">
        <v>3</v>
      </c>
      <c r="N164" s="7">
        <v>0</v>
      </c>
      <c r="R164">
        <f t="shared" si="57"/>
        <v>58</v>
      </c>
      <c r="S164">
        <f t="shared" si="58"/>
        <v>1</v>
      </c>
      <c r="T164">
        <f t="shared" si="59"/>
        <v>4</v>
      </c>
      <c r="U164">
        <f t="shared" si="60"/>
        <v>125</v>
      </c>
      <c r="V164">
        <f t="shared" si="61"/>
        <v>300</v>
      </c>
      <c r="W164">
        <f t="shared" si="62"/>
        <v>0</v>
      </c>
      <c r="X164">
        <f t="shared" si="63"/>
        <v>2</v>
      </c>
      <c r="Y164">
        <f t="shared" si="64"/>
        <v>171</v>
      </c>
      <c r="Z164">
        <f t="shared" si="65"/>
        <v>0</v>
      </c>
      <c r="AA164">
        <f t="shared" si="66"/>
        <v>0</v>
      </c>
      <c r="AB164">
        <f t="shared" si="67"/>
        <v>1</v>
      </c>
      <c r="AC164">
        <f t="shared" si="68"/>
        <v>2</v>
      </c>
      <c r="AD164">
        <f t="shared" si="69"/>
        <v>7</v>
      </c>
      <c r="AE164" s="13">
        <f t="shared" si="70"/>
        <v>1</v>
      </c>
      <c r="AF164" s="14">
        <f t="shared" si="71"/>
        <v>0</v>
      </c>
      <c r="AG164" s="15">
        <f t="shared" si="72"/>
        <v>1</v>
      </c>
      <c r="AH164">
        <f t="shared" si="73"/>
        <v>1</v>
      </c>
      <c r="AI164">
        <f t="shared" si="74"/>
        <v>0.91640397558619757</v>
      </c>
      <c r="AJ164" s="13">
        <f t="shared" si="75"/>
        <v>0.91640397558619757</v>
      </c>
      <c r="AK164" s="15">
        <f t="shared" si="76"/>
        <v>8.3596024413802428E-2</v>
      </c>
      <c r="AL164" s="13">
        <f t="shared" si="77"/>
        <v>-8.729799014704144E-2</v>
      </c>
      <c r="AM164" s="15">
        <f t="shared" si="78"/>
        <v>100</v>
      </c>
      <c r="BQ164">
        <v>0.34777327916052897</v>
      </c>
      <c r="BR164">
        <v>0</v>
      </c>
      <c r="BS164">
        <v>1</v>
      </c>
      <c r="BT164">
        <f t="shared" si="82"/>
        <v>136</v>
      </c>
      <c r="BU164">
        <f t="shared" si="83"/>
        <v>20</v>
      </c>
      <c r="BV164">
        <f t="shared" si="79"/>
        <v>0.15000000000000002</v>
      </c>
      <c r="BW164">
        <f t="shared" si="80"/>
        <v>0.85401459854014594</v>
      </c>
      <c r="BX164">
        <f t="shared" si="81"/>
        <v>0</v>
      </c>
    </row>
    <row r="165" spans="1:76" x14ac:dyDescent="0.3">
      <c r="A165" s="5">
        <v>48</v>
      </c>
      <c r="B165" s="5">
        <v>1</v>
      </c>
      <c r="C165" s="5">
        <v>3</v>
      </c>
      <c r="D165" s="5">
        <v>124</v>
      </c>
      <c r="E165" s="5">
        <v>255</v>
      </c>
      <c r="F165" s="5">
        <v>1</v>
      </c>
      <c r="G165" s="5">
        <v>0</v>
      </c>
      <c r="H165" s="5">
        <v>175</v>
      </c>
      <c r="I165" s="5">
        <v>0</v>
      </c>
      <c r="J165" s="5">
        <v>0</v>
      </c>
      <c r="K165" s="5">
        <v>1</v>
      </c>
      <c r="L165" s="5">
        <v>2</v>
      </c>
      <c r="M165" s="5">
        <v>3</v>
      </c>
      <c r="N165" s="8">
        <v>0</v>
      </c>
      <c r="R165">
        <f t="shared" si="57"/>
        <v>60</v>
      </c>
      <c r="S165">
        <f t="shared" si="58"/>
        <v>1</v>
      </c>
      <c r="T165">
        <f t="shared" si="59"/>
        <v>4</v>
      </c>
      <c r="U165">
        <f t="shared" si="60"/>
        <v>140</v>
      </c>
      <c r="V165">
        <f t="shared" si="61"/>
        <v>293</v>
      </c>
      <c r="W165">
        <f t="shared" si="62"/>
        <v>0</v>
      </c>
      <c r="X165">
        <f t="shared" si="63"/>
        <v>2</v>
      </c>
      <c r="Y165">
        <f t="shared" si="64"/>
        <v>170</v>
      </c>
      <c r="Z165">
        <f t="shared" si="65"/>
        <v>0</v>
      </c>
      <c r="AA165">
        <f t="shared" si="66"/>
        <v>1.2</v>
      </c>
      <c r="AB165">
        <f t="shared" si="67"/>
        <v>2</v>
      </c>
      <c r="AC165">
        <f t="shared" si="68"/>
        <v>2</v>
      </c>
      <c r="AD165">
        <f t="shared" si="69"/>
        <v>7</v>
      </c>
      <c r="AE165" s="13">
        <f t="shared" si="70"/>
        <v>1</v>
      </c>
      <c r="AF165" s="14">
        <f t="shared" si="71"/>
        <v>0</v>
      </c>
      <c r="AG165" s="15">
        <f t="shared" si="72"/>
        <v>1</v>
      </c>
      <c r="AH165">
        <f t="shared" si="73"/>
        <v>1</v>
      </c>
      <c r="AI165">
        <f t="shared" si="74"/>
        <v>0.97284320684340708</v>
      </c>
      <c r="AJ165" s="13">
        <f t="shared" si="75"/>
        <v>0.97284320684340708</v>
      </c>
      <c r="AK165" s="15">
        <f t="shared" si="76"/>
        <v>2.7156793156592918E-2</v>
      </c>
      <c r="AL165" s="13">
        <f t="shared" si="77"/>
        <v>-2.753235382705908E-2</v>
      </c>
      <c r="AM165" s="15">
        <f t="shared" si="78"/>
        <v>100</v>
      </c>
      <c r="BQ165">
        <v>0.41703891468208076</v>
      </c>
      <c r="BR165">
        <v>0</v>
      </c>
      <c r="BS165">
        <v>1</v>
      </c>
      <c r="BT165">
        <f t="shared" si="82"/>
        <v>136</v>
      </c>
      <c r="BU165">
        <f t="shared" si="83"/>
        <v>21</v>
      </c>
      <c r="BV165">
        <f t="shared" si="79"/>
        <v>0.15000000000000002</v>
      </c>
      <c r="BW165">
        <f t="shared" si="80"/>
        <v>0.84671532846715325</v>
      </c>
      <c r="BX165">
        <f t="shared" si="81"/>
        <v>0</v>
      </c>
    </row>
    <row r="166" spans="1:76" x14ac:dyDescent="0.3">
      <c r="A166" s="4">
        <v>57</v>
      </c>
      <c r="B166" s="4">
        <v>1</v>
      </c>
      <c r="C166" s="4">
        <v>4</v>
      </c>
      <c r="D166" s="4">
        <v>132</v>
      </c>
      <c r="E166" s="4">
        <v>207</v>
      </c>
      <c r="F166" s="4">
        <v>0</v>
      </c>
      <c r="G166" s="4">
        <v>0</v>
      </c>
      <c r="H166" s="4">
        <v>168</v>
      </c>
      <c r="I166" s="4">
        <v>1</v>
      </c>
      <c r="J166" s="4">
        <v>0</v>
      </c>
      <c r="K166" s="4">
        <v>1</v>
      </c>
      <c r="L166" s="4">
        <v>0</v>
      </c>
      <c r="M166" s="4">
        <v>7</v>
      </c>
      <c r="N166" s="7">
        <v>0</v>
      </c>
      <c r="R166">
        <f t="shared" si="57"/>
        <v>68</v>
      </c>
      <c r="S166">
        <f t="shared" si="58"/>
        <v>1</v>
      </c>
      <c r="T166">
        <f t="shared" si="59"/>
        <v>3</v>
      </c>
      <c r="U166">
        <f t="shared" si="60"/>
        <v>118</v>
      </c>
      <c r="V166">
        <f t="shared" si="61"/>
        <v>277</v>
      </c>
      <c r="W166">
        <f t="shared" si="62"/>
        <v>0</v>
      </c>
      <c r="X166">
        <f t="shared" si="63"/>
        <v>0</v>
      </c>
      <c r="Y166">
        <f t="shared" si="64"/>
        <v>151</v>
      </c>
      <c r="Z166">
        <f t="shared" si="65"/>
        <v>0</v>
      </c>
      <c r="AA166">
        <f t="shared" si="66"/>
        <v>1</v>
      </c>
      <c r="AB166">
        <f t="shared" si="67"/>
        <v>1</v>
      </c>
      <c r="AC166">
        <f t="shared" si="68"/>
        <v>1</v>
      </c>
      <c r="AD166">
        <f t="shared" si="69"/>
        <v>7</v>
      </c>
      <c r="AE166" s="13">
        <f t="shared" si="70"/>
        <v>0</v>
      </c>
      <c r="AF166" s="14">
        <f t="shared" si="71"/>
        <v>1</v>
      </c>
      <c r="AG166" s="15">
        <f t="shared" si="72"/>
        <v>1</v>
      </c>
      <c r="AH166">
        <f t="shared" si="73"/>
        <v>0</v>
      </c>
      <c r="AI166">
        <f t="shared" si="74"/>
        <v>0.57376257639775496</v>
      </c>
      <c r="AJ166" s="13">
        <f t="shared" si="75"/>
        <v>0.57376257639775496</v>
      </c>
      <c r="AK166" s="15">
        <f t="shared" si="76"/>
        <v>0.42623742360224504</v>
      </c>
      <c r="AL166" s="13">
        <f t="shared" si="77"/>
        <v>-0.85275875556515024</v>
      </c>
      <c r="AM166" s="15">
        <f t="shared" si="78"/>
        <v>0</v>
      </c>
      <c r="BQ166">
        <v>0.41800972039175188</v>
      </c>
      <c r="BR166">
        <v>0</v>
      </c>
      <c r="BS166">
        <v>1</v>
      </c>
      <c r="BT166">
        <f t="shared" si="82"/>
        <v>136</v>
      </c>
      <c r="BU166">
        <f t="shared" si="83"/>
        <v>22</v>
      </c>
      <c r="BV166">
        <f t="shared" si="79"/>
        <v>0.15000000000000002</v>
      </c>
      <c r="BW166">
        <f t="shared" si="80"/>
        <v>0.83941605839416056</v>
      </c>
      <c r="BX166">
        <f t="shared" si="81"/>
        <v>0</v>
      </c>
    </row>
    <row r="167" spans="1:76" x14ac:dyDescent="0.3">
      <c r="A167" s="5">
        <v>54</v>
      </c>
      <c r="B167" s="5">
        <v>0</v>
      </c>
      <c r="C167" s="5">
        <v>2</v>
      </c>
      <c r="D167" s="5">
        <v>132</v>
      </c>
      <c r="E167" s="5">
        <v>288</v>
      </c>
      <c r="F167" s="5">
        <v>1</v>
      </c>
      <c r="G167" s="5">
        <v>2</v>
      </c>
      <c r="H167" s="5">
        <v>159</v>
      </c>
      <c r="I167" s="5">
        <v>1</v>
      </c>
      <c r="J167" s="5">
        <v>0</v>
      </c>
      <c r="K167" s="5">
        <v>1</v>
      </c>
      <c r="L167" s="5">
        <v>1</v>
      </c>
      <c r="M167" s="5">
        <v>3</v>
      </c>
      <c r="N167" s="8">
        <v>0</v>
      </c>
      <c r="R167">
        <f t="shared" si="57"/>
        <v>46</v>
      </c>
      <c r="S167">
        <f t="shared" si="58"/>
        <v>1</v>
      </c>
      <c r="T167">
        <f t="shared" si="59"/>
        <v>2</v>
      </c>
      <c r="U167">
        <f t="shared" si="60"/>
        <v>101</v>
      </c>
      <c r="V167">
        <f t="shared" si="61"/>
        <v>197</v>
      </c>
      <c r="W167">
        <f t="shared" si="62"/>
        <v>1</v>
      </c>
      <c r="X167">
        <f t="shared" si="63"/>
        <v>0</v>
      </c>
      <c r="Y167">
        <f t="shared" si="64"/>
        <v>156</v>
      </c>
      <c r="Z167">
        <f t="shared" si="65"/>
        <v>0</v>
      </c>
      <c r="AA167">
        <f t="shared" si="66"/>
        <v>0</v>
      </c>
      <c r="AB167">
        <f t="shared" si="67"/>
        <v>1</v>
      </c>
      <c r="AC167">
        <f t="shared" si="68"/>
        <v>0</v>
      </c>
      <c r="AD167">
        <f t="shared" si="69"/>
        <v>7</v>
      </c>
      <c r="AE167" s="13">
        <f t="shared" si="70"/>
        <v>0</v>
      </c>
      <c r="AF167" s="14">
        <f t="shared" si="71"/>
        <v>1</v>
      </c>
      <c r="AG167" s="15">
        <f t="shared" si="72"/>
        <v>1</v>
      </c>
      <c r="AH167">
        <f t="shared" si="73"/>
        <v>0</v>
      </c>
      <c r="AI167">
        <f t="shared" si="74"/>
        <v>3.1880925752785394E-2</v>
      </c>
      <c r="AJ167" s="13">
        <f t="shared" si="75"/>
        <v>3.1880925752785394E-2</v>
      </c>
      <c r="AK167" s="15">
        <f t="shared" si="76"/>
        <v>0.96811907424721455</v>
      </c>
      <c r="AL167" s="13">
        <f t="shared" si="77"/>
        <v>-3.2400188684776329E-2</v>
      </c>
      <c r="AM167" s="15">
        <f t="shared" si="78"/>
        <v>100</v>
      </c>
      <c r="BQ167">
        <v>0.42112701833784127</v>
      </c>
      <c r="BR167">
        <v>0</v>
      </c>
      <c r="BS167">
        <v>1</v>
      </c>
      <c r="BT167">
        <f t="shared" si="82"/>
        <v>136</v>
      </c>
      <c r="BU167">
        <f t="shared" si="83"/>
        <v>23</v>
      </c>
      <c r="BV167">
        <f t="shared" si="79"/>
        <v>0.15000000000000002</v>
      </c>
      <c r="BW167">
        <f t="shared" si="80"/>
        <v>0.83211678832116787</v>
      </c>
      <c r="BX167">
        <f t="shared" si="81"/>
        <v>5.2007299270072803E-3</v>
      </c>
    </row>
    <row r="168" spans="1:76" x14ac:dyDescent="0.3">
      <c r="A168" s="4">
        <v>35</v>
      </c>
      <c r="B168" s="4">
        <v>1</v>
      </c>
      <c r="C168" s="4">
        <v>4</v>
      </c>
      <c r="D168" s="4">
        <v>126</v>
      </c>
      <c r="E168" s="4">
        <v>282</v>
      </c>
      <c r="F168" s="4">
        <v>0</v>
      </c>
      <c r="G168" s="4">
        <v>2</v>
      </c>
      <c r="H168" s="4">
        <v>156</v>
      </c>
      <c r="I168" s="4">
        <v>1</v>
      </c>
      <c r="J168" s="4">
        <v>0</v>
      </c>
      <c r="K168" s="4">
        <v>1</v>
      </c>
      <c r="L168" s="4">
        <v>0</v>
      </c>
      <c r="M168" s="4">
        <v>7</v>
      </c>
      <c r="N168" s="7">
        <v>1</v>
      </c>
      <c r="R168">
        <f t="shared" si="57"/>
        <v>77</v>
      </c>
      <c r="S168">
        <f t="shared" si="58"/>
        <v>1</v>
      </c>
      <c r="T168">
        <f t="shared" si="59"/>
        <v>4</v>
      </c>
      <c r="U168">
        <f t="shared" si="60"/>
        <v>125</v>
      </c>
      <c r="V168">
        <f t="shared" si="61"/>
        <v>304</v>
      </c>
      <c r="W168">
        <f t="shared" si="62"/>
        <v>0</v>
      </c>
      <c r="X168">
        <f t="shared" si="63"/>
        <v>2</v>
      </c>
      <c r="Y168">
        <f t="shared" si="64"/>
        <v>162</v>
      </c>
      <c r="Z168">
        <f t="shared" si="65"/>
        <v>1</v>
      </c>
      <c r="AA168">
        <f t="shared" si="66"/>
        <v>0</v>
      </c>
      <c r="AB168">
        <f t="shared" si="67"/>
        <v>1</v>
      </c>
      <c r="AC168">
        <f t="shared" si="68"/>
        <v>3</v>
      </c>
      <c r="AD168">
        <f t="shared" si="69"/>
        <v>3</v>
      </c>
      <c r="AE168" s="13">
        <f t="shared" si="70"/>
        <v>1</v>
      </c>
      <c r="AF168" s="14">
        <f t="shared" si="71"/>
        <v>0</v>
      </c>
      <c r="AG168" s="15">
        <f t="shared" si="72"/>
        <v>1</v>
      </c>
      <c r="AH168">
        <f t="shared" si="73"/>
        <v>1</v>
      </c>
      <c r="AI168">
        <f t="shared" si="74"/>
        <v>0.95885864705069734</v>
      </c>
      <c r="AJ168" s="13">
        <f t="shared" si="75"/>
        <v>0.95885864705069734</v>
      </c>
      <c r="AK168" s="15">
        <f t="shared" si="76"/>
        <v>4.1141352949302656E-2</v>
      </c>
      <c r="AL168" s="13">
        <f t="shared" si="77"/>
        <v>-4.201161115581014E-2</v>
      </c>
      <c r="AM168" s="15">
        <f t="shared" si="78"/>
        <v>100</v>
      </c>
      <c r="BQ168">
        <v>0.43753710338417617</v>
      </c>
      <c r="BR168">
        <v>1</v>
      </c>
      <c r="BS168">
        <v>0</v>
      </c>
      <c r="BT168">
        <f t="shared" si="82"/>
        <v>137</v>
      </c>
      <c r="BU168">
        <f t="shared" si="83"/>
        <v>23</v>
      </c>
      <c r="BV168">
        <f t="shared" si="79"/>
        <v>0.14375000000000004</v>
      </c>
      <c r="BW168">
        <f t="shared" si="80"/>
        <v>0.83211678832116787</v>
      </c>
      <c r="BX168">
        <f t="shared" si="81"/>
        <v>0</v>
      </c>
    </row>
    <row r="169" spans="1:76" x14ac:dyDescent="0.3">
      <c r="A169" s="5">
        <v>45</v>
      </c>
      <c r="B169" s="5">
        <v>0</v>
      </c>
      <c r="C169" s="5">
        <v>2</v>
      </c>
      <c r="D169" s="5">
        <v>112</v>
      </c>
      <c r="E169" s="5">
        <v>160</v>
      </c>
      <c r="F169" s="5">
        <v>0</v>
      </c>
      <c r="G169" s="5">
        <v>0</v>
      </c>
      <c r="H169" s="5">
        <v>138</v>
      </c>
      <c r="I169" s="5">
        <v>0</v>
      </c>
      <c r="J169" s="5">
        <v>0</v>
      </c>
      <c r="K169" s="5">
        <v>2</v>
      </c>
      <c r="L169" s="5">
        <v>0</v>
      </c>
      <c r="M169" s="5">
        <v>3</v>
      </c>
      <c r="N169" s="8">
        <v>0</v>
      </c>
      <c r="R169">
        <f t="shared" si="57"/>
        <v>54</v>
      </c>
      <c r="S169">
        <f t="shared" si="58"/>
        <v>0</v>
      </c>
      <c r="T169">
        <f t="shared" si="59"/>
        <v>3</v>
      </c>
      <c r="U169">
        <f t="shared" si="60"/>
        <v>110</v>
      </c>
      <c r="V169">
        <f t="shared" si="61"/>
        <v>214</v>
      </c>
      <c r="W169">
        <f t="shared" si="62"/>
        <v>0</v>
      </c>
      <c r="X169">
        <f t="shared" si="63"/>
        <v>0</v>
      </c>
      <c r="Y169">
        <f t="shared" si="64"/>
        <v>158</v>
      </c>
      <c r="Z169">
        <f t="shared" si="65"/>
        <v>0</v>
      </c>
      <c r="AA169">
        <f t="shared" si="66"/>
        <v>1.6</v>
      </c>
      <c r="AB169">
        <f t="shared" si="67"/>
        <v>2</v>
      </c>
      <c r="AC169">
        <f t="shared" si="68"/>
        <v>0</v>
      </c>
      <c r="AD169">
        <f t="shared" si="69"/>
        <v>3</v>
      </c>
      <c r="AE169" s="13">
        <f t="shared" si="70"/>
        <v>0</v>
      </c>
      <c r="AF169" s="14">
        <f t="shared" si="71"/>
        <v>1</v>
      </c>
      <c r="AG169" s="15">
        <f t="shared" si="72"/>
        <v>1</v>
      </c>
      <c r="AH169">
        <f t="shared" si="73"/>
        <v>0</v>
      </c>
      <c r="AI169">
        <f t="shared" si="74"/>
        <v>3.2543153774776824E-2</v>
      </c>
      <c r="AJ169" s="13">
        <f t="shared" si="75"/>
        <v>3.2543153774776824E-2</v>
      </c>
      <c r="AK169" s="15">
        <f t="shared" si="76"/>
        <v>0.96745684622522321</v>
      </c>
      <c r="AL169" s="13">
        <f t="shared" si="77"/>
        <v>-3.3084458457742938E-2</v>
      </c>
      <c r="AM169" s="15">
        <f t="shared" si="78"/>
        <v>100</v>
      </c>
      <c r="BQ169">
        <v>0.45037574289117843</v>
      </c>
      <c r="BR169">
        <v>0</v>
      </c>
      <c r="BS169">
        <v>1</v>
      </c>
      <c r="BT169">
        <f t="shared" si="82"/>
        <v>137</v>
      </c>
      <c r="BU169">
        <f t="shared" si="83"/>
        <v>24</v>
      </c>
      <c r="BV169">
        <f t="shared" si="79"/>
        <v>0.14375000000000004</v>
      </c>
      <c r="BW169">
        <f t="shared" si="80"/>
        <v>0.82481751824817517</v>
      </c>
      <c r="BX169">
        <f t="shared" si="81"/>
        <v>5.1551094890511682E-3</v>
      </c>
    </row>
    <row r="170" spans="1:76" x14ac:dyDescent="0.3">
      <c r="A170" s="4">
        <v>70</v>
      </c>
      <c r="B170" s="4">
        <v>1</v>
      </c>
      <c r="C170" s="4">
        <v>3</v>
      </c>
      <c r="D170" s="4">
        <v>160</v>
      </c>
      <c r="E170" s="4">
        <v>269</v>
      </c>
      <c r="F170" s="4">
        <v>0</v>
      </c>
      <c r="G170" s="4">
        <v>0</v>
      </c>
      <c r="H170" s="4">
        <v>112</v>
      </c>
      <c r="I170" s="4">
        <v>1</v>
      </c>
      <c r="J170" s="4">
        <v>2.9</v>
      </c>
      <c r="K170" s="4">
        <v>2</v>
      </c>
      <c r="L170" s="4">
        <v>1</v>
      </c>
      <c r="M170" s="4">
        <v>7</v>
      </c>
      <c r="N170" s="7">
        <v>1</v>
      </c>
      <c r="R170">
        <f t="shared" si="57"/>
        <v>58</v>
      </c>
      <c r="S170">
        <f t="shared" si="58"/>
        <v>0</v>
      </c>
      <c r="T170">
        <f t="shared" si="59"/>
        <v>4</v>
      </c>
      <c r="U170">
        <f t="shared" si="60"/>
        <v>100</v>
      </c>
      <c r="V170">
        <f t="shared" si="61"/>
        <v>248</v>
      </c>
      <c r="W170">
        <f t="shared" si="62"/>
        <v>0</v>
      </c>
      <c r="X170">
        <f t="shared" si="63"/>
        <v>2</v>
      </c>
      <c r="Y170">
        <f t="shared" si="64"/>
        <v>122</v>
      </c>
      <c r="Z170">
        <f t="shared" si="65"/>
        <v>0</v>
      </c>
      <c r="AA170">
        <f t="shared" si="66"/>
        <v>1</v>
      </c>
      <c r="AB170">
        <f t="shared" si="67"/>
        <v>2</v>
      </c>
      <c r="AC170">
        <f t="shared" si="68"/>
        <v>0</v>
      </c>
      <c r="AD170">
        <f t="shared" si="69"/>
        <v>3</v>
      </c>
      <c r="AE170" s="13">
        <f t="shared" si="70"/>
        <v>0</v>
      </c>
      <c r="AF170" s="14">
        <f t="shared" si="71"/>
        <v>1</v>
      </c>
      <c r="AG170" s="15">
        <f t="shared" si="72"/>
        <v>1</v>
      </c>
      <c r="AH170">
        <f t="shared" si="73"/>
        <v>0</v>
      </c>
      <c r="AI170">
        <f t="shared" si="74"/>
        <v>0.13510597573940866</v>
      </c>
      <c r="AJ170" s="13">
        <f t="shared" si="75"/>
        <v>0.13510597573940866</v>
      </c>
      <c r="AK170" s="15">
        <f t="shared" si="76"/>
        <v>0.86489402426059137</v>
      </c>
      <c r="AL170" s="13">
        <f t="shared" si="77"/>
        <v>-0.14514829486154557</v>
      </c>
      <c r="AM170" s="15">
        <f t="shared" si="78"/>
        <v>100</v>
      </c>
      <c r="BQ170">
        <v>0.45344024967192581</v>
      </c>
      <c r="BR170">
        <v>1</v>
      </c>
      <c r="BS170">
        <v>0</v>
      </c>
      <c r="BT170">
        <f t="shared" si="82"/>
        <v>138</v>
      </c>
      <c r="BU170">
        <f t="shared" si="83"/>
        <v>24</v>
      </c>
      <c r="BV170">
        <f t="shared" si="79"/>
        <v>0.13749999999999996</v>
      </c>
      <c r="BW170">
        <f t="shared" si="80"/>
        <v>0.82481751824817517</v>
      </c>
      <c r="BX170">
        <f t="shared" si="81"/>
        <v>5.1551094890510763E-3</v>
      </c>
    </row>
    <row r="171" spans="1:76" x14ac:dyDescent="0.3">
      <c r="A171" s="5">
        <v>53</v>
      </c>
      <c r="B171" s="5">
        <v>1</v>
      </c>
      <c r="C171" s="5">
        <v>4</v>
      </c>
      <c r="D171" s="5">
        <v>142</v>
      </c>
      <c r="E171" s="5">
        <v>226</v>
      </c>
      <c r="F171" s="5">
        <v>0</v>
      </c>
      <c r="G171" s="5">
        <v>2</v>
      </c>
      <c r="H171" s="5">
        <v>111</v>
      </c>
      <c r="I171" s="5">
        <v>1</v>
      </c>
      <c r="J171" s="5">
        <v>0</v>
      </c>
      <c r="K171" s="5">
        <v>1</v>
      </c>
      <c r="L171" s="5">
        <v>0</v>
      </c>
      <c r="M171" s="5">
        <v>7</v>
      </c>
      <c r="N171" s="8">
        <v>0</v>
      </c>
      <c r="R171">
        <f t="shared" si="57"/>
        <v>48</v>
      </c>
      <c r="S171">
        <f t="shared" si="58"/>
        <v>1</v>
      </c>
      <c r="T171">
        <f t="shared" si="59"/>
        <v>3</v>
      </c>
      <c r="U171">
        <f t="shared" si="60"/>
        <v>124</v>
      </c>
      <c r="V171">
        <f t="shared" si="61"/>
        <v>255</v>
      </c>
      <c r="W171">
        <f t="shared" si="62"/>
        <v>1</v>
      </c>
      <c r="X171">
        <f t="shared" si="63"/>
        <v>0</v>
      </c>
      <c r="Y171">
        <f t="shared" si="64"/>
        <v>175</v>
      </c>
      <c r="Z171">
        <f t="shared" si="65"/>
        <v>0</v>
      </c>
      <c r="AA171">
        <f t="shared" si="66"/>
        <v>0</v>
      </c>
      <c r="AB171">
        <f t="shared" si="67"/>
        <v>1</v>
      </c>
      <c r="AC171">
        <f t="shared" si="68"/>
        <v>2</v>
      </c>
      <c r="AD171">
        <f t="shared" si="69"/>
        <v>3</v>
      </c>
      <c r="AE171" s="13">
        <f t="shared" si="70"/>
        <v>0</v>
      </c>
      <c r="AF171" s="14">
        <f t="shared" si="71"/>
        <v>1</v>
      </c>
      <c r="AG171" s="15">
        <f t="shared" si="72"/>
        <v>1</v>
      </c>
      <c r="AH171">
        <f t="shared" si="73"/>
        <v>0</v>
      </c>
      <c r="AI171">
        <f t="shared" si="74"/>
        <v>0.22126616803458971</v>
      </c>
      <c r="AJ171" s="13">
        <f t="shared" si="75"/>
        <v>0.22126616803458971</v>
      </c>
      <c r="AK171" s="15">
        <f t="shared" si="76"/>
        <v>0.77873383196541024</v>
      </c>
      <c r="AL171" s="13">
        <f t="shared" si="77"/>
        <v>-0.25008597061714005</v>
      </c>
      <c r="AM171" s="15">
        <f t="shared" si="78"/>
        <v>100</v>
      </c>
      <c r="BQ171">
        <v>0.46129856793046353</v>
      </c>
      <c r="BR171">
        <v>1</v>
      </c>
      <c r="BS171">
        <v>0</v>
      </c>
      <c r="BT171">
        <f t="shared" si="82"/>
        <v>139</v>
      </c>
      <c r="BU171">
        <f t="shared" si="83"/>
        <v>24</v>
      </c>
      <c r="BV171">
        <f t="shared" si="79"/>
        <v>0.13124999999999998</v>
      </c>
      <c r="BW171">
        <f t="shared" si="80"/>
        <v>0.82481751824817517</v>
      </c>
      <c r="BX171">
        <f t="shared" si="81"/>
        <v>5.1551094890510763E-3</v>
      </c>
    </row>
    <row r="172" spans="1:76" x14ac:dyDescent="0.3">
      <c r="A172" s="4">
        <v>59</v>
      </c>
      <c r="B172" s="4">
        <v>0</v>
      </c>
      <c r="C172" s="4">
        <v>4</v>
      </c>
      <c r="D172" s="4">
        <v>174</v>
      </c>
      <c r="E172" s="4">
        <v>249</v>
      </c>
      <c r="F172" s="4">
        <v>0</v>
      </c>
      <c r="G172" s="4">
        <v>0</v>
      </c>
      <c r="H172" s="4">
        <v>143</v>
      </c>
      <c r="I172" s="4">
        <v>1</v>
      </c>
      <c r="J172" s="4">
        <v>0</v>
      </c>
      <c r="K172" s="4">
        <v>2</v>
      </c>
      <c r="L172" s="4">
        <v>0</v>
      </c>
      <c r="M172" s="4">
        <v>3</v>
      </c>
      <c r="N172" s="7">
        <v>1</v>
      </c>
      <c r="R172">
        <f t="shared" si="57"/>
        <v>57</v>
      </c>
      <c r="S172">
        <f t="shared" si="58"/>
        <v>1</v>
      </c>
      <c r="T172">
        <f t="shared" si="59"/>
        <v>4</v>
      </c>
      <c r="U172">
        <f t="shared" si="60"/>
        <v>132</v>
      </c>
      <c r="V172">
        <f t="shared" si="61"/>
        <v>207</v>
      </c>
      <c r="W172">
        <f t="shared" si="62"/>
        <v>0</v>
      </c>
      <c r="X172">
        <f t="shared" si="63"/>
        <v>0</v>
      </c>
      <c r="Y172">
        <f t="shared" si="64"/>
        <v>168</v>
      </c>
      <c r="Z172">
        <f t="shared" si="65"/>
        <v>1</v>
      </c>
      <c r="AA172">
        <f t="shared" si="66"/>
        <v>0</v>
      </c>
      <c r="AB172">
        <f t="shared" si="67"/>
        <v>1</v>
      </c>
      <c r="AC172">
        <f t="shared" si="68"/>
        <v>0</v>
      </c>
      <c r="AD172">
        <f t="shared" si="69"/>
        <v>7</v>
      </c>
      <c r="AE172" s="13">
        <f t="shared" si="70"/>
        <v>0</v>
      </c>
      <c r="AF172" s="14">
        <f t="shared" si="71"/>
        <v>1</v>
      </c>
      <c r="AG172" s="15">
        <f t="shared" si="72"/>
        <v>1</v>
      </c>
      <c r="AH172">
        <f t="shared" si="73"/>
        <v>0</v>
      </c>
      <c r="AI172">
        <f t="shared" si="74"/>
        <v>0.51883753586373016</v>
      </c>
      <c r="AJ172" s="13">
        <f t="shared" si="75"/>
        <v>0.51883753586373016</v>
      </c>
      <c r="AK172" s="15">
        <f t="shared" si="76"/>
        <v>0.48116246413626984</v>
      </c>
      <c r="AL172" s="13">
        <f t="shared" si="77"/>
        <v>-0.73155030262848209</v>
      </c>
      <c r="AM172" s="15">
        <f t="shared" si="78"/>
        <v>0</v>
      </c>
      <c r="BQ172">
        <v>0.47848239170017082</v>
      </c>
      <c r="BR172">
        <v>1</v>
      </c>
      <c r="BS172">
        <v>0</v>
      </c>
      <c r="BT172">
        <f t="shared" si="82"/>
        <v>140</v>
      </c>
      <c r="BU172">
        <f t="shared" si="83"/>
        <v>24</v>
      </c>
      <c r="BV172">
        <f t="shared" si="79"/>
        <v>0.125</v>
      </c>
      <c r="BW172">
        <f t="shared" si="80"/>
        <v>0.82481751824817517</v>
      </c>
      <c r="BX172">
        <f t="shared" si="81"/>
        <v>0</v>
      </c>
    </row>
    <row r="173" spans="1:76" x14ac:dyDescent="0.3">
      <c r="A173" s="5">
        <v>62</v>
      </c>
      <c r="B173" s="5">
        <v>0</v>
      </c>
      <c r="C173" s="5">
        <v>4</v>
      </c>
      <c r="D173" s="5">
        <v>140</v>
      </c>
      <c r="E173" s="5">
        <v>394</v>
      </c>
      <c r="F173" s="5">
        <v>0</v>
      </c>
      <c r="G173" s="5">
        <v>2</v>
      </c>
      <c r="H173" s="5">
        <v>157</v>
      </c>
      <c r="I173" s="5">
        <v>0</v>
      </c>
      <c r="J173" s="5">
        <v>1.2</v>
      </c>
      <c r="K173" s="5">
        <v>2</v>
      </c>
      <c r="L173" s="5">
        <v>0</v>
      </c>
      <c r="M173" s="5">
        <v>3</v>
      </c>
      <c r="N173" s="8">
        <v>0</v>
      </c>
      <c r="R173">
        <f t="shared" si="57"/>
        <v>54</v>
      </c>
      <c r="S173">
        <f t="shared" si="58"/>
        <v>0</v>
      </c>
      <c r="T173">
        <f t="shared" si="59"/>
        <v>2</v>
      </c>
      <c r="U173">
        <f t="shared" si="60"/>
        <v>132</v>
      </c>
      <c r="V173">
        <f t="shared" si="61"/>
        <v>288</v>
      </c>
      <c r="W173">
        <f t="shared" si="62"/>
        <v>1</v>
      </c>
      <c r="X173">
        <f t="shared" si="63"/>
        <v>2</v>
      </c>
      <c r="Y173">
        <f t="shared" si="64"/>
        <v>159</v>
      </c>
      <c r="Z173">
        <f t="shared" si="65"/>
        <v>1</v>
      </c>
      <c r="AA173">
        <f t="shared" si="66"/>
        <v>0</v>
      </c>
      <c r="AB173">
        <f t="shared" si="67"/>
        <v>1</v>
      </c>
      <c r="AC173">
        <f t="shared" si="68"/>
        <v>1</v>
      </c>
      <c r="AD173">
        <f t="shared" si="69"/>
        <v>3</v>
      </c>
      <c r="AE173" s="13">
        <f t="shared" si="70"/>
        <v>0</v>
      </c>
      <c r="AF173" s="14">
        <f t="shared" si="71"/>
        <v>1</v>
      </c>
      <c r="AG173" s="15">
        <f t="shared" si="72"/>
        <v>1</v>
      </c>
      <c r="AH173">
        <f t="shared" si="73"/>
        <v>0</v>
      </c>
      <c r="AI173">
        <f t="shared" si="74"/>
        <v>8.3638333198142983E-2</v>
      </c>
      <c r="AJ173" s="13">
        <f t="shared" si="75"/>
        <v>8.3638333198142983E-2</v>
      </c>
      <c r="AK173" s="15">
        <f t="shared" si="76"/>
        <v>0.91636166680185704</v>
      </c>
      <c r="AL173" s="13">
        <f t="shared" si="77"/>
        <v>-8.7344159480828076E-2</v>
      </c>
      <c r="AM173" s="15">
        <f t="shared" si="78"/>
        <v>100</v>
      </c>
      <c r="BQ173">
        <v>0.49006119034165924</v>
      </c>
      <c r="BR173">
        <v>0</v>
      </c>
      <c r="BS173">
        <v>1</v>
      </c>
      <c r="BT173">
        <f t="shared" si="82"/>
        <v>140</v>
      </c>
      <c r="BU173">
        <f t="shared" si="83"/>
        <v>25</v>
      </c>
      <c r="BV173">
        <f t="shared" si="79"/>
        <v>0.125</v>
      </c>
      <c r="BW173">
        <f t="shared" si="80"/>
        <v>0.81751824817518248</v>
      </c>
      <c r="BX173">
        <f t="shared" si="81"/>
        <v>5.1094890510948723E-3</v>
      </c>
    </row>
    <row r="174" spans="1:76" x14ac:dyDescent="0.3">
      <c r="A174" s="4">
        <v>64</v>
      </c>
      <c r="B174" s="4">
        <v>1</v>
      </c>
      <c r="C174" s="4">
        <v>4</v>
      </c>
      <c r="D174" s="4">
        <v>145</v>
      </c>
      <c r="E174" s="4">
        <v>212</v>
      </c>
      <c r="F174" s="4">
        <v>0</v>
      </c>
      <c r="G174" s="4">
        <v>2</v>
      </c>
      <c r="H174" s="4">
        <v>132</v>
      </c>
      <c r="I174" s="4">
        <v>0</v>
      </c>
      <c r="J174" s="4">
        <v>2</v>
      </c>
      <c r="K174" s="4">
        <v>2</v>
      </c>
      <c r="L174" s="4">
        <v>2</v>
      </c>
      <c r="M174" s="4">
        <v>6</v>
      </c>
      <c r="N174" s="7">
        <v>1</v>
      </c>
      <c r="R174">
        <f t="shared" si="57"/>
        <v>35</v>
      </c>
      <c r="S174">
        <f t="shared" si="58"/>
        <v>1</v>
      </c>
      <c r="T174">
        <f t="shared" si="59"/>
        <v>4</v>
      </c>
      <c r="U174">
        <f t="shared" si="60"/>
        <v>126</v>
      </c>
      <c r="V174">
        <f t="shared" si="61"/>
        <v>282</v>
      </c>
      <c r="W174">
        <f t="shared" si="62"/>
        <v>0</v>
      </c>
      <c r="X174">
        <f t="shared" si="63"/>
        <v>2</v>
      </c>
      <c r="Y174">
        <f t="shared" si="64"/>
        <v>156</v>
      </c>
      <c r="Z174">
        <f t="shared" si="65"/>
        <v>1</v>
      </c>
      <c r="AA174">
        <f t="shared" si="66"/>
        <v>0</v>
      </c>
      <c r="AB174">
        <f t="shared" si="67"/>
        <v>1</v>
      </c>
      <c r="AC174">
        <f t="shared" si="68"/>
        <v>0</v>
      </c>
      <c r="AD174">
        <f t="shared" si="69"/>
        <v>7</v>
      </c>
      <c r="AE174" s="13">
        <f t="shared" si="70"/>
        <v>1</v>
      </c>
      <c r="AF174" s="14">
        <f t="shared" si="71"/>
        <v>0</v>
      </c>
      <c r="AG174" s="15">
        <f t="shared" si="72"/>
        <v>1</v>
      </c>
      <c r="AH174">
        <f t="shared" si="73"/>
        <v>1</v>
      </c>
      <c r="AI174">
        <f t="shared" si="74"/>
        <v>0.79516561179780887</v>
      </c>
      <c r="AJ174" s="13">
        <f t="shared" si="75"/>
        <v>0.79516561179780887</v>
      </c>
      <c r="AK174" s="15">
        <f t="shared" si="76"/>
        <v>0.20483438820219113</v>
      </c>
      <c r="AL174" s="13">
        <f t="shared" si="77"/>
        <v>-0.22920486929591799</v>
      </c>
      <c r="AM174" s="15">
        <f t="shared" si="78"/>
        <v>100</v>
      </c>
      <c r="BQ174">
        <v>0.50136452117257091</v>
      </c>
      <c r="BR174">
        <v>1</v>
      </c>
      <c r="BS174">
        <v>0</v>
      </c>
      <c r="BT174">
        <f t="shared" si="82"/>
        <v>141</v>
      </c>
      <c r="BU174">
        <f t="shared" si="83"/>
        <v>25</v>
      </c>
      <c r="BV174">
        <f t="shared" si="79"/>
        <v>0.11875000000000002</v>
      </c>
      <c r="BW174">
        <f t="shared" si="80"/>
        <v>0.81751824817518248</v>
      </c>
      <c r="BX174">
        <f t="shared" si="81"/>
        <v>0</v>
      </c>
    </row>
    <row r="175" spans="1:76" x14ac:dyDescent="0.3">
      <c r="A175" s="5">
        <v>57</v>
      </c>
      <c r="B175" s="5">
        <v>1</v>
      </c>
      <c r="C175" s="5">
        <v>4</v>
      </c>
      <c r="D175" s="5">
        <v>152</v>
      </c>
      <c r="E175" s="5">
        <v>274</v>
      </c>
      <c r="F175" s="5">
        <v>0</v>
      </c>
      <c r="G175" s="5">
        <v>0</v>
      </c>
      <c r="H175" s="5">
        <v>88</v>
      </c>
      <c r="I175" s="5">
        <v>1</v>
      </c>
      <c r="J175" s="5">
        <v>1.2</v>
      </c>
      <c r="K175" s="5">
        <v>2</v>
      </c>
      <c r="L175" s="5">
        <v>1</v>
      </c>
      <c r="M175" s="5">
        <v>7</v>
      </c>
      <c r="N175" s="8">
        <v>1</v>
      </c>
      <c r="R175">
        <f t="shared" si="57"/>
        <v>45</v>
      </c>
      <c r="S175">
        <f t="shared" si="58"/>
        <v>0</v>
      </c>
      <c r="T175">
        <f t="shared" si="59"/>
        <v>2</v>
      </c>
      <c r="U175">
        <f t="shared" si="60"/>
        <v>112</v>
      </c>
      <c r="V175">
        <f t="shared" si="61"/>
        <v>160</v>
      </c>
      <c r="W175">
        <f t="shared" si="62"/>
        <v>0</v>
      </c>
      <c r="X175">
        <f t="shared" si="63"/>
        <v>0</v>
      </c>
      <c r="Y175">
        <f t="shared" si="64"/>
        <v>138</v>
      </c>
      <c r="Z175">
        <f t="shared" si="65"/>
        <v>0</v>
      </c>
      <c r="AA175">
        <f t="shared" si="66"/>
        <v>0</v>
      </c>
      <c r="AB175">
        <f t="shared" si="67"/>
        <v>2</v>
      </c>
      <c r="AC175">
        <f t="shared" si="68"/>
        <v>0</v>
      </c>
      <c r="AD175">
        <f t="shared" si="69"/>
        <v>3</v>
      </c>
      <c r="AE175" s="13">
        <f t="shared" si="70"/>
        <v>0</v>
      </c>
      <c r="AF175" s="14">
        <f t="shared" si="71"/>
        <v>1</v>
      </c>
      <c r="AG175" s="15">
        <f t="shared" si="72"/>
        <v>1</v>
      </c>
      <c r="AH175">
        <f t="shared" si="73"/>
        <v>0</v>
      </c>
      <c r="AI175">
        <f t="shared" si="74"/>
        <v>1.7241645662069247E-2</v>
      </c>
      <c r="AJ175" s="13">
        <f t="shared" si="75"/>
        <v>1.7241645662069247E-2</v>
      </c>
      <c r="AK175" s="15">
        <f t="shared" si="76"/>
        <v>0.9827583543379308</v>
      </c>
      <c r="AL175" s="13">
        <f t="shared" si="77"/>
        <v>-1.7392013736467558E-2</v>
      </c>
      <c r="AM175" s="15">
        <f t="shared" si="78"/>
        <v>100</v>
      </c>
      <c r="BQ175">
        <v>0.50164600186036068</v>
      </c>
      <c r="BR175">
        <v>0</v>
      </c>
      <c r="BS175">
        <v>1</v>
      </c>
      <c r="BT175">
        <f t="shared" si="82"/>
        <v>141</v>
      </c>
      <c r="BU175">
        <f t="shared" si="83"/>
        <v>26</v>
      </c>
      <c r="BV175">
        <f t="shared" si="79"/>
        <v>0.11875000000000002</v>
      </c>
      <c r="BW175">
        <f t="shared" si="80"/>
        <v>0.81021897810218979</v>
      </c>
      <c r="BX175">
        <f t="shared" si="81"/>
        <v>0</v>
      </c>
    </row>
    <row r="176" spans="1:76" x14ac:dyDescent="0.3">
      <c r="A176" s="4">
        <v>52</v>
      </c>
      <c r="B176" s="4">
        <v>1</v>
      </c>
      <c r="C176" s="4">
        <v>4</v>
      </c>
      <c r="D176" s="4">
        <v>108</v>
      </c>
      <c r="E176" s="4">
        <v>233</v>
      </c>
      <c r="F176" s="4">
        <v>1</v>
      </c>
      <c r="G176" s="4">
        <v>0</v>
      </c>
      <c r="H176" s="4">
        <v>147</v>
      </c>
      <c r="I176" s="4">
        <v>0</v>
      </c>
      <c r="J176" s="4">
        <v>0.1</v>
      </c>
      <c r="K176" s="4">
        <v>1</v>
      </c>
      <c r="L176" s="4">
        <v>3</v>
      </c>
      <c r="M176" s="4">
        <v>7</v>
      </c>
      <c r="N176" s="7">
        <v>0</v>
      </c>
      <c r="R176">
        <f t="shared" si="57"/>
        <v>70</v>
      </c>
      <c r="S176">
        <f t="shared" si="58"/>
        <v>1</v>
      </c>
      <c r="T176">
        <f t="shared" si="59"/>
        <v>3</v>
      </c>
      <c r="U176">
        <f t="shared" si="60"/>
        <v>160</v>
      </c>
      <c r="V176">
        <f t="shared" si="61"/>
        <v>269</v>
      </c>
      <c r="W176">
        <f t="shared" si="62"/>
        <v>0</v>
      </c>
      <c r="X176">
        <f t="shared" si="63"/>
        <v>0</v>
      </c>
      <c r="Y176">
        <f t="shared" si="64"/>
        <v>112</v>
      </c>
      <c r="Z176">
        <f t="shared" si="65"/>
        <v>1</v>
      </c>
      <c r="AA176">
        <f t="shared" si="66"/>
        <v>2.9</v>
      </c>
      <c r="AB176">
        <f t="shared" si="67"/>
        <v>2</v>
      </c>
      <c r="AC176">
        <f t="shared" si="68"/>
        <v>1</v>
      </c>
      <c r="AD176">
        <f t="shared" si="69"/>
        <v>7</v>
      </c>
      <c r="AE176" s="13">
        <f t="shared" si="70"/>
        <v>1</v>
      </c>
      <c r="AF176" s="14">
        <f t="shared" si="71"/>
        <v>0</v>
      </c>
      <c r="AG176" s="15">
        <f t="shared" si="72"/>
        <v>1</v>
      </c>
      <c r="AH176">
        <f t="shared" si="73"/>
        <v>1</v>
      </c>
      <c r="AI176">
        <f t="shared" si="74"/>
        <v>0.98219791082223962</v>
      </c>
      <c r="AJ176" s="13">
        <f t="shared" si="75"/>
        <v>0.98219791082223962</v>
      </c>
      <c r="AK176" s="15">
        <f t="shared" si="76"/>
        <v>1.7802089177760383E-2</v>
      </c>
      <c r="AL176" s="13">
        <f t="shared" si="77"/>
        <v>-1.7962452418310553E-2</v>
      </c>
      <c r="AM176" s="15">
        <f t="shared" si="78"/>
        <v>100</v>
      </c>
      <c r="BQ176">
        <v>0.51049268195231468</v>
      </c>
      <c r="BR176">
        <v>0</v>
      </c>
      <c r="BS176">
        <v>1</v>
      </c>
      <c r="BT176">
        <f t="shared" si="82"/>
        <v>141</v>
      </c>
      <c r="BU176">
        <f t="shared" si="83"/>
        <v>27</v>
      </c>
      <c r="BV176">
        <f t="shared" si="79"/>
        <v>0.11875000000000002</v>
      </c>
      <c r="BW176">
        <f t="shared" si="80"/>
        <v>0.8029197080291971</v>
      </c>
      <c r="BX176">
        <f t="shared" si="81"/>
        <v>5.0182481751824643E-3</v>
      </c>
    </row>
    <row r="177" spans="1:76" x14ac:dyDescent="0.3">
      <c r="A177" s="5">
        <v>56</v>
      </c>
      <c r="B177" s="5">
        <v>1</v>
      </c>
      <c r="C177" s="5">
        <v>4</v>
      </c>
      <c r="D177" s="5">
        <v>132</v>
      </c>
      <c r="E177" s="5">
        <v>184</v>
      </c>
      <c r="F177" s="5">
        <v>0</v>
      </c>
      <c r="G177" s="5">
        <v>2</v>
      </c>
      <c r="H177" s="5">
        <v>105</v>
      </c>
      <c r="I177" s="5">
        <v>1</v>
      </c>
      <c r="J177" s="5">
        <v>2.1</v>
      </c>
      <c r="K177" s="5">
        <v>2</v>
      </c>
      <c r="L177" s="5">
        <v>1</v>
      </c>
      <c r="M177" s="5">
        <v>6</v>
      </c>
      <c r="N177" s="8">
        <v>1</v>
      </c>
      <c r="R177">
        <f t="shared" si="57"/>
        <v>53</v>
      </c>
      <c r="S177">
        <f t="shared" si="58"/>
        <v>1</v>
      </c>
      <c r="T177">
        <f t="shared" si="59"/>
        <v>4</v>
      </c>
      <c r="U177">
        <f t="shared" si="60"/>
        <v>142</v>
      </c>
      <c r="V177">
        <f t="shared" si="61"/>
        <v>226</v>
      </c>
      <c r="W177">
        <f t="shared" si="62"/>
        <v>0</v>
      </c>
      <c r="X177">
        <f t="shared" si="63"/>
        <v>2</v>
      </c>
      <c r="Y177">
        <f t="shared" si="64"/>
        <v>111</v>
      </c>
      <c r="Z177">
        <f t="shared" si="65"/>
        <v>1</v>
      </c>
      <c r="AA177">
        <f t="shared" si="66"/>
        <v>0</v>
      </c>
      <c r="AB177">
        <f t="shared" si="67"/>
        <v>1</v>
      </c>
      <c r="AC177">
        <f t="shared" si="68"/>
        <v>0</v>
      </c>
      <c r="AD177">
        <f t="shared" si="69"/>
        <v>7</v>
      </c>
      <c r="AE177" s="13">
        <f t="shared" si="70"/>
        <v>0</v>
      </c>
      <c r="AF177" s="14">
        <f t="shared" si="71"/>
        <v>1</v>
      </c>
      <c r="AG177" s="15">
        <f t="shared" si="72"/>
        <v>1</v>
      </c>
      <c r="AH177">
        <f t="shared" si="73"/>
        <v>0</v>
      </c>
      <c r="AI177">
        <f t="shared" si="74"/>
        <v>0.89449163767476747</v>
      </c>
      <c r="AJ177" s="13">
        <f t="shared" si="75"/>
        <v>0.89449163767476747</v>
      </c>
      <c r="AK177" s="15">
        <f t="shared" si="76"/>
        <v>0.10550836232523253</v>
      </c>
      <c r="AL177" s="13">
        <f t="shared" si="77"/>
        <v>-2.2489650654609408</v>
      </c>
      <c r="AM177" s="15">
        <f t="shared" si="78"/>
        <v>0</v>
      </c>
      <c r="BQ177">
        <v>0.51883753586373016</v>
      </c>
      <c r="BR177">
        <v>1</v>
      </c>
      <c r="BS177">
        <v>0</v>
      </c>
      <c r="BT177">
        <f t="shared" si="82"/>
        <v>142</v>
      </c>
      <c r="BU177">
        <f t="shared" si="83"/>
        <v>27</v>
      </c>
      <c r="BV177">
        <f t="shared" si="79"/>
        <v>0.11250000000000004</v>
      </c>
      <c r="BW177">
        <f t="shared" si="80"/>
        <v>0.8029197080291971</v>
      </c>
      <c r="BX177">
        <f t="shared" si="81"/>
        <v>5.0182481751825528E-3</v>
      </c>
    </row>
    <row r="178" spans="1:76" x14ac:dyDescent="0.3">
      <c r="A178" s="4">
        <v>43</v>
      </c>
      <c r="B178" s="4">
        <v>1</v>
      </c>
      <c r="C178" s="4">
        <v>3</v>
      </c>
      <c r="D178" s="4">
        <v>130</v>
      </c>
      <c r="E178" s="4">
        <v>315</v>
      </c>
      <c r="F178" s="4">
        <v>0</v>
      </c>
      <c r="G178" s="4">
        <v>0</v>
      </c>
      <c r="H178" s="4">
        <v>162</v>
      </c>
      <c r="I178" s="4">
        <v>0</v>
      </c>
      <c r="J178" s="4">
        <v>1.9</v>
      </c>
      <c r="K178" s="4">
        <v>1</v>
      </c>
      <c r="L178" s="4">
        <v>1</v>
      </c>
      <c r="M178" s="4">
        <v>3</v>
      </c>
      <c r="N178" s="7">
        <v>0</v>
      </c>
      <c r="R178">
        <f t="shared" si="57"/>
        <v>59</v>
      </c>
      <c r="S178">
        <f t="shared" si="58"/>
        <v>0</v>
      </c>
      <c r="T178">
        <f t="shared" si="59"/>
        <v>4</v>
      </c>
      <c r="U178">
        <f t="shared" si="60"/>
        <v>174</v>
      </c>
      <c r="V178">
        <f t="shared" si="61"/>
        <v>249</v>
      </c>
      <c r="W178">
        <f t="shared" si="62"/>
        <v>0</v>
      </c>
      <c r="X178">
        <f t="shared" si="63"/>
        <v>0</v>
      </c>
      <c r="Y178">
        <f t="shared" si="64"/>
        <v>143</v>
      </c>
      <c r="Z178">
        <f t="shared" si="65"/>
        <v>1</v>
      </c>
      <c r="AA178">
        <f t="shared" si="66"/>
        <v>0</v>
      </c>
      <c r="AB178">
        <f t="shared" si="67"/>
        <v>2</v>
      </c>
      <c r="AC178">
        <f t="shared" si="68"/>
        <v>0</v>
      </c>
      <c r="AD178">
        <f t="shared" si="69"/>
        <v>3</v>
      </c>
      <c r="AE178" s="13">
        <f t="shared" si="70"/>
        <v>1</v>
      </c>
      <c r="AF178" s="14">
        <f t="shared" si="71"/>
        <v>0</v>
      </c>
      <c r="AG178" s="15">
        <f t="shared" si="72"/>
        <v>1</v>
      </c>
      <c r="AH178">
        <f t="shared" si="73"/>
        <v>1</v>
      </c>
      <c r="AI178">
        <f t="shared" si="74"/>
        <v>0.41703891468208076</v>
      </c>
      <c r="AJ178" s="13">
        <f t="shared" si="75"/>
        <v>0.41703891468208076</v>
      </c>
      <c r="AK178" s="15">
        <f t="shared" si="76"/>
        <v>0.58296108531791924</v>
      </c>
      <c r="AL178" s="13">
        <f t="shared" si="77"/>
        <v>-0.87457574095690072</v>
      </c>
      <c r="AM178" s="15">
        <f t="shared" si="78"/>
        <v>0</v>
      </c>
      <c r="BQ178">
        <v>0.52834447990927569</v>
      </c>
      <c r="BR178">
        <v>1</v>
      </c>
      <c r="BS178">
        <v>0</v>
      </c>
      <c r="BT178">
        <f t="shared" si="82"/>
        <v>143</v>
      </c>
      <c r="BU178">
        <f t="shared" si="83"/>
        <v>27</v>
      </c>
      <c r="BV178">
        <f t="shared" si="79"/>
        <v>0.10624999999999996</v>
      </c>
      <c r="BW178">
        <f t="shared" si="80"/>
        <v>0.8029197080291971</v>
      </c>
      <c r="BX178">
        <f t="shared" si="81"/>
        <v>5.0182481751824643E-3</v>
      </c>
    </row>
    <row r="179" spans="1:76" x14ac:dyDescent="0.3">
      <c r="A179" s="5">
        <v>53</v>
      </c>
      <c r="B179" s="5">
        <v>1</v>
      </c>
      <c r="C179" s="5">
        <v>3</v>
      </c>
      <c r="D179" s="5">
        <v>130</v>
      </c>
      <c r="E179" s="5">
        <v>246</v>
      </c>
      <c r="F179" s="5">
        <v>1</v>
      </c>
      <c r="G179" s="5">
        <v>2</v>
      </c>
      <c r="H179" s="5">
        <v>173</v>
      </c>
      <c r="I179" s="5">
        <v>0</v>
      </c>
      <c r="J179" s="5">
        <v>0</v>
      </c>
      <c r="K179" s="5">
        <v>1</v>
      </c>
      <c r="L179" s="5">
        <v>3</v>
      </c>
      <c r="M179" s="5">
        <v>3</v>
      </c>
      <c r="N179" s="8">
        <v>0</v>
      </c>
      <c r="R179">
        <f t="shared" si="57"/>
        <v>62</v>
      </c>
      <c r="S179">
        <f t="shared" si="58"/>
        <v>0</v>
      </c>
      <c r="T179">
        <f t="shared" si="59"/>
        <v>4</v>
      </c>
      <c r="U179">
        <f t="shared" si="60"/>
        <v>140</v>
      </c>
      <c r="V179">
        <f t="shared" si="61"/>
        <v>394</v>
      </c>
      <c r="W179">
        <f t="shared" si="62"/>
        <v>0</v>
      </c>
      <c r="X179">
        <f t="shared" si="63"/>
        <v>2</v>
      </c>
      <c r="Y179">
        <f t="shared" si="64"/>
        <v>157</v>
      </c>
      <c r="Z179">
        <f t="shared" si="65"/>
        <v>0</v>
      </c>
      <c r="AA179">
        <f t="shared" si="66"/>
        <v>1.2</v>
      </c>
      <c r="AB179">
        <f t="shared" si="67"/>
        <v>2</v>
      </c>
      <c r="AC179">
        <f t="shared" si="68"/>
        <v>0</v>
      </c>
      <c r="AD179">
        <f t="shared" si="69"/>
        <v>3</v>
      </c>
      <c r="AE179" s="13">
        <f t="shared" si="70"/>
        <v>0</v>
      </c>
      <c r="AF179" s="14">
        <f t="shared" si="71"/>
        <v>1</v>
      </c>
      <c r="AG179" s="15">
        <f t="shared" si="72"/>
        <v>1</v>
      </c>
      <c r="AH179">
        <f t="shared" si="73"/>
        <v>0</v>
      </c>
      <c r="AI179">
        <f t="shared" si="74"/>
        <v>0.28914146398845614</v>
      </c>
      <c r="AJ179" s="13">
        <f t="shared" si="75"/>
        <v>0.28914146398845614</v>
      </c>
      <c r="AK179" s="15">
        <f t="shared" si="76"/>
        <v>0.71085853601154381</v>
      </c>
      <c r="AL179" s="13">
        <f t="shared" si="77"/>
        <v>-0.34128183379704219</v>
      </c>
      <c r="AM179" s="15">
        <f t="shared" si="78"/>
        <v>100</v>
      </c>
      <c r="BQ179">
        <v>0.53040766374081916</v>
      </c>
      <c r="BR179">
        <v>1</v>
      </c>
      <c r="BS179">
        <v>0</v>
      </c>
      <c r="BT179">
        <f t="shared" si="82"/>
        <v>144</v>
      </c>
      <c r="BU179">
        <f t="shared" si="83"/>
        <v>27</v>
      </c>
      <c r="BV179">
        <f t="shared" si="79"/>
        <v>9.9999999999999978E-2</v>
      </c>
      <c r="BW179">
        <f t="shared" si="80"/>
        <v>0.8029197080291971</v>
      </c>
      <c r="BX179">
        <f t="shared" si="81"/>
        <v>5.0182481751824643E-3</v>
      </c>
    </row>
    <row r="180" spans="1:76" x14ac:dyDescent="0.3">
      <c r="A180" s="4">
        <v>48</v>
      </c>
      <c r="B180" s="4">
        <v>1</v>
      </c>
      <c r="C180" s="4">
        <v>4</v>
      </c>
      <c r="D180" s="4">
        <v>124</v>
      </c>
      <c r="E180" s="4">
        <v>274</v>
      </c>
      <c r="F180" s="4">
        <v>0</v>
      </c>
      <c r="G180" s="4">
        <v>2</v>
      </c>
      <c r="H180" s="4">
        <v>166</v>
      </c>
      <c r="I180" s="4">
        <v>0</v>
      </c>
      <c r="J180" s="4">
        <v>0.5</v>
      </c>
      <c r="K180" s="4">
        <v>2</v>
      </c>
      <c r="L180" s="4">
        <v>0</v>
      </c>
      <c r="M180" s="4">
        <v>7</v>
      </c>
      <c r="N180" s="7">
        <v>1</v>
      </c>
      <c r="R180">
        <f t="shared" si="57"/>
        <v>64</v>
      </c>
      <c r="S180">
        <f t="shared" si="58"/>
        <v>1</v>
      </c>
      <c r="T180">
        <f t="shared" si="59"/>
        <v>4</v>
      </c>
      <c r="U180">
        <f t="shared" si="60"/>
        <v>145</v>
      </c>
      <c r="V180">
        <f t="shared" si="61"/>
        <v>212</v>
      </c>
      <c r="W180">
        <f t="shared" si="62"/>
        <v>0</v>
      </c>
      <c r="X180">
        <f t="shared" si="63"/>
        <v>2</v>
      </c>
      <c r="Y180">
        <f t="shared" si="64"/>
        <v>132</v>
      </c>
      <c r="Z180">
        <f t="shared" si="65"/>
        <v>0</v>
      </c>
      <c r="AA180">
        <f t="shared" si="66"/>
        <v>2</v>
      </c>
      <c r="AB180">
        <f t="shared" si="67"/>
        <v>2</v>
      </c>
      <c r="AC180">
        <f t="shared" si="68"/>
        <v>2</v>
      </c>
      <c r="AD180">
        <f t="shared" si="69"/>
        <v>6</v>
      </c>
      <c r="AE180" s="13">
        <f t="shared" si="70"/>
        <v>1</v>
      </c>
      <c r="AF180" s="14">
        <f t="shared" si="71"/>
        <v>0</v>
      </c>
      <c r="AG180" s="15">
        <f t="shared" si="72"/>
        <v>1</v>
      </c>
      <c r="AH180">
        <f t="shared" si="73"/>
        <v>1</v>
      </c>
      <c r="AI180">
        <f t="shared" si="74"/>
        <v>0.97973826031070621</v>
      </c>
      <c r="AJ180" s="13">
        <f t="shared" si="75"/>
        <v>0.97973826031070621</v>
      </c>
      <c r="AK180" s="15">
        <f t="shared" si="76"/>
        <v>2.026173968929379E-2</v>
      </c>
      <c r="AL180" s="13">
        <f t="shared" si="77"/>
        <v>-2.046982430569172E-2</v>
      </c>
      <c r="AM180" s="15">
        <f t="shared" si="78"/>
        <v>100</v>
      </c>
      <c r="BQ180">
        <v>0.54139903638452547</v>
      </c>
      <c r="BR180">
        <v>1</v>
      </c>
      <c r="BS180">
        <v>0</v>
      </c>
      <c r="BT180">
        <f t="shared" si="82"/>
        <v>145</v>
      </c>
      <c r="BU180">
        <f t="shared" si="83"/>
        <v>27</v>
      </c>
      <c r="BV180">
        <f t="shared" si="79"/>
        <v>9.375E-2</v>
      </c>
      <c r="BW180">
        <f t="shared" si="80"/>
        <v>0.8029197080291971</v>
      </c>
      <c r="BX180">
        <f t="shared" si="81"/>
        <v>0</v>
      </c>
    </row>
    <row r="181" spans="1:76" x14ac:dyDescent="0.3">
      <c r="A181" s="5">
        <v>56</v>
      </c>
      <c r="B181" s="5">
        <v>0</v>
      </c>
      <c r="C181" s="5">
        <v>4</v>
      </c>
      <c r="D181" s="5">
        <v>134</v>
      </c>
      <c r="E181" s="5">
        <v>409</v>
      </c>
      <c r="F181" s="5">
        <v>0</v>
      </c>
      <c r="G181" s="5">
        <v>2</v>
      </c>
      <c r="H181" s="5">
        <v>150</v>
      </c>
      <c r="I181" s="5">
        <v>1</v>
      </c>
      <c r="J181" s="5">
        <v>1.9</v>
      </c>
      <c r="K181" s="5">
        <v>2</v>
      </c>
      <c r="L181" s="5">
        <v>2</v>
      </c>
      <c r="M181" s="5">
        <v>7</v>
      </c>
      <c r="N181" s="8">
        <v>1</v>
      </c>
      <c r="R181">
        <f t="shared" si="57"/>
        <v>57</v>
      </c>
      <c r="S181">
        <f t="shared" si="58"/>
        <v>1</v>
      </c>
      <c r="T181">
        <f t="shared" si="59"/>
        <v>4</v>
      </c>
      <c r="U181">
        <f t="shared" si="60"/>
        <v>152</v>
      </c>
      <c r="V181">
        <f t="shared" si="61"/>
        <v>274</v>
      </c>
      <c r="W181">
        <f t="shared" si="62"/>
        <v>0</v>
      </c>
      <c r="X181">
        <f t="shared" si="63"/>
        <v>0</v>
      </c>
      <c r="Y181">
        <f t="shared" si="64"/>
        <v>88</v>
      </c>
      <c r="Z181">
        <f t="shared" si="65"/>
        <v>1</v>
      </c>
      <c r="AA181">
        <f t="shared" si="66"/>
        <v>1.2</v>
      </c>
      <c r="AB181">
        <f t="shared" si="67"/>
        <v>2</v>
      </c>
      <c r="AC181">
        <f t="shared" si="68"/>
        <v>1</v>
      </c>
      <c r="AD181">
        <f t="shared" si="69"/>
        <v>7</v>
      </c>
      <c r="AE181" s="13">
        <f t="shared" si="70"/>
        <v>1</v>
      </c>
      <c r="AF181" s="14">
        <f t="shared" si="71"/>
        <v>0</v>
      </c>
      <c r="AG181" s="15">
        <f t="shared" si="72"/>
        <v>1</v>
      </c>
      <c r="AH181">
        <f t="shared" si="73"/>
        <v>1</v>
      </c>
      <c r="AI181">
        <f t="shared" si="74"/>
        <v>0.99080380087348063</v>
      </c>
      <c r="AJ181" s="13">
        <f t="shared" si="75"/>
        <v>0.99080380087348063</v>
      </c>
      <c r="AK181" s="15">
        <f t="shared" si="76"/>
        <v>9.1961991265193666E-3</v>
      </c>
      <c r="AL181" s="13">
        <f t="shared" si="77"/>
        <v>-9.2387452080808629E-3</v>
      </c>
      <c r="AM181" s="15">
        <f t="shared" si="78"/>
        <v>100</v>
      </c>
      <c r="BQ181">
        <v>0.54384207591900724</v>
      </c>
      <c r="BR181">
        <v>0</v>
      </c>
      <c r="BS181">
        <v>1</v>
      </c>
      <c r="BT181">
        <f t="shared" si="82"/>
        <v>145</v>
      </c>
      <c r="BU181">
        <f t="shared" si="83"/>
        <v>28</v>
      </c>
      <c r="BV181">
        <f t="shared" si="79"/>
        <v>9.375E-2</v>
      </c>
      <c r="BW181">
        <f t="shared" si="80"/>
        <v>0.79562043795620441</v>
      </c>
      <c r="BX181">
        <f t="shared" si="81"/>
        <v>4.9726277372262595E-3</v>
      </c>
    </row>
    <row r="182" spans="1:76" x14ac:dyDescent="0.3">
      <c r="A182" s="4">
        <v>42</v>
      </c>
      <c r="B182" s="4">
        <v>1</v>
      </c>
      <c r="C182" s="4">
        <v>1</v>
      </c>
      <c r="D182" s="4">
        <v>148</v>
      </c>
      <c r="E182" s="4">
        <v>244</v>
      </c>
      <c r="F182" s="4">
        <v>0</v>
      </c>
      <c r="G182" s="4">
        <v>2</v>
      </c>
      <c r="H182" s="4">
        <v>178</v>
      </c>
      <c r="I182" s="4">
        <v>0</v>
      </c>
      <c r="J182" s="4">
        <v>0.8</v>
      </c>
      <c r="K182" s="4">
        <v>1</v>
      </c>
      <c r="L182" s="4">
        <v>2</v>
      </c>
      <c r="M182" s="4">
        <v>3</v>
      </c>
      <c r="N182" s="7">
        <v>0</v>
      </c>
      <c r="R182">
        <f t="shared" si="57"/>
        <v>52</v>
      </c>
      <c r="S182">
        <f t="shared" si="58"/>
        <v>1</v>
      </c>
      <c r="T182">
        <f t="shared" si="59"/>
        <v>4</v>
      </c>
      <c r="U182">
        <f t="shared" si="60"/>
        <v>108</v>
      </c>
      <c r="V182">
        <f t="shared" si="61"/>
        <v>233</v>
      </c>
      <c r="W182">
        <f t="shared" si="62"/>
        <v>1</v>
      </c>
      <c r="X182">
        <f t="shared" si="63"/>
        <v>0</v>
      </c>
      <c r="Y182">
        <f t="shared" si="64"/>
        <v>147</v>
      </c>
      <c r="Z182">
        <f t="shared" si="65"/>
        <v>0</v>
      </c>
      <c r="AA182">
        <f t="shared" si="66"/>
        <v>0.1</v>
      </c>
      <c r="AB182">
        <f t="shared" si="67"/>
        <v>1</v>
      </c>
      <c r="AC182">
        <f t="shared" si="68"/>
        <v>3</v>
      </c>
      <c r="AD182">
        <f t="shared" si="69"/>
        <v>7</v>
      </c>
      <c r="AE182" s="13">
        <f t="shared" si="70"/>
        <v>0</v>
      </c>
      <c r="AF182" s="14">
        <f t="shared" si="71"/>
        <v>1</v>
      </c>
      <c r="AG182" s="15">
        <f t="shared" si="72"/>
        <v>1</v>
      </c>
      <c r="AH182">
        <f t="shared" si="73"/>
        <v>0</v>
      </c>
      <c r="AI182">
        <f t="shared" si="74"/>
        <v>0.88228690427586787</v>
      </c>
      <c r="AJ182" s="13">
        <f t="shared" si="75"/>
        <v>0.88228690427586787</v>
      </c>
      <c r="AK182" s="15">
        <f t="shared" si="76"/>
        <v>0.11771309572413213</v>
      </c>
      <c r="AL182" s="13">
        <f t="shared" si="77"/>
        <v>-2.1395050073187307</v>
      </c>
      <c r="AM182" s="15">
        <f t="shared" si="78"/>
        <v>0</v>
      </c>
      <c r="BQ182">
        <v>0.54393563710710879</v>
      </c>
      <c r="BR182">
        <v>1</v>
      </c>
      <c r="BS182">
        <v>0</v>
      </c>
      <c r="BT182">
        <f t="shared" si="82"/>
        <v>146</v>
      </c>
      <c r="BU182">
        <f t="shared" si="83"/>
        <v>28</v>
      </c>
      <c r="BV182">
        <f t="shared" si="79"/>
        <v>8.7500000000000022E-2</v>
      </c>
      <c r="BW182">
        <f t="shared" si="80"/>
        <v>0.79562043795620441</v>
      </c>
      <c r="BX182">
        <f t="shared" si="81"/>
        <v>4.9726277372262595E-3</v>
      </c>
    </row>
    <row r="183" spans="1:76" x14ac:dyDescent="0.3">
      <c r="A183" s="5">
        <v>59</v>
      </c>
      <c r="B183" s="5">
        <v>1</v>
      </c>
      <c r="C183" s="5">
        <v>1</v>
      </c>
      <c r="D183" s="5">
        <v>178</v>
      </c>
      <c r="E183" s="5">
        <v>270</v>
      </c>
      <c r="F183" s="5">
        <v>0</v>
      </c>
      <c r="G183" s="5">
        <v>2</v>
      </c>
      <c r="H183" s="5">
        <v>145</v>
      </c>
      <c r="I183" s="5">
        <v>0</v>
      </c>
      <c r="J183" s="5">
        <v>4.2</v>
      </c>
      <c r="K183" s="5">
        <v>3</v>
      </c>
      <c r="L183" s="5">
        <v>0</v>
      </c>
      <c r="M183" s="5">
        <v>7</v>
      </c>
      <c r="N183" s="8">
        <v>0</v>
      </c>
      <c r="R183">
        <f t="shared" si="57"/>
        <v>56</v>
      </c>
      <c r="S183">
        <f t="shared" si="58"/>
        <v>1</v>
      </c>
      <c r="T183">
        <f t="shared" si="59"/>
        <v>4</v>
      </c>
      <c r="U183">
        <f t="shared" si="60"/>
        <v>132</v>
      </c>
      <c r="V183">
        <f t="shared" si="61"/>
        <v>184</v>
      </c>
      <c r="W183">
        <f t="shared" si="62"/>
        <v>0</v>
      </c>
      <c r="X183">
        <f t="shared" si="63"/>
        <v>2</v>
      </c>
      <c r="Y183">
        <f t="shared" si="64"/>
        <v>105</v>
      </c>
      <c r="Z183">
        <f t="shared" si="65"/>
        <v>1</v>
      </c>
      <c r="AA183">
        <f t="shared" si="66"/>
        <v>2.1</v>
      </c>
      <c r="AB183">
        <f t="shared" si="67"/>
        <v>2</v>
      </c>
      <c r="AC183">
        <f t="shared" si="68"/>
        <v>1</v>
      </c>
      <c r="AD183">
        <f t="shared" si="69"/>
        <v>6</v>
      </c>
      <c r="AE183" s="13">
        <f t="shared" si="70"/>
        <v>1</v>
      </c>
      <c r="AF183" s="14">
        <f t="shared" si="71"/>
        <v>0</v>
      </c>
      <c r="AG183" s="15">
        <f t="shared" si="72"/>
        <v>1</v>
      </c>
      <c r="AH183">
        <f t="shared" si="73"/>
        <v>1</v>
      </c>
      <c r="AI183">
        <f t="shared" si="74"/>
        <v>0.97773274752983796</v>
      </c>
      <c r="AJ183" s="13">
        <f t="shared" si="75"/>
        <v>0.97773274752983796</v>
      </c>
      <c r="AK183" s="15">
        <f t="shared" si="76"/>
        <v>2.2267252470162036E-2</v>
      </c>
      <c r="AL183" s="13">
        <f t="shared" si="77"/>
        <v>-2.2518910575226796E-2</v>
      </c>
      <c r="AM183" s="15">
        <f t="shared" si="78"/>
        <v>100</v>
      </c>
      <c r="BQ183">
        <v>0.57376257639775496</v>
      </c>
      <c r="BR183">
        <v>1</v>
      </c>
      <c r="BS183">
        <v>0</v>
      </c>
      <c r="BT183">
        <f t="shared" si="82"/>
        <v>147</v>
      </c>
      <c r="BU183">
        <f t="shared" si="83"/>
        <v>28</v>
      </c>
      <c r="BV183">
        <f t="shared" si="79"/>
        <v>8.1250000000000044E-2</v>
      </c>
      <c r="BW183">
        <f t="shared" si="80"/>
        <v>0.79562043795620441</v>
      </c>
      <c r="BX183">
        <f t="shared" si="81"/>
        <v>0</v>
      </c>
    </row>
    <row r="184" spans="1:76" x14ac:dyDescent="0.3">
      <c r="A184" s="4">
        <v>60</v>
      </c>
      <c r="B184" s="4">
        <v>0</v>
      </c>
      <c r="C184" s="4">
        <v>4</v>
      </c>
      <c r="D184" s="4">
        <v>158</v>
      </c>
      <c r="E184" s="4">
        <v>305</v>
      </c>
      <c r="F184" s="4">
        <v>0</v>
      </c>
      <c r="G184" s="4">
        <v>2</v>
      </c>
      <c r="H184" s="4">
        <v>161</v>
      </c>
      <c r="I184" s="4">
        <v>0</v>
      </c>
      <c r="J184" s="4">
        <v>0</v>
      </c>
      <c r="K184" s="4">
        <v>1</v>
      </c>
      <c r="L184" s="4">
        <v>0</v>
      </c>
      <c r="M184" s="4">
        <v>3</v>
      </c>
      <c r="N184" s="7">
        <v>1</v>
      </c>
      <c r="R184">
        <f t="shared" si="57"/>
        <v>43</v>
      </c>
      <c r="S184">
        <f t="shared" si="58"/>
        <v>1</v>
      </c>
      <c r="T184">
        <f t="shared" si="59"/>
        <v>3</v>
      </c>
      <c r="U184">
        <f t="shared" si="60"/>
        <v>130</v>
      </c>
      <c r="V184">
        <f t="shared" si="61"/>
        <v>315</v>
      </c>
      <c r="W184">
        <f t="shared" si="62"/>
        <v>0</v>
      </c>
      <c r="X184">
        <f t="shared" si="63"/>
        <v>0</v>
      </c>
      <c r="Y184">
        <f t="shared" si="64"/>
        <v>162</v>
      </c>
      <c r="Z184">
        <f t="shared" si="65"/>
        <v>0</v>
      </c>
      <c r="AA184">
        <f t="shared" si="66"/>
        <v>1.9</v>
      </c>
      <c r="AB184">
        <f t="shared" si="67"/>
        <v>1</v>
      </c>
      <c r="AC184">
        <f t="shared" si="68"/>
        <v>1</v>
      </c>
      <c r="AD184">
        <f t="shared" si="69"/>
        <v>3</v>
      </c>
      <c r="AE184" s="13">
        <f t="shared" si="70"/>
        <v>0</v>
      </c>
      <c r="AF184" s="14">
        <f t="shared" si="71"/>
        <v>1</v>
      </c>
      <c r="AG184" s="15">
        <f t="shared" si="72"/>
        <v>1</v>
      </c>
      <c r="AH184">
        <f t="shared" si="73"/>
        <v>0</v>
      </c>
      <c r="AI184">
        <f t="shared" si="74"/>
        <v>0.43753710338417617</v>
      </c>
      <c r="AJ184" s="13">
        <f t="shared" si="75"/>
        <v>0.43753710338417617</v>
      </c>
      <c r="AK184" s="15">
        <f t="shared" si="76"/>
        <v>0.56246289661582383</v>
      </c>
      <c r="AL184" s="13">
        <f t="shared" si="77"/>
        <v>-0.57543010865099076</v>
      </c>
      <c r="AM184" s="15">
        <f t="shared" si="78"/>
        <v>100</v>
      </c>
      <c r="BQ184">
        <v>0.57880516348951594</v>
      </c>
      <c r="BR184">
        <v>0</v>
      </c>
      <c r="BS184">
        <v>1</v>
      </c>
      <c r="BT184">
        <f t="shared" si="82"/>
        <v>147</v>
      </c>
      <c r="BU184">
        <f t="shared" si="83"/>
        <v>29</v>
      </c>
      <c r="BV184">
        <f t="shared" si="79"/>
        <v>8.1250000000000044E-2</v>
      </c>
      <c r="BW184">
        <f t="shared" si="80"/>
        <v>0.78832116788321172</v>
      </c>
      <c r="BX184">
        <f t="shared" si="81"/>
        <v>4.9270072992701431E-3</v>
      </c>
    </row>
    <row r="185" spans="1:76" x14ac:dyDescent="0.3">
      <c r="A185" s="5">
        <v>63</v>
      </c>
      <c r="B185" s="5">
        <v>0</v>
      </c>
      <c r="C185" s="5">
        <v>2</v>
      </c>
      <c r="D185" s="5">
        <v>140</v>
      </c>
      <c r="E185" s="5">
        <v>195</v>
      </c>
      <c r="F185" s="5">
        <v>0</v>
      </c>
      <c r="G185" s="5">
        <v>0</v>
      </c>
      <c r="H185" s="5">
        <v>179</v>
      </c>
      <c r="I185" s="5">
        <v>0</v>
      </c>
      <c r="J185" s="5">
        <v>0</v>
      </c>
      <c r="K185" s="5">
        <v>1</v>
      </c>
      <c r="L185" s="5">
        <v>2</v>
      </c>
      <c r="M185" s="5">
        <v>3</v>
      </c>
      <c r="N185" s="8">
        <v>0</v>
      </c>
      <c r="R185">
        <f t="shared" si="57"/>
        <v>53</v>
      </c>
      <c r="S185">
        <f t="shared" si="58"/>
        <v>1</v>
      </c>
      <c r="T185">
        <f t="shared" si="59"/>
        <v>3</v>
      </c>
      <c r="U185">
        <f t="shared" si="60"/>
        <v>130</v>
      </c>
      <c r="V185">
        <f t="shared" si="61"/>
        <v>246</v>
      </c>
      <c r="W185">
        <f t="shared" si="62"/>
        <v>1</v>
      </c>
      <c r="X185">
        <f t="shared" si="63"/>
        <v>2</v>
      </c>
      <c r="Y185">
        <f t="shared" si="64"/>
        <v>173</v>
      </c>
      <c r="Z185">
        <f t="shared" si="65"/>
        <v>0</v>
      </c>
      <c r="AA185">
        <f t="shared" si="66"/>
        <v>0</v>
      </c>
      <c r="AB185">
        <f t="shared" si="67"/>
        <v>1</v>
      </c>
      <c r="AC185">
        <f t="shared" si="68"/>
        <v>3</v>
      </c>
      <c r="AD185">
        <f t="shared" si="69"/>
        <v>3</v>
      </c>
      <c r="AE185" s="13">
        <f t="shared" si="70"/>
        <v>0</v>
      </c>
      <c r="AF185" s="14">
        <f t="shared" si="71"/>
        <v>1</v>
      </c>
      <c r="AG185" s="15">
        <f t="shared" si="72"/>
        <v>1</v>
      </c>
      <c r="AH185">
        <f t="shared" si="73"/>
        <v>0</v>
      </c>
      <c r="AI185">
        <f t="shared" si="74"/>
        <v>0.63865110021632732</v>
      </c>
      <c r="AJ185" s="13">
        <f t="shared" si="75"/>
        <v>0.63865110021632732</v>
      </c>
      <c r="AK185" s="15">
        <f t="shared" si="76"/>
        <v>0.36134889978367268</v>
      </c>
      <c r="AL185" s="13">
        <f t="shared" si="77"/>
        <v>-1.0179113059964768</v>
      </c>
      <c r="AM185" s="15">
        <f t="shared" si="78"/>
        <v>0</v>
      </c>
      <c r="BQ185">
        <v>0.58155000339357199</v>
      </c>
      <c r="BR185">
        <v>1</v>
      </c>
      <c r="BS185">
        <v>0</v>
      </c>
      <c r="BT185">
        <f t="shared" si="82"/>
        <v>148</v>
      </c>
      <c r="BU185">
        <f t="shared" si="83"/>
        <v>29</v>
      </c>
      <c r="BV185">
        <f t="shared" si="79"/>
        <v>7.4999999999999956E-2</v>
      </c>
      <c r="BW185">
        <f t="shared" si="80"/>
        <v>0.78832116788321172</v>
      </c>
      <c r="BX185">
        <f t="shared" si="81"/>
        <v>0</v>
      </c>
    </row>
    <row r="186" spans="1:76" x14ac:dyDescent="0.3">
      <c r="A186" s="4">
        <v>42</v>
      </c>
      <c r="B186" s="4">
        <v>1</v>
      </c>
      <c r="C186" s="4">
        <v>3</v>
      </c>
      <c r="D186" s="4">
        <v>120</v>
      </c>
      <c r="E186" s="4">
        <v>240</v>
      </c>
      <c r="F186" s="4">
        <v>1</v>
      </c>
      <c r="G186" s="4">
        <v>0</v>
      </c>
      <c r="H186" s="4">
        <v>194</v>
      </c>
      <c r="I186" s="4">
        <v>0</v>
      </c>
      <c r="J186" s="4">
        <v>0.8</v>
      </c>
      <c r="K186" s="4">
        <v>3</v>
      </c>
      <c r="L186" s="4">
        <v>0</v>
      </c>
      <c r="M186" s="4">
        <v>7</v>
      </c>
      <c r="N186" s="7">
        <v>0</v>
      </c>
      <c r="R186">
        <f t="shared" si="57"/>
        <v>48</v>
      </c>
      <c r="S186">
        <f t="shared" si="58"/>
        <v>1</v>
      </c>
      <c r="T186">
        <f t="shared" si="59"/>
        <v>4</v>
      </c>
      <c r="U186">
        <f t="shared" si="60"/>
        <v>124</v>
      </c>
      <c r="V186">
        <f t="shared" si="61"/>
        <v>274</v>
      </c>
      <c r="W186">
        <f t="shared" si="62"/>
        <v>0</v>
      </c>
      <c r="X186">
        <f t="shared" si="63"/>
        <v>2</v>
      </c>
      <c r="Y186">
        <f t="shared" si="64"/>
        <v>166</v>
      </c>
      <c r="Z186">
        <f t="shared" si="65"/>
        <v>0</v>
      </c>
      <c r="AA186">
        <f t="shared" si="66"/>
        <v>0.5</v>
      </c>
      <c r="AB186">
        <f t="shared" si="67"/>
        <v>2</v>
      </c>
      <c r="AC186">
        <f t="shared" si="68"/>
        <v>0</v>
      </c>
      <c r="AD186">
        <f t="shared" si="69"/>
        <v>7</v>
      </c>
      <c r="AE186" s="13">
        <f t="shared" si="70"/>
        <v>1</v>
      </c>
      <c r="AF186" s="14">
        <f t="shared" si="71"/>
        <v>0</v>
      </c>
      <c r="AG186" s="15">
        <f t="shared" si="72"/>
        <v>1</v>
      </c>
      <c r="AH186">
        <f t="shared" si="73"/>
        <v>1</v>
      </c>
      <c r="AI186">
        <f t="shared" si="74"/>
        <v>0.6557366407545</v>
      </c>
      <c r="AJ186" s="13">
        <f t="shared" si="75"/>
        <v>0.6557366407545</v>
      </c>
      <c r="AK186" s="15">
        <f t="shared" si="76"/>
        <v>0.3442633592455</v>
      </c>
      <c r="AL186" s="13">
        <f t="shared" si="77"/>
        <v>-0.42199603291007926</v>
      </c>
      <c r="AM186" s="15">
        <f t="shared" si="78"/>
        <v>100</v>
      </c>
      <c r="BQ186">
        <v>0.59782938606758207</v>
      </c>
      <c r="BR186">
        <v>0</v>
      </c>
      <c r="BS186">
        <v>1</v>
      </c>
      <c r="BT186">
        <f t="shared" si="82"/>
        <v>148</v>
      </c>
      <c r="BU186">
        <f t="shared" si="83"/>
        <v>30</v>
      </c>
      <c r="BV186">
        <f t="shared" si="79"/>
        <v>7.4999999999999956E-2</v>
      </c>
      <c r="BW186">
        <f t="shared" si="80"/>
        <v>0.78102189781021902</v>
      </c>
      <c r="BX186">
        <f t="shared" si="81"/>
        <v>0</v>
      </c>
    </row>
    <row r="187" spans="1:76" x14ac:dyDescent="0.3">
      <c r="A187" s="5">
        <v>66</v>
      </c>
      <c r="B187" s="5">
        <v>1</v>
      </c>
      <c r="C187" s="5">
        <v>2</v>
      </c>
      <c r="D187" s="5">
        <v>160</v>
      </c>
      <c r="E187" s="5">
        <v>246</v>
      </c>
      <c r="F187" s="5">
        <v>0</v>
      </c>
      <c r="G187" s="5">
        <v>0</v>
      </c>
      <c r="H187" s="5">
        <v>120</v>
      </c>
      <c r="I187" s="5">
        <v>1</v>
      </c>
      <c r="J187" s="5">
        <v>0</v>
      </c>
      <c r="K187" s="5">
        <v>2</v>
      </c>
      <c r="L187" s="5">
        <v>3</v>
      </c>
      <c r="M187" s="5">
        <v>6</v>
      </c>
      <c r="N187" s="8">
        <v>1</v>
      </c>
      <c r="R187">
        <f t="shared" si="57"/>
        <v>56</v>
      </c>
      <c r="S187">
        <f t="shared" si="58"/>
        <v>0</v>
      </c>
      <c r="T187">
        <f t="shared" si="59"/>
        <v>4</v>
      </c>
      <c r="U187">
        <f t="shared" si="60"/>
        <v>134</v>
      </c>
      <c r="V187">
        <f t="shared" si="61"/>
        <v>409</v>
      </c>
      <c r="W187">
        <f t="shared" si="62"/>
        <v>0</v>
      </c>
      <c r="X187">
        <f t="shared" si="63"/>
        <v>2</v>
      </c>
      <c r="Y187">
        <f t="shared" si="64"/>
        <v>150</v>
      </c>
      <c r="Z187">
        <f t="shared" si="65"/>
        <v>1</v>
      </c>
      <c r="AA187">
        <f t="shared" si="66"/>
        <v>1.9</v>
      </c>
      <c r="AB187">
        <f t="shared" si="67"/>
        <v>2</v>
      </c>
      <c r="AC187">
        <f t="shared" si="68"/>
        <v>2</v>
      </c>
      <c r="AD187">
        <f t="shared" si="69"/>
        <v>7</v>
      </c>
      <c r="AE187" s="13">
        <f t="shared" si="70"/>
        <v>1</v>
      </c>
      <c r="AF187" s="14">
        <f t="shared" si="71"/>
        <v>0</v>
      </c>
      <c r="AG187" s="15">
        <f t="shared" si="72"/>
        <v>1</v>
      </c>
      <c r="AH187">
        <f t="shared" si="73"/>
        <v>1</v>
      </c>
      <c r="AI187">
        <f t="shared" si="74"/>
        <v>0.98622575930794099</v>
      </c>
      <c r="AJ187" s="13">
        <f t="shared" si="75"/>
        <v>0.98622575930794099</v>
      </c>
      <c r="AK187" s="15">
        <f t="shared" si="76"/>
        <v>1.3774240692059014E-2</v>
      </c>
      <c r="AL187" s="13">
        <f t="shared" si="77"/>
        <v>-1.3869985772588536E-2</v>
      </c>
      <c r="AM187" s="15">
        <f t="shared" si="78"/>
        <v>100</v>
      </c>
      <c r="BQ187">
        <v>0.60155888930704216</v>
      </c>
      <c r="BR187">
        <v>0</v>
      </c>
      <c r="BS187">
        <v>1</v>
      </c>
      <c r="BT187">
        <f t="shared" si="82"/>
        <v>148</v>
      </c>
      <c r="BU187">
        <f t="shared" si="83"/>
        <v>31</v>
      </c>
      <c r="BV187">
        <f t="shared" si="79"/>
        <v>7.4999999999999956E-2</v>
      </c>
      <c r="BW187">
        <f t="shared" si="80"/>
        <v>0.77372262773722622</v>
      </c>
      <c r="BX187">
        <f t="shared" si="81"/>
        <v>4.8357664233576467E-3</v>
      </c>
    </row>
    <row r="188" spans="1:76" x14ac:dyDescent="0.3">
      <c r="A188" s="4">
        <v>54</v>
      </c>
      <c r="B188" s="4">
        <v>1</v>
      </c>
      <c r="C188" s="4">
        <v>2</v>
      </c>
      <c r="D188" s="4">
        <v>192</v>
      </c>
      <c r="E188" s="4">
        <v>283</v>
      </c>
      <c r="F188" s="4">
        <v>0</v>
      </c>
      <c r="G188" s="4">
        <v>2</v>
      </c>
      <c r="H188" s="4">
        <v>195</v>
      </c>
      <c r="I188" s="4">
        <v>0</v>
      </c>
      <c r="J188" s="4">
        <v>0</v>
      </c>
      <c r="K188" s="4">
        <v>1</v>
      </c>
      <c r="L188" s="4">
        <v>1</v>
      </c>
      <c r="M188" s="4">
        <v>7</v>
      </c>
      <c r="N188" s="7">
        <v>1</v>
      </c>
      <c r="R188">
        <f t="shared" si="57"/>
        <v>42</v>
      </c>
      <c r="S188">
        <f t="shared" si="58"/>
        <v>1</v>
      </c>
      <c r="T188">
        <f t="shared" si="59"/>
        <v>1</v>
      </c>
      <c r="U188">
        <f t="shared" si="60"/>
        <v>148</v>
      </c>
      <c r="V188">
        <f t="shared" si="61"/>
        <v>244</v>
      </c>
      <c r="W188">
        <f t="shared" si="62"/>
        <v>0</v>
      </c>
      <c r="X188">
        <f t="shared" si="63"/>
        <v>2</v>
      </c>
      <c r="Y188">
        <f t="shared" si="64"/>
        <v>178</v>
      </c>
      <c r="Z188">
        <f t="shared" si="65"/>
        <v>0</v>
      </c>
      <c r="AA188">
        <f t="shared" si="66"/>
        <v>0.8</v>
      </c>
      <c r="AB188">
        <f t="shared" si="67"/>
        <v>1</v>
      </c>
      <c r="AC188">
        <f t="shared" si="68"/>
        <v>2</v>
      </c>
      <c r="AD188">
        <f t="shared" si="69"/>
        <v>3</v>
      </c>
      <c r="AE188" s="13">
        <f t="shared" si="70"/>
        <v>0</v>
      </c>
      <c r="AF188" s="14">
        <f t="shared" si="71"/>
        <v>1</v>
      </c>
      <c r="AG188" s="15">
        <f t="shared" si="72"/>
        <v>1</v>
      </c>
      <c r="AH188">
        <f t="shared" si="73"/>
        <v>0</v>
      </c>
      <c r="AI188">
        <f t="shared" si="74"/>
        <v>0.46129856793046353</v>
      </c>
      <c r="AJ188" s="13">
        <f t="shared" si="75"/>
        <v>0.46129856793046353</v>
      </c>
      <c r="AK188" s="15">
        <f t="shared" si="76"/>
        <v>0.53870143206953647</v>
      </c>
      <c r="AL188" s="13">
        <f t="shared" si="77"/>
        <v>-0.61859379091875466</v>
      </c>
      <c r="AM188" s="15">
        <f t="shared" si="78"/>
        <v>100</v>
      </c>
      <c r="BQ188">
        <v>0.60311584803259166</v>
      </c>
      <c r="BR188">
        <v>1</v>
      </c>
      <c r="BS188">
        <v>0</v>
      </c>
      <c r="BT188">
        <f t="shared" si="82"/>
        <v>149</v>
      </c>
      <c r="BU188">
        <f t="shared" si="83"/>
        <v>31</v>
      </c>
      <c r="BV188">
        <f t="shared" si="79"/>
        <v>6.8749999999999978E-2</v>
      </c>
      <c r="BW188">
        <f t="shared" si="80"/>
        <v>0.77372262773722622</v>
      </c>
      <c r="BX188">
        <f t="shared" si="81"/>
        <v>4.8357664233576467E-3</v>
      </c>
    </row>
    <row r="189" spans="1:76" x14ac:dyDescent="0.3">
      <c r="A189" s="5">
        <v>69</v>
      </c>
      <c r="B189" s="5">
        <v>1</v>
      </c>
      <c r="C189" s="5">
        <v>3</v>
      </c>
      <c r="D189" s="5">
        <v>140</v>
      </c>
      <c r="E189" s="5">
        <v>254</v>
      </c>
      <c r="F189" s="5">
        <v>0</v>
      </c>
      <c r="G189" s="5">
        <v>2</v>
      </c>
      <c r="H189" s="5">
        <v>146</v>
      </c>
      <c r="I189" s="5">
        <v>0</v>
      </c>
      <c r="J189" s="5">
        <v>2</v>
      </c>
      <c r="K189" s="5">
        <v>2</v>
      </c>
      <c r="L189" s="5">
        <v>3</v>
      </c>
      <c r="M189" s="5">
        <v>7</v>
      </c>
      <c r="N189" s="8">
        <v>1</v>
      </c>
      <c r="R189">
        <f t="shared" si="57"/>
        <v>59</v>
      </c>
      <c r="S189">
        <f t="shared" si="58"/>
        <v>1</v>
      </c>
      <c r="T189">
        <f t="shared" si="59"/>
        <v>1</v>
      </c>
      <c r="U189">
        <f t="shared" si="60"/>
        <v>178</v>
      </c>
      <c r="V189">
        <f t="shared" si="61"/>
        <v>270</v>
      </c>
      <c r="W189">
        <f t="shared" si="62"/>
        <v>0</v>
      </c>
      <c r="X189">
        <f t="shared" si="63"/>
        <v>2</v>
      </c>
      <c r="Y189">
        <f t="shared" si="64"/>
        <v>145</v>
      </c>
      <c r="Z189">
        <f t="shared" si="65"/>
        <v>0</v>
      </c>
      <c r="AA189">
        <f t="shared" si="66"/>
        <v>4.2</v>
      </c>
      <c r="AB189">
        <f t="shared" si="67"/>
        <v>3</v>
      </c>
      <c r="AC189">
        <f t="shared" si="68"/>
        <v>0</v>
      </c>
      <c r="AD189">
        <f t="shared" si="69"/>
        <v>7</v>
      </c>
      <c r="AE189" s="13">
        <f t="shared" si="70"/>
        <v>0</v>
      </c>
      <c r="AF189" s="14">
        <f t="shared" si="71"/>
        <v>1</v>
      </c>
      <c r="AG189" s="15">
        <f t="shared" si="72"/>
        <v>1</v>
      </c>
      <c r="AH189">
        <f t="shared" si="73"/>
        <v>0</v>
      </c>
      <c r="AI189">
        <f t="shared" si="74"/>
        <v>0.87628752043920333</v>
      </c>
      <c r="AJ189" s="13">
        <f t="shared" si="75"/>
        <v>0.87628752043920333</v>
      </c>
      <c r="AK189" s="15">
        <f t="shared" si="76"/>
        <v>0.12371247956079667</v>
      </c>
      <c r="AL189" s="13">
        <f t="shared" si="77"/>
        <v>-2.0897951189746857</v>
      </c>
      <c r="AM189" s="15">
        <f t="shared" si="78"/>
        <v>0</v>
      </c>
      <c r="BQ189">
        <v>0.62242137660726604</v>
      </c>
      <c r="BR189">
        <v>1</v>
      </c>
      <c r="BS189">
        <v>0</v>
      </c>
      <c r="BT189">
        <f t="shared" si="82"/>
        <v>150</v>
      </c>
      <c r="BU189">
        <f t="shared" si="83"/>
        <v>31</v>
      </c>
      <c r="BV189">
        <f t="shared" si="79"/>
        <v>6.25E-2</v>
      </c>
      <c r="BW189">
        <f t="shared" si="80"/>
        <v>0.77372262773722622</v>
      </c>
      <c r="BX189">
        <f t="shared" si="81"/>
        <v>0</v>
      </c>
    </row>
    <row r="190" spans="1:76" x14ac:dyDescent="0.3">
      <c r="A190" s="4">
        <v>50</v>
      </c>
      <c r="B190" s="4">
        <v>1</v>
      </c>
      <c r="C190" s="4">
        <v>3</v>
      </c>
      <c r="D190" s="4">
        <v>129</v>
      </c>
      <c r="E190" s="4">
        <v>196</v>
      </c>
      <c r="F190" s="4">
        <v>0</v>
      </c>
      <c r="G190" s="4">
        <v>0</v>
      </c>
      <c r="H190" s="4">
        <v>163</v>
      </c>
      <c r="I190" s="4">
        <v>0</v>
      </c>
      <c r="J190" s="4">
        <v>0</v>
      </c>
      <c r="K190" s="4">
        <v>1</v>
      </c>
      <c r="L190" s="4">
        <v>0</v>
      </c>
      <c r="M190" s="4">
        <v>3</v>
      </c>
      <c r="N190" s="7">
        <v>0</v>
      </c>
      <c r="R190">
        <f t="shared" si="57"/>
        <v>60</v>
      </c>
      <c r="S190">
        <f t="shared" si="58"/>
        <v>0</v>
      </c>
      <c r="T190">
        <f t="shared" si="59"/>
        <v>4</v>
      </c>
      <c r="U190">
        <f t="shared" si="60"/>
        <v>158</v>
      </c>
      <c r="V190">
        <f t="shared" si="61"/>
        <v>305</v>
      </c>
      <c r="W190">
        <f t="shared" si="62"/>
        <v>0</v>
      </c>
      <c r="X190">
        <f t="shared" si="63"/>
        <v>2</v>
      </c>
      <c r="Y190">
        <f t="shared" si="64"/>
        <v>161</v>
      </c>
      <c r="Z190">
        <f t="shared" si="65"/>
        <v>0</v>
      </c>
      <c r="AA190">
        <f t="shared" si="66"/>
        <v>0</v>
      </c>
      <c r="AB190">
        <f t="shared" si="67"/>
        <v>1</v>
      </c>
      <c r="AC190">
        <f t="shared" si="68"/>
        <v>0</v>
      </c>
      <c r="AD190">
        <f t="shared" si="69"/>
        <v>3</v>
      </c>
      <c r="AE190" s="13">
        <f t="shared" si="70"/>
        <v>1</v>
      </c>
      <c r="AF190" s="14">
        <f t="shared" si="71"/>
        <v>0</v>
      </c>
      <c r="AG190" s="15">
        <f t="shared" si="72"/>
        <v>1</v>
      </c>
      <c r="AH190">
        <f t="shared" si="73"/>
        <v>1</v>
      </c>
      <c r="AI190">
        <f t="shared" si="74"/>
        <v>0.13802842787777342</v>
      </c>
      <c r="AJ190" s="13">
        <f t="shared" si="75"/>
        <v>0.13802842787777342</v>
      </c>
      <c r="AK190" s="15">
        <f t="shared" si="76"/>
        <v>0.86197157212222653</v>
      </c>
      <c r="AL190" s="13">
        <f t="shared" si="77"/>
        <v>-1.9802956159255363</v>
      </c>
      <c r="AM190" s="15">
        <f t="shared" si="78"/>
        <v>0</v>
      </c>
      <c r="BQ190">
        <v>0.63757548975628131</v>
      </c>
      <c r="BR190">
        <v>0</v>
      </c>
      <c r="BS190">
        <v>1</v>
      </c>
      <c r="BT190">
        <f t="shared" si="82"/>
        <v>150</v>
      </c>
      <c r="BU190">
        <f t="shared" si="83"/>
        <v>32</v>
      </c>
      <c r="BV190">
        <f t="shared" si="79"/>
        <v>6.25E-2</v>
      </c>
      <c r="BW190">
        <f t="shared" si="80"/>
        <v>0.76642335766423364</v>
      </c>
      <c r="BX190">
        <f t="shared" si="81"/>
        <v>0</v>
      </c>
    </row>
    <row r="191" spans="1:76" x14ac:dyDescent="0.3">
      <c r="A191" s="5">
        <v>51</v>
      </c>
      <c r="B191" s="5">
        <v>1</v>
      </c>
      <c r="C191" s="5">
        <v>4</v>
      </c>
      <c r="D191" s="5">
        <v>140</v>
      </c>
      <c r="E191" s="5">
        <v>298</v>
      </c>
      <c r="F191" s="5">
        <v>0</v>
      </c>
      <c r="G191" s="5">
        <v>0</v>
      </c>
      <c r="H191" s="5">
        <v>122</v>
      </c>
      <c r="I191" s="5">
        <v>1</v>
      </c>
      <c r="J191" s="5">
        <v>4.2</v>
      </c>
      <c r="K191" s="5">
        <v>2</v>
      </c>
      <c r="L191" s="5">
        <v>3</v>
      </c>
      <c r="M191" s="5">
        <v>7</v>
      </c>
      <c r="N191" s="8">
        <v>1</v>
      </c>
      <c r="R191">
        <f t="shared" si="57"/>
        <v>63</v>
      </c>
      <c r="S191">
        <f t="shared" si="58"/>
        <v>0</v>
      </c>
      <c r="T191">
        <f t="shared" si="59"/>
        <v>2</v>
      </c>
      <c r="U191">
        <f t="shared" si="60"/>
        <v>140</v>
      </c>
      <c r="V191">
        <f t="shared" si="61"/>
        <v>195</v>
      </c>
      <c r="W191">
        <f t="shared" si="62"/>
        <v>0</v>
      </c>
      <c r="X191">
        <f t="shared" si="63"/>
        <v>0</v>
      </c>
      <c r="Y191">
        <f t="shared" si="64"/>
        <v>179</v>
      </c>
      <c r="Z191">
        <f t="shared" si="65"/>
        <v>0</v>
      </c>
      <c r="AA191">
        <f t="shared" si="66"/>
        <v>0</v>
      </c>
      <c r="AB191">
        <f t="shared" si="67"/>
        <v>1</v>
      </c>
      <c r="AC191">
        <f t="shared" si="68"/>
        <v>2</v>
      </c>
      <c r="AD191">
        <f t="shared" si="69"/>
        <v>3</v>
      </c>
      <c r="AE191" s="13">
        <f t="shared" si="70"/>
        <v>0</v>
      </c>
      <c r="AF191" s="14">
        <f t="shared" si="71"/>
        <v>1</v>
      </c>
      <c r="AG191" s="15">
        <f t="shared" si="72"/>
        <v>1</v>
      </c>
      <c r="AH191">
        <f t="shared" si="73"/>
        <v>0</v>
      </c>
      <c r="AI191">
        <f t="shared" si="74"/>
        <v>8.8303791261562639E-2</v>
      </c>
      <c r="AJ191" s="13">
        <f t="shared" si="75"/>
        <v>8.8303791261562639E-2</v>
      </c>
      <c r="AK191" s="15">
        <f t="shared" si="76"/>
        <v>0.91169620873843737</v>
      </c>
      <c r="AL191" s="13">
        <f t="shared" si="77"/>
        <v>-9.2448448852885265E-2</v>
      </c>
      <c r="AM191" s="15">
        <f t="shared" si="78"/>
        <v>100</v>
      </c>
      <c r="BQ191">
        <v>0.63826625814491456</v>
      </c>
      <c r="BR191">
        <v>0</v>
      </c>
      <c r="BS191">
        <v>1</v>
      </c>
      <c r="BT191">
        <f t="shared" si="82"/>
        <v>150</v>
      </c>
      <c r="BU191">
        <f t="shared" si="83"/>
        <v>33</v>
      </c>
      <c r="BV191">
        <f t="shared" si="79"/>
        <v>6.25E-2</v>
      </c>
      <c r="BW191">
        <f t="shared" si="80"/>
        <v>0.75912408759124084</v>
      </c>
      <c r="BX191">
        <f t="shared" si="81"/>
        <v>4.7445255474452388E-3</v>
      </c>
    </row>
    <row r="192" spans="1:76" x14ac:dyDescent="0.3">
      <c r="A192" s="4">
        <v>62</v>
      </c>
      <c r="B192" s="4">
        <v>0</v>
      </c>
      <c r="C192" s="4">
        <v>4</v>
      </c>
      <c r="D192" s="4">
        <v>138</v>
      </c>
      <c r="E192" s="4">
        <v>294</v>
      </c>
      <c r="F192" s="4">
        <v>1</v>
      </c>
      <c r="G192" s="4">
        <v>0</v>
      </c>
      <c r="H192" s="4">
        <v>106</v>
      </c>
      <c r="I192" s="4">
        <v>0</v>
      </c>
      <c r="J192" s="4">
        <v>1.9</v>
      </c>
      <c r="K192" s="4">
        <v>2</v>
      </c>
      <c r="L192" s="4">
        <v>3</v>
      </c>
      <c r="M192" s="4">
        <v>3</v>
      </c>
      <c r="N192" s="7">
        <v>1</v>
      </c>
      <c r="R192">
        <f t="shared" si="57"/>
        <v>42</v>
      </c>
      <c r="S192">
        <f t="shared" si="58"/>
        <v>1</v>
      </c>
      <c r="T192">
        <f t="shared" si="59"/>
        <v>3</v>
      </c>
      <c r="U192">
        <f t="shared" si="60"/>
        <v>120</v>
      </c>
      <c r="V192">
        <f t="shared" si="61"/>
        <v>240</v>
      </c>
      <c r="W192">
        <f t="shared" si="62"/>
        <v>1</v>
      </c>
      <c r="X192">
        <f t="shared" si="63"/>
        <v>0</v>
      </c>
      <c r="Y192">
        <f t="shared" si="64"/>
        <v>194</v>
      </c>
      <c r="Z192">
        <f t="shared" si="65"/>
        <v>0</v>
      </c>
      <c r="AA192">
        <f t="shared" si="66"/>
        <v>0.8</v>
      </c>
      <c r="AB192">
        <f t="shared" si="67"/>
        <v>3</v>
      </c>
      <c r="AC192">
        <f t="shared" si="68"/>
        <v>0</v>
      </c>
      <c r="AD192">
        <f t="shared" si="69"/>
        <v>7</v>
      </c>
      <c r="AE192" s="13">
        <f t="shared" si="70"/>
        <v>0</v>
      </c>
      <c r="AF192" s="14">
        <f t="shared" si="71"/>
        <v>1</v>
      </c>
      <c r="AG192" s="15">
        <f t="shared" si="72"/>
        <v>1</v>
      </c>
      <c r="AH192">
        <f t="shared" si="73"/>
        <v>0</v>
      </c>
      <c r="AI192">
        <f t="shared" si="74"/>
        <v>0.17370904268012149</v>
      </c>
      <c r="AJ192" s="13">
        <f t="shared" si="75"/>
        <v>0.17370904268012149</v>
      </c>
      <c r="AK192" s="15">
        <f t="shared" si="76"/>
        <v>0.82629095731987845</v>
      </c>
      <c r="AL192" s="13">
        <f t="shared" si="77"/>
        <v>-0.19080831891484051</v>
      </c>
      <c r="AM192" s="15">
        <f t="shared" si="78"/>
        <v>100</v>
      </c>
      <c r="BQ192">
        <v>0.63865110021632732</v>
      </c>
      <c r="BR192">
        <v>1</v>
      </c>
      <c r="BS192">
        <v>0</v>
      </c>
      <c r="BT192">
        <f t="shared" si="82"/>
        <v>151</v>
      </c>
      <c r="BU192">
        <f t="shared" si="83"/>
        <v>33</v>
      </c>
      <c r="BV192">
        <f t="shared" si="79"/>
        <v>5.6250000000000022E-2</v>
      </c>
      <c r="BW192">
        <f t="shared" si="80"/>
        <v>0.75912408759124084</v>
      </c>
      <c r="BX192">
        <f t="shared" si="81"/>
        <v>0</v>
      </c>
    </row>
    <row r="193" spans="1:76" x14ac:dyDescent="0.3">
      <c r="A193" s="5">
        <v>68</v>
      </c>
      <c r="B193" s="5">
        <v>0</v>
      </c>
      <c r="C193" s="5">
        <v>3</v>
      </c>
      <c r="D193" s="5">
        <v>120</v>
      </c>
      <c r="E193" s="5">
        <v>211</v>
      </c>
      <c r="F193" s="5">
        <v>0</v>
      </c>
      <c r="G193" s="5">
        <v>2</v>
      </c>
      <c r="H193" s="5">
        <v>115</v>
      </c>
      <c r="I193" s="5">
        <v>0</v>
      </c>
      <c r="J193" s="5">
        <v>1.5</v>
      </c>
      <c r="K193" s="5">
        <v>2</v>
      </c>
      <c r="L193" s="5">
        <v>0</v>
      </c>
      <c r="M193" s="5">
        <v>3</v>
      </c>
      <c r="N193" s="8">
        <v>0</v>
      </c>
      <c r="R193">
        <f t="shared" si="57"/>
        <v>66</v>
      </c>
      <c r="S193">
        <f t="shared" si="58"/>
        <v>1</v>
      </c>
      <c r="T193">
        <f t="shared" si="59"/>
        <v>2</v>
      </c>
      <c r="U193">
        <f t="shared" si="60"/>
        <v>160</v>
      </c>
      <c r="V193">
        <f t="shared" si="61"/>
        <v>246</v>
      </c>
      <c r="W193">
        <f t="shared" si="62"/>
        <v>0</v>
      </c>
      <c r="X193">
        <f t="shared" si="63"/>
        <v>0</v>
      </c>
      <c r="Y193">
        <f t="shared" si="64"/>
        <v>120</v>
      </c>
      <c r="Z193">
        <f t="shared" si="65"/>
        <v>1</v>
      </c>
      <c r="AA193">
        <f t="shared" si="66"/>
        <v>0</v>
      </c>
      <c r="AB193">
        <f t="shared" si="67"/>
        <v>2</v>
      </c>
      <c r="AC193">
        <f t="shared" si="68"/>
        <v>3</v>
      </c>
      <c r="AD193">
        <f t="shared" si="69"/>
        <v>6</v>
      </c>
      <c r="AE193" s="13">
        <f t="shared" si="70"/>
        <v>1</v>
      </c>
      <c r="AF193" s="14">
        <f t="shared" si="71"/>
        <v>0</v>
      </c>
      <c r="AG193" s="15">
        <f t="shared" si="72"/>
        <v>1</v>
      </c>
      <c r="AH193">
        <f t="shared" si="73"/>
        <v>1</v>
      </c>
      <c r="AI193">
        <f t="shared" si="74"/>
        <v>0.99085363406479332</v>
      </c>
      <c r="AJ193" s="13">
        <f t="shared" si="75"/>
        <v>0.99085363406479332</v>
      </c>
      <c r="AK193" s="15">
        <f t="shared" si="76"/>
        <v>9.1463659352066795E-3</v>
      </c>
      <c r="AL193" s="13">
        <f t="shared" si="77"/>
        <v>-9.188450752092063E-3</v>
      </c>
      <c r="AM193" s="15">
        <f t="shared" si="78"/>
        <v>100</v>
      </c>
      <c r="BQ193">
        <v>0.63979507267925484</v>
      </c>
      <c r="BR193">
        <v>0</v>
      </c>
      <c r="BS193">
        <v>1</v>
      </c>
      <c r="BT193">
        <f t="shared" si="82"/>
        <v>151</v>
      </c>
      <c r="BU193">
        <f t="shared" si="83"/>
        <v>34</v>
      </c>
      <c r="BV193">
        <f t="shared" si="79"/>
        <v>5.6250000000000022E-2</v>
      </c>
      <c r="BW193">
        <f t="shared" si="80"/>
        <v>0.75182481751824815</v>
      </c>
      <c r="BX193">
        <f t="shared" si="81"/>
        <v>0</v>
      </c>
    </row>
    <row r="194" spans="1:76" x14ac:dyDescent="0.3">
      <c r="A194" s="4">
        <v>67</v>
      </c>
      <c r="B194" s="4">
        <v>1</v>
      </c>
      <c r="C194" s="4">
        <v>4</v>
      </c>
      <c r="D194" s="4">
        <v>100</v>
      </c>
      <c r="E194" s="4">
        <v>299</v>
      </c>
      <c r="F194" s="4">
        <v>0</v>
      </c>
      <c r="G194" s="4">
        <v>2</v>
      </c>
      <c r="H194" s="4">
        <v>125</v>
      </c>
      <c r="I194" s="4">
        <v>1</v>
      </c>
      <c r="J194" s="4">
        <v>0.9</v>
      </c>
      <c r="K194" s="4">
        <v>2</v>
      </c>
      <c r="L194" s="4">
        <v>2</v>
      </c>
      <c r="M194" s="4">
        <v>3</v>
      </c>
      <c r="N194" s="7">
        <v>1</v>
      </c>
      <c r="R194">
        <f t="shared" si="57"/>
        <v>54</v>
      </c>
      <c r="S194">
        <f t="shared" si="58"/>
        <v>1</v>
      </c>
      <c r="T194">
        <f t="shared" si="59"/>
        <v>2</v>
      </c>
      <c r="U194">
        <f t="shared" si="60"/>
        <v>192</v>
      </c>
      <c r="V194">
        <f t="shared" si="61"/>
        <v>283</v>
      </c>
      <c r="W194">
        <f t="shared" si="62"/>
        <v>0</v>
      </c>
      <c r="X194">
        <f t="shared" si="63"/>
        <v>2</v>
      </c>
      <c r="Y194">
        <f t="shared" si="64"/>
        <v>195</v>
      </c>
      <c r="Z194">
        <f t="shared" si="65"/>
        <v>0</v>
      </c>
      <c r="AA194">
        <f t="shared" si="66"/>
        <v>0</v>
      </c>
      <c r="AB194">
        <f t="shared" si="67"/>
        <v>1</v>
      </c>
      <c r="AC194">
        <f t="shared" si="68"/>
        <v>1</v>
      </c>
      <c r="AD194">
        <f t="shared" si="69"/>
        <v>7</v>
      </c>
      <c r="AE194" s="13">
        <f t="shared" si="70"/>
        <v>1</v>
      </c>
      <c r="AF194" s="14">
        <f t="shared" si="71"/>
        <v>0</v>
      </c>
      <c r="AG194" s="15">
        <f t="shared" si="72"/>
        <v>1</v>
      </c>
      <c r="AH194">
        <f t="shared" si="73"/>
        <v>1</v>
      </c>
      <c r="AI194">
        <f t="shared" si="74"/>
        <v>0.74270735290510115</v>
      </c>
      <c r="AJ194" s="13">
        <f t="shared" si="75"/>
        <v>0.74270735290510115</v>
      </c>
      <c r="AK194" s="15">
        <f t="shared" si="76"/>
        <v>0.25729264709489885</v>
      </c>
      <c r="AL194" s="13">
        <f t="shared" si="77"/>
        <v>-0.29745318412013033</v>
      </c>
      <c r="AM194" s="15">
        <f t="shared" si="78"/>
        <v>100</v>
      </c>
      <c r="BQ194">
        <v>0.6557366407545</v>
      </c>
      <c r="BR194">
        <v>0</v>
      </c>
      <c r="BS194">
        <v>1</v>
      </c>
      <c r="BT194">
        <f t="shared" si="82"/>
        <v>151</v>
      </c>
      <c r="BU194">
        <f t="shared" si="83"/>
        <v>35</v>
      </c>
      <c r="BV194">
        <f t="shared" si="79"/>
        <v>5.6250000000000022E-2</v>
      </c>
      <c r="BW194">
        <f t="shared" si="80"/>
        <v>0.74452554744525545</v>
      </c>
      <c r="BX194">
        <f t="shared" si="81"/>
        <v>0</v>
      </c>
    </row>
    <row r="195" spans="1:76" x14ac:dyDescent="0.3">
      <c r="A195" s="5">
        <v>69</v>
      </c>
      <c r="B195" s="5">
        <v>1</v>
      </c>
      <c r="C195" s="5">
        <v>1</v>
      </c>
      <c r="D195" s="5">
        <v>160</v>
      </c>
      <c r="E195" s="5">
        <v>234</v>
      </c>
      <c r="F195" s="5">
        <v>1</v>
      </c>
      <c r="G195" s="5">
        <v>2</v>
      </c>
      <c r="H195" s="5">
        <v>131</v>
      </c>
      <c r="I195" s="5">
        <v>0</v>
      </c>
      <c r="J195" s="5">
        <v>0.1</v>
      </c>
      <c r="K195" s="5">
        <v>2</v>
      </c>
      <c r="L195" s="5">
        <v>1</v>
      </c>
      <c r="M195" s="5">
        <v>3</v>
      </c>
      <c r="N195" s="8">
        <v>0</v>
      </c>
      <c r="R195">
        <f t="shared" si="57"/>
        <v>69</v>
      </c>
      <c r="S195">
        <f t="shared" si="58"/>
        <v>1</v>
      </c>
      <c r="T195">
        <f t="shared" si="59"/>
        <v>3</v>
      </c>
      <c r="U195">
        <f t="shared" si="60"/>
        <v>140</v>
      </c>
      <c r="V195">
        <f t="shared" si="61"/>
        <v>254</v>
      </c>
      <c r="W195">
        <f t="shared" si="62"/>
        <v>0</v>
      </c>
      <c r="X195">
        <f t="shared" si="63"/>
        <v>2</v>
      </c>
      <c r="Y195">
        <f t="shared" si="64"/>
        <v>146</v>
      </c>
      <c r="Z195">
        <f t="shared" si="65"/>
        <v>0</v>
      </c>
      <c r="AA195">
        <f t="shared" si="66"/>
        <v>2</v>
      </c>
      <c r="AB195">
        <f t="shared" si="67"/>
        <v>2</v>
      </c>
      <c r="AC195">
        <f t="shared" si="68"/>
        <v>3</v>
      </c>
      <c r="AD195">
        <f t="shared" si="69"/>
        <v>7</v>
      </c>
      <c r="AE195" s="13">
        <f t="shared" si="70"/>
        <v>1</v>
      </c>
      <c r="AF195" s="14">
        <f t="shared" si="71"/>
        <v>0</v>
      </c>
      <c r="AG195" s="15">
        <f t="shared" si="72"/>
        <v>1</v>
      </c>
      <c r="AH195">
        <f t="shared" si="73"/>
        <v>1</v>
      </c>
      <c r="AI195">
        <f t="shared" si="74"/>
        <v>0.99046248825492977</v>
      </c>
      <c r="AJ195" s="13">
        <f t="shared" si="75"/>
        <v>0.99046248825492977</v>
      </c>
      <c r="AK195" s="15">
        <f t="shared" si="76"/>
        <v>9.5375117450702263E-3</v>
      </c>
      <c r="AL195" s="13">
        <f t="shared" si="77"/>
        <v>-9.5832850852292078E-3</v>
      </c>
      <c r="AM195" s="15">
        <f t="shared" si="78"/>
        <v>100</v>
      </c>
      <c r="BQ195">
        <v>0.65575252886391189</v>
      </c>
      <c r="BR195">
        <v>0</v>
      </c>
      <c r="BS195">
        <v>1</v>
      </c>
      <c r="BT195">
        <f t="shared" si="82"/>
        <v>151</v>
      </c>
      <c r="BU195">
        <f t="shared" si="83"/>
        <v>36</v>
      </c>
      <c r="BV195">
        <f t="shared" si="79"/>
        <v>5.6250000000000022E-2</v>
      </c>
      <c r="BW195">
        <f t="shared" si="80"/>
        <v>0.73722627737226276</v>
      </c>
      <c r="BX195">
        <f t="shared" si="81"/>
        <v>0</v>
      </c>
    </row>
    <row r="196" spans="1:76" x14ac:dyDescent="0.3">
      <c r="A196" s="4">
        <v>45</v>
      </c>
      <c r="B196" s="4">
        <v>0</v>
      </c>
      <c r="C196" s="4">
        <v>4</v>
      </c>
      <c r="D196" s="4">
        <v>138</v>
      </c>
      <c r="E196" s="4">
        <v>236</v>
      </c>
      <c r="F196" s="4">
        <v>0</v>
      </c>
      <c r="G196" s="4">
        <v>2</v>
      </c>
      <c r="H196" s="4">
        <v>152</v>
      </c>
      <c r="I196" s="4">
        <v>1</v>
      </c>
      <c r="J196" s="4">
        <v>0.2</v>
      </c>
      <c r="K196" s="4">
        <v>2</v>
      </c>
      <c r="L196" s="4">
        <v>0</v>
      </c>
      <c r="M196" s="4">
        <v>3</v>
      </c>
      <c r="N196" s="7">
        <v>0</v>
      </c>
      <c r="R196">
        <f t="shared" si="57"/>
        <v>50</v>
      </c>
      <c r="S196">
        <f t="shared" si="58"/>
        <v>1</v>
      </c>
      <c r="T196">
        <f t="shared" si="59"/>
        <v>3</v>
      </c>
      <c r="U196">
        <f t="shared" si="60"/>
        <v>129</v>
      </c>
      <c r="V196">
        <f t="shared" si="61"/>
        <v>196</v>
      </c>
      <c r="W196">
        <f t="shared" si="62"/>
        <v>0</v>
      </c>
      <c r="X196">
        <f t="shared" si="63"/>
        <v>0</v>
      </c>
      <c r="Y196">
        <f t="shared" si="64"/>
        <v>163</v>
      </c>
      <c r="Z196">
        <f t="shared" si="65"/>
        <v>0</v>
      </c>
      <c r="AA196">
        <f t="shared" si="66"/>
        <v>0</v>
      </c>
      <c r="AB196">
        <f t="shared" si="67"/>
        <v>1</v>
      </c>
      <c r="AC196">
        <f t="shared" si="68"/>
        <v>0</v>
      </c>
      <c r="AD196">
        <f t="shared" si="69"/>
        <v>3</v>
      </c>
      <c r="AE196" s="13">
        <f t="shared" si="70"/>
        <v>0</v>
      </c>
      <c r="AF196" s="14">
        <f t="shared" si="71"/>
        <v>1</v>
      </c>
      <c r="AG196" s="15">
        <f t="shared" si="72"/>
        <v>1</v>
      </c>
      <c r="AH196">
        <f t="shared" si="73"/>
        <v>0</v>
      </c>
      <c r="AI196">
        <f t="shared" si="74"/>
        <v>6.1453944610099023E-2</v>
      </c>
      <c r="AJ196" s="13">
        <f t="shared" si="75"/>
        <v>6.1453944610099023E-2</v>
      </c>
      <c r="AK196" s="15">
        <f t="shared" si="76"/>
        <v>0.93854605538990099</v>
      </c>
      <c r="AL196" s="13">
        <f t="shared" si="77"/>
        <v>-6.3423350755370478E-2</v>
      </c>
      <c r="AM196" s="15">
        <f t="shared" si="78"/>
        <v>100</v>
      </c>
      <c r="BQ196">
        <v>0.66286550823530932</v>
      </c>
      <c r="BR196">
        <v>0</v>
      </c>
      <c r="BS196">
        <v>1</v>
      </c>
      <c r="BT196">
        <f t="shared" si="82"/>
        <v>151</v>
      </c>
      <c r="BU196">
        <f t="shared" si="83"/>
        <v>37</v>
      </c>
      <c r="BV196">
        <f t="shared" si="79"/>
        <v>5.6250000000000022E-2</v>
      </c>
      <c r="BW196">
        <f t="shared" si="80"/>
        <v>0.72992700729927007</v>
      </c>
      <c r="BX196">
        <f t="shared" si="81"/>
        <v>0</v>
      </c>
    </row>
    <row r="197" spans="1:76" x14ac:dyDescent="0.3">
      <c r="A197" s="5">
        <v>50</v>
      </c>
      <c r="B197" s="5">
        <v>0</v>
      </c>
      <c r="C197" s="5">
        <v>2</v>
      </c>
      <c r="D197" s="5">
        <v>120</v>
      </c>
      <c r="E197" s="5">
        <v>244</v>
      </c>
      <c r="F197" s="5">
        <v>0</v>
      </c>
      <c r="G197" s="5">
        <v>0</v>
      </c>
      <c r="H197" s="5">
        <v>162</v>
      </c>
      <c r="I197" s="5">
        <v>0</v>
      </c>
      <c r="J197" s="5">
        <v>1.1000000000000001</v>
      </c>
      <c r="K197" s="5">
        <v>1</v>
      </c>
      <c r="L197" s="5">
        <v>0</v>
      </c>
      <c r="M197" s="5">
        <v>3</v>
      </c>
      <c r="N197" s="8">
        <v>0</v>
      </c>
      <c r="R197">
        <f t="shared" si="57"/>
        <v>51</v>
      </c>
      <c r="S197">
        <f t="shared" si="58"/>
        <v>1</v>
      </c>
      <c r="T197">
        <f t="shared" si="59"/>
        <v>4</v>
      </c>
      <c r="U197">
        <f t="shared" si="60"/>
        <v>140</v>
      </c>
      <c r="V197">
        <f t="shared" si="61"/>
        <v>298</v>
      </c>
      <c r="W197">
        <f t="shared" si="62"/>
        <v>0</v>
      </c>
      <c r="X197">
        <f t="shared" si="63"/>
        <v>0</v>
      </c>
      <c r="Y197">
        <f t="shared" si="64"/>
        <v>122</v>
      </c>
      <c r="Z197">
        <f t="shared" si="65"/>
        <v>1</v>
      </c>
      <c r="AA197">
        <f t="shared" si="66"/>
        <v>4.2</v>
      </c>
      <c r="AB197">
        <f t="shared" si="67"/>
        <v>2</v>
      </c>
      <c r="AC197">
        <f t="shared" si="68"/>
        <v>3</v>
      </c>
      <c r="AD197">
        <f t="shared" si="69"/>
        <v>7</v>
      </c>
      <c r="AE197" s="13">
        <f t="shared" si="70"/>
        <v>1</v>
      </c>
      <c r="AF197" s="14">
        <f t="shared" si="71"/>
        <v>0</v>
      </c>
      <c r="AG197" s="15">
        <f t="shared" si="72"/>
        <v>1</v>
      </c>
      <c r="AH197">
        <f t="shared" si="73"/>
        <v>1</v>
      </c>
      <c r="AI197">
        <f t="shared" si="74"/>
        <v>0.99923102397985375</v>
      </c>
      <c r="AJ197" s="13">
        <f t="shared" si="75"/>
        <v>0.99923102397985375</v>
      </c>
      <c r="AK197" s="15">
        <f t="shared" si="76"/>
        <v>7.6897602014625033E-4</v>
      </c>
      <c r="AL197" s="13">
        <f t="shared" si="77"/>
        <v>-7.6927183386485615E-4</v>
      </c>
      <c r="AM197" s="15">
        <f t="shared" si="78"/>
        <v>100</v>
      </c>
      <c r="BQ197">
        <v>0.66689799204639943</v>
      </c>
      <c r="BR197">
        <v>0</v>
      </c>
      <c r="BS197">
        <v>1</v>
      </c>
      <c r="BT197">
        <f t="shared" si="82"/>
        <v>151</v>
      </c>
      <c r="BU197">
        <f t="shared" si="83"/>
        <v>38</v>
      </c>
      <c r="BV197">
        <f t="shared" si="79"/>
        <v>5.6250000000000022E-2</v>
      </c>
      <c r="BW197">
        <f t="shared" si="80"/>
        <v>0.72262773722627738</v>
      </c>
      <c r="BX197">
        <f t="shared" si="81"/>
        <v>4.516423357664218E-3</v>
      </c>
    </row>
    <row r="198" spans="1:76" x14ac:dyDescent="0.3">
      <c r="A198" s="4">
        <v>59</v>
      </c>
      <c r="B198" s="4">
        <v>1</v>
      </c>
      <c r="C198" s="4">
        <v>1</v>
      </c>
      <c r="D198" s="4">
        <v>160</v>
      </c>
      <c r="E198" s="4">
        <v>273</v>
      </c>
      <c r="F198" s="4">
        <v>0</v>
      </c>
      <c r="G198" s="4">
        <v>2</v>
      </c>
      <c r="H198" s="4">
        <v>125</v>
      </c>
      <c r="I198" s="4">
        <v>0</v>
      </c>
      <c r="J198" s="4">
        <v>0</v>
      </c>
      <c r="K198" s="4">
        <v>1</v>
      </c>
      <c r="L198" s="4">
        <v>0</v>
      </c>
      <c r="M198" s="4">
        <v>3</v>
      </c>
      <c r="N198" s="7">
        <v>1</v>
      </c>
      <c r="R198">
        <f t="shared" si="57"/>
        <v>62</v>
      </c>
      <c r="S198">
        <f t="shared" si="58"/>
        <v>0</v>
      </c>
      <c r="T198">
        <f t="shared" si="59"/>
        <v>4</v>
      </c>
      <c r="U198">
        <f t="shared" si="60"/>
        <v>138</v>
      </c>
      <c r="V198">
        <f t="shared" si="61"/>
        <v>294</v>
      </c>
      <c r="W198">
        <f t="shared" si="62"/>
        <v>1</v>
      </c>
      <c r="X198">
        <f t="shared" si="63"/>
        <v>0</v>
      </c>
      <c r="Y198">
        <f t="shared" si="64"/>
        <v>106</v>
      </c>
      <c r="Z198">
        <f t="shared" si="65"/>
        <v>0</v>
      </c>
      <c r="AA198">
        <f t="shared" si="66"/>
        <v>1.9</v>
      </c>
      <c r="AB198">
        <f t="shared" si="67"/>
        <v>2</v>
      </c>
      <c r="AC198">
        <f t="shared" si="68"/>
        <v>3</v>
      </c>
      <c r="AD198">
        <f t="shared" si="69"/>
        <v>3</v>
      </c>
      <c r="AE198" s="13">
        <f t="shared" si="70"/>
        <v>1</v>
      </c>
      <c r="AF198" s="14">
        <f t="shared" si="71"/>
        <v>0</v>
      </c>
      <c r="AG198" s="15">
        <f t="shared" si="72"/>
        <v>1</v>
      </c>
      <c r="AH198">
        <f t="shared" si="73"/>
        <v>1</v>
      </c>
      <c r="AI198">
        <f t="shared" si="74"/>
        <v>0.88827895291142966</v>
      </c>
      <c r="AJ198" s="13">
        <f t="shared" si="75"/>
        <v>0.88827895291142966</v>
      </c>
      <c r="AK198" s="15">
        <f t="shared" si="76"/>
        <v>0.11172104708857034</v>
      </c>
      <c r="AL198" s="13">
        <f t="shared" si="77"/>
        <v>-0.11846944915888037</v>
      </c>
      <c r="AM198" s="15">
        <f t="shared" si="78"/>
        <v>100</v>
      </c>
      <c r="BQ198">
        <v>0.67999099125846874</v>
      </c>
      <c r="BR198">
        <v>1</v>
      </c>
      <c r="BS198">
        <v>0</v>
      </c>
      <c r="BT198">
        <f t="shared" si="82"/>
        <v>152</v>
      </c>
      <c r="BU198">
        <f t="shared" si="83"/>
        <v>38</v>
      </c>
      <c r="BV198">
        <f t="shared" si="79"/>
        <v>5.0000000000000044E-2</v>
      </c>
      <c r="BW198">
        <f t="shared" si="80"/>
        <v>0.72262773722627738</v>
      </c>
      <c r="BX198">
        <f t="shared" si="81"/>
        <v>0</v>
      </c>
    </row>
    <row r="199" spans="1:76" x14ac:dyDescent="0.3">
      <c r="A199" s="5">
        <v>50</v>
      </c>
      <c r="B199" s="5">
        <v>0</v>
      </c>
      <c r="C199" s="5">
        <v>4</v>
      </c>
      <c r="D199" s="5">
        <v>110</v>
      </c>
      <c r="E199" s="5">
        <v>254</v>
      </c>
      <c r="F199" s="5">
        <v>0</v>
      </c>
      <c r="G199" s="5">
        <v>2</v>
      </c>
      <c r="H199" s="5">
        <v>159</v>
      </c>
      <c r="I199" s="5">
        <v>0</v>
      </c>
      <c r="J199" s="5">
        <v>0</v>
      </c>
      <c r="K199" s="5">
        <v>1</v>
      </c>
      <c r="L199" s="5">
        <v>0</v>
      </c>
      <c r="M199" s="5">
        <v>3</v>
      </c>
      <c r="N199" s="8">
        <v>0</v>
      </c>
      <c r="R199">
        <f t="shared" si="57"/>
        <v>68</v>
      </c>
      <c r="S199">
        <f t="shared" si="58"/>
        <v>0</v>
      </c>
      <c r="T199">
        <f t="shared" si="59"/>
        <v>3</v>
      </c>
      <c r="U199">
        <f t="shared" si="60"/>
        <v>120</v>
      </c>
      <c r="V199">
        <f t="shared" si="61"/>
        <v>211</v>
      </c>
      <c r="W199">
        <f t="shared" si="62"/>
        <v>0</v>
      </c>
      <c r="X199">
        <f t="shared" si="63"/>
        <v>2</v>
      </c>
      <c r="Y199">
        <f t="shared" si="64"/>
        <v>115</v>
      </c>
      <c r="Z199">
        <f t="shared" si="65"/>
        <v>0</v>
      </c>
      <c r="AA199">
        <f t="shared" si="66"/>
        <v>1.5</v>
      </c>
      <c r="AB199">
        <f t="shared" si="67"/>
        <v>2</v>
      </c>
      <c r="AC199">
        <f t="shared" si="68"/>
        <v>0</v>
      </c>
      <c r="AD199">
        <f t="shared" si="69"/>
        <v>3</v>
      </c>
      <c r="AE199" s="13">
        <f t="shared" si="70"/>
        <v>0</v>
      </c>
      <c r="AF199" s="14">
        <f t="shared" si="71"/>
        <v>1</v>
      </c>
      <c r="AG199" s="15">
        <f t="shared" si="72"/>
        <v>1</v>
      </c>
      <c r="AH199">
        <f t="shared" si="73"/>
        <v>0</v>
      </c>
      <c r="AI199">
        <f t="shared" si="74"/>
        <v>0.11819144997237609</v>
      </c>
      <c r="AJ199" s="13">
        <f t="shared" si="75"/>
        <v>0.11819144997237609</v>
      </c>
      <c r="AK199" s="15">
        <f t="shared" si="76"/>
        <v>0.88180855002762393</v>
      </c>
      <c r="AL199" s="13">
        <f t="shared" si="77"/>
        <v>-0.12578030999777223</v>
      </c>
      <c r="AM199" s="15">
        <f t="shared" si="78"/>
        <v>100</v>
      </c>
      <c r="BQ199">
        <v>0.7015954283250756</v>
      </c>
      <c r="BR199">
        <v>0</v>
      </c>
      <c r="BS199">
        <v>1</v>
      </c>
      <c r="BT199">
        <f t="shared" si="82"/>
        <v>152</v>
      </c>
      <c r="BU199">
        <f t="shared" si="83"/>
        <v>39</v>
      </c>
      <c r="BV199">
        <f t="shared" si="79"/>
        <v>5.0000000000000044E-2</v>
      </c>
      <c r="BW199">
        <f t="shared" si="80"/>
        <v>0.71532846715328469</v>
      </c>
      <c r="BX199">
        <f t="shared" si="81"/>
        <v>0</v>
      </c>
    </row>
    <row r="200" spans="1:76" x14ac:dyDescent="0.3">
      <c r="A200" s="4">
        <v>64</v>
      </c>
      <c r="B200" s="4">
        <v>0</v>
      </c>
      <c r="C200" s="4">
        <v>4</v>
      </c>
      <c r="D200" s="4">
        <v>180</v>
      </c>
      <c r="E200" s="4">
        <v>325</v>
      </c>
      <c r="F200" s="4">
        <v>0</v>
      </c>
      <c r="G200" s="4">
        <v>0</v>
      </c>
      <c r="H200" s="4">
        <v>154</v>
      </c>
      <c r="I200" s="4">
        <v>1</v>
      </c>
      <c r="J200" s="4">
        <v>0</v>
      </c>
      <c r="K200" s="4">
        <v>1</v>
      </c>
      <c r="L200" s="4">
        <v>0</v>
      </c>
      <c r="M200" s="4">
        <v>3</v>
      </c>
      <c r="N200" s="7">
        <v>0</v>
      </c>
      <c r="R200">
        <f t="shared" si="57"/>
        <v>67</v>
      </c>
      <c r="S200">
        <f t="shared" si="58"/>
        <v>1</v>
      </c>
      <c r="T200">
        <f t="shared" si="59"/>
        <v>4</v>
      </c>
      <c r="U200">
        <f t="shared" si="60"/>
        <v>100</v>
      </c>
      <c r="V200">
        <f t="shared" si="61"/>
        <v>299</v>
      </c>
      <c r="W200">
        <f t="shared" si="62"/>
        <v>0</v>
      </c>
      <c r="X200">
        <f t="shared" si="63"/>
        <v>2</v>
      </c>
      <c r="Y200">
        <f t="shared" si="64"/>
        <v>125</v>
      </c>
      <c r="Z200">
        <f t="shared" si="65"/>
        <v>1</v>
      </c>
      <c r="AA200">
        <f t="shared" si="66"/>
        <v>0.9</v>
      </c>
      <c r="AB200">
        <f t="shared" si="67"/>
        <v>2</v>
      </c>
      <c r="AC200">
        <f t="shared" si="68"/>
        <v>2</v>
      </c>
      <c r="AD200">
        <f t="shared" si="69"/>
        <v>3</v>
      </c>
      <c r="AE200" s="13">
        <f t="shared" si="70"/>
        <v>1</v>
      </c>
      <c r="AF200" s="14">
        <f t="shared" si="71"/>
        <v>0</v>
      </c>
      <c r="AG200" s="15">
        <f t="shared" si="72"/>
        <v>1</v>
      </c>
      <c r="AH200">
        <f t="shared" si="73"/>
        <v>1</v>
      </c>
      <c r="AI200">
        <f t="shared" si="74"/>
        <v>0.95053233018051242</v>
      </c>
      <c r="AJ200" s="13">
        <f t="shared" si="75"/>
        <v>0.95053233018051242</v>
      </c>
      <c r="AK200" s="15">
        <f t="shared" si="76"/>
        <v>4.9467669819487581E-2</v>
      </c>
      <c r="AL200" s="13">
        <f t="shared" si="77"/>
        <v>-5.0733103765186437E-2</v>
      </c>
      <c r="AM200" s="15">
        <f t="shared" si="78"/>
        <v>100</v>
      </c>
      <c r="BQ200">
        <v>0.70465937530147593</v>
      </c>
      <c r="BR200">
        <v>0</v>
      </c>
      <c r="BS200">
        <v>1</v>
      </c>
      <c r="BT200">
        <f t="shared" si="82"/>
        <v>152</v>
      </c>
      <c r="BU200">
        <f t="shared" si="83"/>
        <v>40</v>
      </c>
      <c r="BV200">
        <f t="shared" si="79"/>
        <v>5.0000000000000044E-2</v>
      </c>
      <c r="BW200">
        <f t="shared" si="80"/>
        <v>0.70802919708029199</v>
      </c>
      <c r="BX200">
        <f t="shared" si="81"/>
        <v>4.4251824817518881E-3</v>
      </c>
    </row>
    <row r="201" spans="1:76" x14ac:dyDescent="0.3">
      <c r="A201" s="5">
        <v>57</v>
      </c>
      <c r="B201" s="5">
        <v>1</v>
      </c>
      <c r="C201" s="5">
        <v>3</v>
      </c>
      <c r="D201" s="5">
        <v>150</v>
      </c>
      <c r="E201" s="5">
        <v>126</v>
      </c>
      <c r="F201" s="5">
        <v>1</v>
      </c>
      <c r="G201" s="5">
        <v>0</v>
      </c>
      <c r="H201" s="5">
        <v>173</v>
      </c>
      <c r="I201" s="5">
        <v>0</v>
      </c>
      <c r="J201" s="5">
        <v>0.2</v>
      </c>
      <c r="K201" s="5">
        <v>1</v>
      </c>
      <c r="L201" s="5">
        <v>1</v>
      </c>
      <c r="M201" s="5">
        <v>7</v>
      </c>
      <c r="N201" s="8">
        <v>0</v>
      </c>
      <c r="R201">
        <f t="shared" ref="R201:R264" si="84">A195</f>
        <v>69</v>
      </c>
      <c r="S201">
        <f t="shared" ref="S201:S264" si="85">B195</f>
        <v>1</v>
      </c>
      <c r="T201">
        <f t="shared" ref="T201:T264" si="86">C195</f>
        <v>1</v>
      </c>
      <c r="U201">
        <f t="shared" ref="U201:U264" si="87">D195</f>
        <v>160</v>
      </c>
      <c r="V201">
        <f t="shared" ref="V201:V264" si="88">E195</f>
        <v>234</v>
      </c>
      <c r="W201">
        <f t="shared" ref="W201:W264" si="89">F195</f>
        <v>1</v>
      </c>
      <c r="X201">
        <f t="shared" ref="X201:X264" si="90">G195</f>
        <v>2</v>
      </c>
      <c r="Y201">
        <f t="shared" ref="Y201:Y264" si="91">H195</f>
        <v>131</v>
      </c>
      <c r="Z201">
        <f t="shared" ref="Z201:Z264" si="92">I195</f>
        <v>0</v>
      </c>
      <c r="AA201">
        <f t="shared" ref="AA201:AA264" si="93">J195</f>
        <v>0.1</v>
      </c>
      <c r="AB201">
        <f t="shared" ref="AB201:AB264" si="94">K195</f>
        <v>2</v>
      </c>
      <c r="AC201">
        <f t="shared" ref="AC201:AC264" si="95">L195</f>
        <v>1</v>
      </c>
      <c r="AD201">
        <f t="shared" ref="AD201:AD264" si="96">M195</f>
        <v>3</v>
      </c>
      <c r="AE201" s="13">
        <f t="shared" ref="AE201:AE264" si="97">N195</f>
        <v>0</v>
      </c>
      <c r="AF201" s="14">
        <f t="shared" ref="AF201:AF264" si="98">1-AE201</f>
        <v>1</v>
      </c>
      <c r="AG201" s="15">
        <f t="shared" ref="AG201:AG264" si="99">AE201+AF201</f>
        <v>1</v>
      </c>
      <c r="AH201">
        <f t="shared" ref="AH201:AH264" si="100">IF(AG201=0,"",AE201/AG201)</f>
        <v>0</v>
      </c>
      <c r="AI201">
        <f t="shared" ref="AI201:AI264" si="101">1/(1+EXP(-$AP$9-MMULT(R201:AD201,$AP$10:$AP$22)))</f>
        <v>0.22800513262274846</v>
      </c>
      <c r="AJ201" s="13">
        <f t="shared" ref="AJ201:AJ264" si="102">AG201*AI201</f>
        <v>0.22800513262274846</v>
      </c>
      <c r="AK201" s="15">
        <f t="shared" ref="AK201:AK264" si="103">AG201-AJ201</f>
        <v>0.77199486737725154</v>
      </c>
      <c r="AL201" s="13">
        <f t="shared" ref="AL201:AL264" si="104">IFERROR(AG201*(AH201*LN(AI201)+(1-AH201)*LN(1-AI201)),0)</f>
        <v>-0.25877737745452489</v>
      </c>
      <c r="AM201" s="15">
        <f t="shared" ref="AM201:AM264" si="105">100*IF(AI201&gt;=$BM$14,AE201/AG201,AF201/AG201)</f>
        <v>100</v>
      </c>
      <c r="BQ201">
        <v>0.72771148879412406</v>
      </c>
      <c r="BR201">
        <v>1</v>
      </c>
      <c r="BS201">
        <v>0</v>
      </c>
      <c r="BT201">
        <f t="shared" si="82"/>
        <v>153</v>
      </c>
      <c r="BU201">
        <f t="shared" si="83"/>
        <v>40</v>
      </c>
      <c r="BV201">
        <f t="shared" ref="BV201:BV264" si="106">1-BT201/BT$305</f>
        <v>4.3749999999999956E-2</v>
      </c>
      <c r="BW201">
        <f t="shared" ref="BW201:BW264" si="107">1-BU201/BU$305</f>
        <v>0.70802919708029199</v>
      </c>
      <c r="BX201">
        <f t="shared" ref="BX201:BX264" si="108">(BV201-BV202)*BW201</f>
        <v>0</v>
      </c>
    </row>
    <row r="202" spans="1:76" x14ac:dyDescent="0.3">
      <c r="A202" s="4">
        <v>64</v>
      </c>
      <c r="B202" s="4">
        <v>0</v>
      </c>
      <c r="C202" s="4">
        <v>3</v>
      </c>
      <c r="D202" s="4">
        <v>140</v>
      </c>
      <c r="E202" s="4">
        <v>313</v>
      </c>
      <c r="F202" s="4">
        <v>0</v>
      </c>
      <c r="G202" s="4">
        <v>0</v>
      </c>
      <c r="H202" s="4">
        <v>133</v>
      </c>
      <c r="I202" s="4">
        <v>0</v>
      </c>
      <c r="J202" s="4">
        <v>0.2</v>
      </c>
      <c r="K202" s="4">
        <v>1</v>
      </c>
      <c r="L202" s="4">
        <v>0</v>
      </c>
      <c r="M202" s="4">
        <v>7</v>
      </c>
      <c r="N202" s="7">
        <v>0</v>
      </c>
      <c r="R202">
        <f t="shared" si="84"/>
        <v>45</v>
      </c>
      <c r="S202">
        <f t="shared" si="85"/>
        <v>0</v>
      </c>
      <c r="T202">
        <f t="shared" si="86"/>
        <v>4</v>
      </c>
      <c r="U202">
        <f t="shared" si="87"/>
        <v>138</v>
      </c>
      <c r="V202">
        <f t="shared" si="88"/>
        <v>236</v>
      </c>
      <c r="W202">
        <f t="shared" si="89"/>
        <v>0</v>
      </c>
      <c r="X202">
        <f t="shared" si="90"/>
        <v>2</v>
      </c>
      <c r="Y202">
        <f t="shared" si="91"/>
        <v>152</v>
      </c>
      <c r="Z202">
        <f t="shared" si="92"/>
        <v>1</v>
      </c>
      <c r="AA202">
        <f t="shared" si="93"/>
        <v>0.2</v>
      </c>
      <c r="AB202">
        <f t="shared" si="94"/>
        <v>2</v>
      </c>
      <c r="AC202">
        <f t="shared" si="95"/>
        <v>0</v>
      </c>
      <c r="AD202">
        <f t="shared" si="96"/>
        <v>3</v>
      </c>
      <c r="AE202" s="13">
        <f t="shared" si="97"/>
        <v>0</v>
      </c>
      <c r="AF202" s="14">
        <f t="shared" si="98"/>
        <v>1</v>
      </c>
      <c r="AG202" s="15">
        <f t="shared" si="99"/>
        <v>1</v>
      </c>
      <c r="AH202">
        <f t="shared" si="100"/>
        <v>0</v>
      </c>
      <c r="AI202">
        <f t="shared" si="101"/>
        <v>0.32914059310481969</v>
      </c>
      <c r="AJ202" s="13">
        <f t="shared" si="102"/>
        <v>0.32914059310481969</v>
      </c>
      <c r="AK202" s="15">
        <f t="shared" si="103"/>
        <v>0.67085940689518031</v>
      </c>
      <c r="AL202" s="13">
        <f t="shared" si="104"/>
        <v>-0.39919569169146019</v>
      </c>
      <c r="AM202" s="15">
        <f t="shared" si="105"/>
        <v>100</v>
      </c>
      <c r="BQ202">
        <v>0.73616275812443888</v>
      </c>
      <c r="BR202">
        <v>0</v>
      </c>
      <c r="BS202">
        <v>1</v>
      </c>
      <c r="BT202">
        <f t="shared" ref="BT202:BT265" si="109">BT201+BR202</f>
        <v>153</v>
      </c>
      <c r="BU202">
        <f t="shared" ref="BU202:BU265" si="110">BU201+BS202</f>
        <v>41</v>
      </c>
      <c r="BV202">
        <f t="shared" si="106"/>
        <v>4.3749999999999956E-2</v>
      </c>
      <c r="BW202">
        <f t="shared" si="107"/>
        <v>0.7007299270072993</v>
      </c>
      <c r="BX202">
        <f t="shared" si="108"/>
        <v>0</v>
      </c>
    </row>
    <row r="203" spans="1:76" x14ac:dyDescent="0.3">
      <c r="A203" s="5">
        <v>43</v>
      </c>
      <c r="B203" s="5">
        <v>1</v>
      </c>
      <c r="C203" s="5">
        <v>4</v>
      </c>
      <c r="D203" s="5">
        <v>110</v>
      </c>
      <c r="E203" s="5">
        <v>211</v>
      </c>
      <c r="F203" s="5">
        <v>0</v>
      </c>
      <c r="G203" s="5">
        <v>0</v>
      </c>
      <c r="H203" s="5">
        <v>161</v>
      </c>
      <c r="I203" s="5">
        <v>0</v>
      </c>
      <c r="J203" s="5">
        <v>0</v>
      </c>
      <c r="K203" s="5">
        <v>1</v>
      </c>
      <c r="L203" s="5">
        <v>0</v>
      </c>
      <c r="M203" s="5">
        <v>7</v>
      </c>
      <c r="N203" s="8">
        <v>0</v>
      </c>
      <c r="R203">
        <f t="shared" si="84"/>
        <v>50</v>
      </c>
      <c r="S203">
        <f t="shared" si="85"/>
        <v>0</v>
      </c>
      <c r="T203">
        <f t="shared" si="86"/>
        <v>2</v>
      </c>
      <c r="U203">
        <f t="shared" si="87"/>
        <v>120</v>
      </c>
      <c r="V203">
        <f t="shared" si="88"/>
        <v>244</v>
      </c>
      <c r="W203">
        <f t="shared" si="89"/>
        <v>0</v>
      </c>
      <c r="X203">
        <f t="shared" si="90"/>
        <v>0</v>
      </c>
      <c r="Y203">
        <f t="shared" si="91"/>
        <v>162</v>
      </c>
      <c r="Z203">
        <f t="shared" si="92"/>
        <v>0</v>
      </c>
      <c r="AA203">
        <f t="shared" si="93"/>
        <v>1.1000000000000001</v>
      </c>
      <c r="AB203">
        <f t="shared" si="94"/>
        <v>1</v>
      </c>
      <c r="AC203">
        <f t="shared" si="95"/>
        <v>0</v>
      </c>
      <c r="AD203">
        <f t="shared" si="96"/>
        <v>3</v>
      </c>
      <c r="AE203" s="13">
        <f t="shared" si="97"/>
        <v>0</v>
      </c>
      <c r="AF203" s="14">
        <f t="shared" si="98"/>
        <v>1</v>
      </c>
      <c r="AG203" s="15">
        <f t="shared" si="99"/>
        <v>1</v>
      </c>
      <c r="AH203">
        <f t="shared" si="100"/>
        <v>0</v>
      </c>
      <c r="AI203">
        <f t="shared" si="101"/>
        <v>1.3422174241963021E-2</v>
      </c>
      <c r="AJ203" s="13">
        <f t="shared" si="102"/>
        <v>1.3422174241963021E-2</v>
      </c>
      <c r="AK203" s="15">
        <f t="shared" si="103"/>
        <v>0.98657782575803699</v>
      </c>
      <c r="AL203" s="13">
        <f t="shared" si="104"/>
        <v>-1.351306584756543E-2</v>
      </c>
      <c r="AM203" s="15">
        <f t="shared" si="105"/>
        <v>100</v>
      </c>
      <c r="BQ203">
        <v>0.74270735290510115</v>
      </c>
      <c r="BR203">
        <v>0</v>
      </c>
      <c r="BS203">
        <v>1</v>
      </c>
      <c r="BT203">
        <f t="shared" si="109"/>
        <v>153</v>
      </c>
      <c r="BU203">
        <f t="shared" si="110"/>
        <v>42</v>
      </c>
      <c r="BV203">
        <f t="shared" si="106"/>
        <v>4.3749999999999956E-2</v>
      </c>
      <c r="BW203">
        <f t="shared" si="107"/>
        <v>0.6934306569343065</v>
      </c>
      <c r="BX203">
        <f t="shared" si="108"/>
        <v>0</v>
      </c>
    </row>
    <row r="204" spans="1:76" x14ac:dyDescent="0.3">
      <c r="A204" s="4">
        <v>45</v>
      </c>
      <c r="B204" s="4">
        <v>1</v>
      </c>
      <c r="C204" s="4">
        <v>4</v>
      </c>
      <c r="D204" s="4">
        <v>142</v>
      </c>
      <c r="E204" s="4">
        <v>309</v>
      </c>
      <c r="F204" s="4">
        <v>0</v>
      </c>
      <c r="G204" s="4">
        <v>2</v>
      </c>
      <c r="H204" s="4">
        <v>147</v>
      </c>
      <c r="I204" s="4">
        <v>1</v>
      </c>
      <c r="J204" s="4">
        <v>0</v>
      </c>
      <c r="K204" s="4">
        <v>2</v>
      </c>
      <c r="L204" s="4">
        <v>3</v>
      </c>
      <c r="M204" s="4">
        <v>7</v>
      </c>
      <c r="N204" s="7">
        <v>1</v>
      </c>
      <c r="R204">
        <f t="shared" si="84"/>
        <v>59</v>
      </c>
      <c r="S204">
        <f t="shared" si="85"/>
        <v>1</v>
      </c>
      <c r="T204">
        <f t="shared" si="86"/>
        <v>1</v>
      </c>
      <c r="U204">
        <f t="shared" si="87"/>
        <v>160</v>
      </c>
      <c r="V204">
        <f t="shared" si="88"/>
        <v>273</v>
      </c>
      <c r="W204">
        <f t="shared" si="89"/>
        <v>0</v>
      </c>
      <c r="X204">
        <f t="shared" si="90"/>
        <v>2</v>
      </c>
      <c r="Y204">
        <f t="shared" si="91"/>
        <v>125</v>
      </c>
      <c r="Z204">
        <f t="shared" si="92"/>
        <v>0</v>
      </c>
      <c r="AA204">
        <f t="shared" si="93"/>
        <v>0</v>
      </c>
      <c r="AB204">
        <f t="shared" si="94"/>
        <v>1</v>
      </c>
      <c r="AC204">
        <f t="shared" si="95"/>
        <v>0</v>
      </c>
      <c r="AD204">
        <f t="shared" si="96"/>
        <v>3</v>
      </c>
      <c r="AE204" s="13">
        <f t="shared" si="97"/>
        <v>1</v>
      </c>
      <c r="AF204" s="14">
        <f t="shared" si="98"/>
        <v>0</v>
      </c>
      <c r="AG204" s="15">
        <f t="shared" si="99"/>
        <v>1</v>
      </c>
      <c r="AH204">
        <f t="shared" si="100"/>
        <v>1</v>
      </c>
      <c r="AI204">
        <f t="shared" si="101"/>
        <v>0.16804969330673228</v>
      </c>
      <c r="AJ204" s="13">
        <f t="shared" si="102"/>
        <v>0.16804969330673228</v>
      </c>
      <c r="AK204" s="15">
        <f t="shared" si="103"/>
        <v>0.83195030669326775</v>
      </c>
      <c r="AL204" s="13">
        <f t="shared" si="104"/>
        <v>-1.7834955498246945</v>
      </c>
      <c r="AM204" s="15">
        <f t="shared" si="105"/>
        <v>0</v>
      </c>
      <c r="BQ204">
        <v>0.74530622830691873</v>
      </c>
      <c r="BR204">
        <v>0</v>
      </c>
      <c r="BS204">
        <v>1</v>
      </c>
      <c r="BT204">
        <f t="shared" si="109"/>
        <v>153</v>
      </c>
      <c r="BU204">
        <f t="shared" si="110"/>
        <v>43</v>
      </c>
      <c r="BV204">
        <f t="shared" si="106"/>
        <v>4.3749999999999956E-2</v>
      </c>
      <c r="BW204">
        <f t="shared" si="107"/>
        <v>0.68613138686131392</v>
      </c>
      <c r="BX204">
        <f t="shared" si="108"/>
        <v>0</v>
      </c>
    </row>
    <row r="205" spans="1:76" x14ac:dyDescent="0.3">
      <c r="A205" s="5">
        <v>58</v>
      </c>
      <c r="B205" s="5">
        <v>1</v>
      </c>
      <c r="C205" s="5">
        <v>4</v>
      </c>
      <c r="D205" s="5">
        <v>128</v>
      </c>
      <c r="E205" s="5">
        <v>259</v>
      </c>
      <c r="F205" s="5">
        <v>0</v>
      </c>
      <c r="G205" s="5">
        <v>2</v>
      </c>
      <c r="H205" s="5">
        <v>130</v>
      </c>
      <c r="I205" s="5">
        <v>1</v>
      </c>
      <c r="J205" s="5">
        <v>3</v>
      </c>
      <c r="K205" s="5">
        <v>2</v>
      </c>
      <c r="L205" s="5">
        <v>2</v>
      </c>
      <c r="M205" s="5">
        <v>7</v>
      </c>
      <c r="N205" s="8">
        <v>1</v>
      </c>
      <c r="R205">
        <f t="shared" si="84"/>
        <v>50</v>
      </c>
      <c r="S205">
        <f t="shared" si="85"/>
        <v>0</v>
      </c>
      <c r="T205">
        <f t="shared" si="86"/>
        <v>4</v>
      </c>
      <c r="U205">
        <f t="shared" si="87"/>
        <v>110</v>
      </c>
      <c r="V205">
        <f t="shared" si="88"/>
        <v>254</v>
      </c>
      <c r="W205">
        <f t="shared" si="89"/>
        <v>0</v>
      </c>
      <c r="X205">
        <f t="shared" si="90"/>
        <v>2</v>
      </c>
      <c r="Y205">
        <f t="shared" si="91"/>
        <v>159</v>
      </c>
      <c r="Z205">
        <f t="shared" si="92"/>
        <v>0</v>
      </c>
      <c r="AA205">
        <f t="shared" si="93"/>
        <v>0</v>
      </c>
      <c r="AB205">
        <f t="shared" si="94"/>
        <v>1</v>
      </c>
      <c r="AC205">
        <f t="shared" si="95"/>
        <v>0</v>
      </c>
      <c r="AD205">
        <f t="shared" si="96"/>
        <v>3</v>
      </c>
      <c r="AE205" s="13">
        <f t="shared" si="97"/>
        <v>0</v>
      </c>
      <c r="AF205" s="14">
        <f t="shared" si="98"/>
        <v>1</v>
      </c>
      <c r="AG205" s="15">
        <f t="shared" si="99"/>
        <v>1</v>
      </c>
      <c r="AH205">
        <f t="shared" si="100"/>
        <v>0</v>
      </c>
      <c r="AI205">
        <f t="shared" si="101"/>
        <v>4.4971932947478713E-2</v>
      </c>
      <c r="AJ205" s="13">
        <f t="shared" si="102"/>
        <v>4.4971932947478713E-2</v>
      </c>
      <c r="AK205" s="15">
        <f t="shared" si="103"/>
        <v>0.9550280670525213</v>
      </c>
      <c r="AL205" s="13">
        <f t="shared" si="104"/>
        <v>-4.6014549349480224E-2</v>
      </c>
      <c r="AM205" s="15">
        <f t="shared" si="105"/>
        <v>100</v>
      </c>
      <c r="BQ205">
        <v>0.74725466167823884</v>
      </c>
      <c r="BR205">
        <v>0</v>
      </c>
      <c r="BS205">
        <v>1</v>
      </c>
      <c r="BT205">
        <f t="shared" si="109"/>
        <v>153</v>
      </c>
      <c r="BU205">
        <f t="shared" si="110"/>
        <v>44</v>
      </c>
      <c r="BV205">
        <f t="shared" si="106"/>
        <v>4.3749999999999956E-2</v>
      </c>
      <c r="BW205">
        <f t="shared" si="107"/>
        <v>0.67883211678832112</v>
      </c>
      <c r="BX205">
        <f t="shared" si="108"/>
        <v>0</v>
      </c>
    </row>
    <row r="206" spans="1:76" x14ac:dyDescent="0.3">
      <c r="A206" s="4">
        <v>50</v>
      </c>
      <c r="B206" s="4">
        <v>1</v>
      </c>
      <c r="C206" s="4">
        <v>4</v>
      </c>
      <c r="D206" s="4">
        <v>144</v>
      </c>
      <c r="E206" s="4">
        <v>200</v>
      </c>
      <c r="F206" s="4">
        <v>0</v>
      </c>
      <c r="G206" s="4">
        <v>2</v>
      </c>
      <c r="H206" s="4">
        <v>126</v>
      </c>
      <c r="I206" s="4">
        <v>1</v>
      </c>
      <c r="J206" s="4">
        <v>0.9</v>
      </c>
      <c r="K206" s="4">
        <v>2</v>
      </c>
      <c r="L206" s="4">
        <v>0</v>
      </c>
      <c r="M206" s="4">
        <v>7</v>
      </c>
      <c r="N206" s="7">
        <v>1</v>
      </c>
      <c r="R206">
        <f t="shared" si="84"/>
        <v>64</v>
      </c>
      <c r="S206">
        <f t="shared" si="85"/>
        <v>0</v>
      </c>
      <c r="T206">
        <f t="shared" si="86"/>
        <v>4</v>
      </c>
      <c r="U206">
        <f t="shared" si="87"/>
        <v>180</v>
      </c>
      <c r="V206">
        <f t="shared" si="88"/>
        <v>325</v>
      </c>
      <c r="W206">
        <f t="shared" si="89"/>
        <v>0</v>
      </c>
      <c r="X206">
        <f t="shared" si="90"/>
        <v>0</v>
      </c>
      <c r="Y206">
        <f t="shared" si="91"/>
        <v>154</v>
      </c>
      <c r="Z206">
        <f t="shared" si="92"/>
        <v>1</v>
      </c>
      <c r="AA206">
        <f t="shared" si="93"/>
        <v>0</v>
      </c>
      <c r="AB206">
        <f t="shared" si="94"/>
        <v>1</v>
      </c>
      <c r="AC206">
        <f t="shared" si="95"/>
        <v>0</v>
      </c>
      <c r="AD206">
        <f t="shared" si="96"/>
        <v>3</v>
      </c>
      <c r="AE206" s="13">
        <f t="shared" si="97"/>
        <v>0</v>
      </c>
      <c r="AF206" s="14">
        <f t="shared" si="98"/>
        <v>1</v>
      </c>
      <c r="AG206" s="15">
        <f t="shared" si="99"/>
        <v>1</v>
      </c>
      <c r="AH206">
        <f t="shared" si="100"/>
        <v>0</v>
      </c>
      <c r="AI206">
        <f t="shared" si="101"/>
        <v>0.33622756374219975</v>
      </c>
      <c r="AJ206" s="13">
        <f t="shared" si="102"/>
        <v>0.33622756374219975</v>
      </c>
      <c r="AK206" s="15">
        <f t="shared" si="103"/>
        <v>0.66377243625780025</v>
      </c>
      <c r="AL206" s="13">
        <f t="shared" si="104"/>
        <v>-0.40981590472563356</v>
      </c>
      <c r="AM206" s="15">
        <f t="shared" si="105"/>
        <v>100</v>
      </c>
      <c r="BQ206">
        <v>0.75094040263373385</v>
      </c>
      <c r="BR206">
        <v>0</v>
      </c>
      <c r="BS206">
        <v>1</v>
      </c>
      <c r="BT206">
        <f t="shared" si="109"/>
        <v>153</v>
      </c>
      <c r="BU206">
        <f t="shared" si="110"/>
        <v>45</v>
      </c>
      <c r="BV206">
        <f t="shared" si="106"/>
        <v>4.3749999999999956E-2</v>
      </c>
      <c r="BW206">
        <f t="shared" si="107"/>
        <v>0.67153284671532854</v>
      </c>
      <c r="BX206">
        <f t="shared" si="108"/>
        <v>4.1970802919707884E-3</v>
      </c>
    </row>
    <row r="207" spans="1:76" x14ac:dyDescent="0.3">
      <c r="A207" s="5">
        <v>55</v>
      </c>
      <c r="B207" s="5">
        <v>1</v>
      </c>
      <c r="C207" s="5">
        <v>2</v>
      </c>
      <c r="D207" s="5">
        <v>130</v>
      </c>
      <c r="E207" s="5">
        <v>262</v>
      </c>
      <c r="F207" s="5">
        <v>0</v>
      </c>
      <c r="G207" s="5">
        <v>0</v>
      </c>
      <c r="H207" s="5">
        <v>155</v>
      </c>
      <c r="I207" s="5">
        <v>0</v>
      </c>
      <c r="J207" s="5">
        <v>0</v>
      </c>
      <c r="K207" s="5">
        <v>1</v>
      </c>
      <c r="L207" s="5">
        <v>0</v>
      </c>
      <c r="M207" s="5">
        <v>3</v>
      </c>
      <c r="N207" s="8">
        <v>0</v>
      </c>
      <c r="R207">
        <f t="shared" si="84"/>
        <v>57</v>
      </c>
      <c r="S207">
        <f t="shared" si="85"/>
        <v>1</v>
      </c>
      <c r="T207">
        <f t="shared" si="86"/>
        <v>3</v>
      </c>
      <c r="U207">
        <f t="shared" si="87"/>
        <v>150</v>
      </c>
      <c r="V207">
        <f t="shared" si="88"/>
        <v>126</v>
      </c>
      <c r="W207">
        <f t="shared" si="89"/>
        <v>1</v>
      </c>
      <c r="X207">
        <f t="shared" si="90"/>
        <v>0</v>
      </c>
      <c r="Y207">
        <f t="shared" si="91"/>
        <v>173</v>
      </c>
      <c r="Z207">
        <f t="shared" si="92"/>
        <v>0</v>
      </c>
      <c r="AA207">
        <f t="shared" si="93"/>
        <v>0.2</v>
      </c>
      <c r="AB207">
        <f t="shared" si="94"/>
        <v>1</v>
      </c>
      <c r="AC207">
        <f t="shared" si="95"/>
        <v>1</v>
      </c>
      <c r="AD207">
        <f t="shared" si="96"/>
        <v>7</v>
      </c>
      <c r="AE207" s="13">
        <f t="shared" si="97"/>
        <v>0</v>
      </c>
      <c r="AF207" s="14">
        <f t="shared" si="98"/>
        <v>1</v>
      </c>
      <c r="AG207" s="15">
        <f t="shared" si="99"/>
        <v>1</v>
      </c>
      <c r="AH207">
        <f t="shared" si="100"/>
        <v>0</v>
      </c>
      <c r="AI207">
        <f t="shared" si="101"/>
        <v>0.23048077461888869</v>
      </c>
      <c r="AJ207" s="13">
        <f t="shared" si="102"/>
        <v>0.23048077461888869</v>
      </c>
      <c r="AK207" s="15">
        <f t="shared" si="103"/>
        <v>0.76951922538111128</v>
      </c>
      <c r="AL207" s="13">
        <f t="shared" si="104"/>
        <v>-0.26198934176434752</v>
      </c>
      <c r="AM207" s="15">
        <f t="shared" si="105"/>
        <v>100</v>
      </c>
      <c r="BQ207">
        <v>0.75685162276483919</v>
      </c>
      <c r="BR207">
        <v>1</v>
      </c>
      <c r="BS207">
        <v>0</v>
      </c>
      <c r="BT207">
        <f t="shared" si="109"/>
        <v>154</v>
      </c>
      <c r="BU207">
        <f t="shared" si="110"/>
        <v>45</v>
      </c>
      <c r="BV207">
        <f t="shared" si="106"/>
        <v>3.7499999999999978E-2</v>
      </c>
      <c r="BW207">
        <f t="shared" si="107"/>
        <v>0.67153284671532854</v>
      </c>
      <c r="BX207">
        <f t="shared" si="108"/>
        <v>0</v>
      </c>
    </row>
    <row r="208" spans="1:76" x14ac:dyDescent="0.3">
      <c r="A208" s="4">
        <v>62</v>
      </c>
      <c r="B208" s="4">
        <v>0</v>
      </c>
      <c r="C208" s="4">
        <v>4</v>
      </c>
      <c r="D208" s="4">
        <v>150</v>
      </c>
      <c r="E208" s="4">
        <v>244</v>
      </c>
      <c r="F208" s="4">
        <v>0</v>
      </c>
      <c r="G208" s="4">
        <v>0</v>
      </c>
      <c r="H208" s="4">
        <v>154</v>
      </c>
      <c r="I208" s="4">
        <v>1</v>
      </c>
      <c r="J208" s="4">
        <v>1.4</v>
      </c>
      <c r="K208" s="4">
        <v>2</v>
      </c>
      <c r="L208" s="4">
        <v>0</v>
      </c>
      <c r="M208" s="4">
        <v>3</v>
      </c>
      <c r="N208" s="7">
        <v>1</v>
      </c>
      <c r="R208">
        <f t="shared" si="84"/>
        <v>64</v>
      </c>
      <c r="S208">
        <f t="shared" si="85"/>
        <v>0</v>
      </c>
      <c r="T208">
        <f t="shared" si="86"/>
        <v>3</v>
      </c>
      <c r="U208">
        <f t="shared" si="87"/>
        <v>140</v>
      </c>
      <c r="V208">
        <f t="shared" si="88"/>
        <v>313</v>
      </c>
      <c r="W208">
        <f t="shared" si="89"/>
        <v>0</v>
      </c>
      <c r="X208">
        <f t="shared" si="90"/>
        <v>0</v>
      </c>
      <c r="Y208">
        <f t="shared" si="91"/>
        <v>133</v>
      </c>
      <c r="Z208">
        <f t="shared" si="92"/>
        <v>0</v>
      </c>
      <c r="AA208">
        <f t="shared" si="93"/>
        <v>0.2</v>
      </c>
      <c r="AB208">
        <f t="shared" si="94"/>
        <v>1</v>
      </c>
      <c r="AC208">
        <f t="shared" si="95"/>
        <v>0</v>
      </c>
      <c r="AD208">
        <f t="shared" si="96"/>
        <v>7</v>
      </c>
      <c r="AE208" s="13">
        <f t="shared" si="97"/>
        <v>0</v>
      </c>
      <c r="AF208" s="14">
        <f t="shared" si="98"/>
        <v>1</v>
      </c>
      <c r="AG208" s="15">
        <f t="shared" si="99"/>
        <v>1</v>
      </c>
      <c r="AH208">
        <f t="shared" si="100"/>
        <v>0</v>
      </c>
      <c r="AI208">
        <f t="shared" si="101"/>
        <v>0.20710858934113049</v>
      </c>
      <c r="AJ208" s="13">
        <f t="shared" si="102"/>
        <v>0.20710858934113049</v>
      </c>
      <c r="AK208" s="15">
        <f t="shared" si="103"/>
        <v>0.79289141065886948</v>
      </c>
      <c r="AL208" s="13">
        <f t="shared" si="104"/>
        <v>-0.23206900158012922</v>
      </c>
      <c r="AM208" s="15">
        <f t="shared" si="105"/>
        <v>100</v>
      </c>
      <c r="BQ208">
        <v>0.76889173376294595</v>
      </c>
      <c r="BR208">
        <v>0</v>
      </c>
      <c r="BS208">
        <v>1</v>
      </c>
      <c r="BT208">
        <f t="shared" si="109"/>
        <v>154</v>
      </c>
      <c r="BU208">
        <f t="shared" si="110"/>
        <v>46</v>
      </c>
      <c r="BV208">
        <f t="shared" si="106"/>
        <v>3.7499999999999978E-2</v>
      </c>
      <c r="BW208">
        <f t="shared" si="107"/>
        <v>0.66423357664233573</v>
      </c>
      <c r="BX208">
        <f t="shared" si="108"/>
        <v>0</v>
      </c>
    </row>
    <row r="209" spans="1:76" x14ac:dyDescent="0.3">
      <c r="A209" s="5">
        <v>37</v>
      </c>
      <c r="B209" s="5">
        <v>0</v>
      </c>
      <c r="C209" s="5">
        <v>3</v>
      </c>
      <c r="D209" s="5">
        <v>120</v>
      </c>
      <c r="E209" s="5">
        <v>215</v>
      </c>
      <c r="F209" s="5">
        <v>0</v>
      </c>
      <c r="G209" s="5">
        <v>0</v>
      </c>
      <c r="H209" s="5">
        <v>170</v>
      </c>
      <c r="I209" s="5">
        <v>0</v>
      </c>
      <c r="J209" s="5">
        <v>0</v>
      </c>
      <c r="K209" s="5">
        <v>1</v>
      </c>
      <c r="L209" s="5">
        <v>0</v>
      </c>
      <c r="M209" s="5">
        <v>3</v>
      </c>
      <c r="N209" s="8">
        <v>0</v>
      </c>
      <c r="R209">
        <f t="shared" si="84"/>
        <v>43</v>
      </c>
      <c r="S209">
        <f t="shared" si="85"/>
        <v>1</v>
      </c>
      <c r="T209">
        <f t="shared" si="86"/>
        <v>4</v>
      </c>
      <c r="U209">
        <f t="shared" si="87"/>
        <v>110</v>
      </c>
      <c r="V209">
        <f t="shared" si="88"/>
        <v>211</v>
      </c>
      <c r="W209">
        <f t="shared" si="89"/>
        <v>0</v>
      </c>
      <c r="X209">
        <f t="shared" si="90"/>
        <v>0</v>
      </c>
      <c r="Y209">
        <f t="shared" si="91"/>
        <v>161</v>
      </c>
      <c r="Z209">
        <f t="shared" si="92"/>
        <v>0</v>
      </c>
      <c r="AA209">
        <f t="shared" si="93"/>
        <v>0</v>
      </c>
      <c r="AB209">
        <f t="shared" si="94"/>
        <v>1</v>
      </c>
      <c r="AC209">
        <f t="shared" si="95"/>
        <v>0</v>
      </c>
      <c r="AD209">
        <f t="shared" si="96"/>
        <v>7</v>
      </c>
      <c r="AE209" s="13">
        <f t="shared" si="97"/>
        <v>0</v>
      </c>
      <c r="AF209" s="14">
        <f t="shared" si="98"/>
        <v>1</v>
      </c>
      <c r="AG209" s="15">
        <f t="shared" si="99"/>
        <v>1</v>
      </c>
      <c r="AH209">
        <f t="shared" si="100"/>
        <v>0</v>
      </c>
      <c r="AI209">
        <f t="shared" si="101"/>
        <v>0.26591912932523909</v>
      </c>
      <c r="AJ209" s="13">
        <f t="shared" si="102"/>
        <v>0.26591912932523909</v>
      </c>
      <c r="AK209" s="15">
        <f t="shared" si="103"/>
        <v>0.73408087067476091</v>
      </c>
      <c r="AL209" s="13">
        <f t="shared" si="104"/>
        <v>-0.30913607840576551</v>
      </c>
      <c r="AM209" s="15">
        <f t="shared" si="105"/>
        <v>100</v>
      </c>
      <c r="BQ209">
        <v>0.78259360806098976</v>
      </c>
      <c r="BR209">
        <v>0</v>
      </c>
      <c r="BS209">
        <v>1</v>
      </c>
      <c r="BT209">
        <f t="shared" si="109"/>
        <v>154</v>
      </c>
      <c r="BU209">
        <f t="shared" si="110"/>
        <v>47</v>
      </c>
      <c r="BV209">
        <f t="shared" si="106"/>
        <v>3.7499999999999978E-2</v>
      </c>
      <c r="BW209">
        <f t="shared" si="107"/>
        <v>0.65693430656934304</v>
      </c>
      <c r="BX209">
        <f t="shared" si="108"/>
        <v>0</v>
      </c>
    </row>
    <row r="210" spans="1:76" x14ac:dyDescent="0.3">
      <c r="A210" s="4">
        <v>38</v>
      </c>
      <c r="B210" s="4">
        <v>1</v>
      </c>
      <c r="C210" s="4">
        <v>1</v>
      </c>
      <c r="D210" s="4">
        <v>120</v>
      </c>
      <c r="E210" s="4">
        <v>231</v>
      </c>
      <c r="F210" s="4">
        <v>0</v>
      </c>
      <c r="G210" s="4">
        <v>0</v>
      </c>
      <c r="H210" s="4">
        <v>182</v>
      </c>
      <c r="I210" s="4">
        <v>1</v>
      </c>
      <c r="J210" s="4">
        <v>3.8</v>
      </c>
      <c r="K210" s="4">
        <v>2</v>
      </c>
      <c r="L210" s="4">
        <v>0</v>
      </c>
      <c r="M210" s="4">
        <v>7</v>
      </c>
      <c r="N210" s="7">
        <v>1</v>
      </c>
      <c r="R210">
        <f t="shared" si="84"/>
        <v>45</v>
      </c>
      <c r="S210">
        <f t="shared" si="85"/>
        <v>1</v>
      </c>
      <c r="T210">
        <f t="shared" si="86"/>
        <v>4</v>
      </c>
      <c r="U210">
        <f t="shared" si="87"/>
        <v>142</v>
      </c>
      <c r="V210">
        <f t="shared" si="88"/>
        <v>309</v>
      </c>
      <c r="W210">
        <f t="shared" si="89"/>
        <v>0</v>
      </c>
      <c r="X210">
        <f t="shared" si="90"/>
        <v>2</v>
      </c>
      <c r="Y210">
        <f t="shared" si="91"/>
        <v>147</v>
      </c>
      <c r="Z210">
        <f t="shared" si="92"/>
        <v>1</v>
      </c>
      <c r="AA210">
        <f t="shared" si="93"/>
        <v>0</v>
      </c>
      <c r="AB210">
        <f t="shared" si="94"/>
        <v>2</v>
      </c>
      <c r="AC210">
        <f t="shared" si="95"/>
        <v>3</v>
      </c>
      <c r="AD210">
        <f t="shared" si="96"/>
        <v>7</v>
      </c>
      <c r="AE210" s="13">
        <f t="shared" si="97"/>
        <v>1</v>
      </c>
      <c r="AF210" s="14">
        <f t="shared" si="98"/>
        <v>0</v>
      </c>
      <c r="AG210" s="15">
        <f t="shared" si="99"/>
        <v>1</v>
      </c>
      <c r="AH210">
        <f t="shared" si="100"/>
        <v>1</v>
      </c>
      <c r="AI210">
        <f t="shared" si="101"/>
        <v>0.99815235999463758</v>
      </c>
      <c r="AJ210" s="13">
        <f t="shared" si="102"/>
        <v>0.99815235999463758</v>
      </c>
      <c r="AK210" s="15">
        <f t="shared" si="103"/>
        <v>1.8476400053624165E-3</v>
      </c>
      <c r="AL210" s="13">
        <f t="shared" si="104"/>
        <v>-1.8493489975497843E-3</v>
      </c>
      <c r="AM210" s="15">
        <f t="shared" si="105"/>
        <v>100</v>
      </c>
      <c r="BQ210">
        <v>0.7875203582382253</v>
      </c>
      <c r="BR210">
        <v>0</v>
      </c>
      <c r="BS210">
        <v>1</v>
      </c>
      <c r="BT210">
        <f t="shared" si="109"/>
        <v>154</v>
      </c>
      <c r="BU210">
        <f t="shared" si="110"/>
        <v>48</v>
      </c>
      <c r="BV210">
        <f t="shared" si="106"/>
        <v>3.7499999999999978E-2</v>
      </c>
      <c r="BW210">
        <f t="shared" si="107"/>
        <v>0.64963503649635035</v>
      </c>
      <c r="BX210">
        <f t="shared" si="108"/>
        <v>4.0602189781021756E-3</v>
      </c>
    </row>
    <row r="211" spans="1:76" x14ac:dyDescent="0.3">
      <c r="A211" s="5">
        <v>41</v>
      </c>
      <c r="B211" s="5">
        <v>1</v>
      </c>
      <c r="C211" s="5">
        <v>3</v>
      </c>
      <c r="D211" s="5">
        <v>130</v>
      </c>
      <c r="E211" s="5">
        <v>214</v>
      </c>
      <c r="F211" s="5">
        <v>0</v>
      </c>
      <c r="G211" s="5">
        <v>2</v>
      </c>
      <c r="H211" s="5">
        <v>168</v>
      </c>
      <c r="I211" s="5">
        <v>0</v>
      </c>
      <c r="J211" s="5">
        <v>2</v>
      </c>
      <c r="K211" s="5">
        <v>2</v>
      </c>
      <c r="L211" s="5">
        <v>0</v>
      </c>
      <c r="M211" s="5">
        <v>3</v>
      </c>
      <c r="N211" s="8">
        <v>0</v>
      </c>
      <c r="R211">
        <f t="shared" si="84"/>
        <v>58</v>
      </c>
      <c r="S211">
        <f t="shared" si="85"/>
        <v>1</v>
      </c>
      <c r="T211">
        <f t="shared" si="86"/>
        <v>4</v>
      </c>
      <c r="U211">
        <f t="shared" si="87"/>
        <v>128</v>
      </c>
      <c r="V211">
        <f t="shared" si="88"/>
        <v>259</v>
      </c>
      <c r="W211">
        <f t="shared" si="89"/>
        <v>0</v>
      </c>
      <c r="X211">
        <f t="shared" si="90"/>
        <v>2</v>
      </c>
      <c r="Y211">
        <f t="shared" si="91"/>
        <v>130</v>
      </c>
      <c r="Z211">
        <f t="shared" si="92"/>
        <v>1</v>
      </c>
      <c r="AA211">
        <f t="shared" si="93"/>
        <v>3</v>
      </c>
      <c r="AB211">
        <f t="shared" si="94"/>
        <v>2</v>
      </c>
      <c r="AC211">
        <f t="shared" si="95"/>
        <v>2</v>
      </c>
      <c r="AD211">
        <f t="shared" si="96"/>
        <v>7</v>
      </c>
      <c r="AE211" s="13">
        <f t="shared" si="97"/>
        <v>1</v>
      </c>
      <c r="AF211" s="14">
        <f t="shared" si="98"/>
        <v>0</v>
      </c>
      <c r="AG211" s="15">
        <f t="shared" si="99"/>
        <v>1</v>
      </c>
      <c r="AH211">
        <f t="shared" si="100"/>
        <v>1</v>
      </c>
      <c r="AI211">
        <f t="shared" si="101"/>
        <v>0.99526602729238156</v>
      </c>
      <c r="AJ211" s="13">
        <f t="shared" si="102"/>
        <v>0.99526602729238156</v>
      </c>
      <c r="AK211" s="15">
        <f t="shared" si="103"/>
        <v>4.733972707618439E-3</v>
      </c>
      <c r="AL211" s="13">
        <f t="shared" si="104"/>
        <v>-4.745213446012999E-3</v>
      </c>
      <c r="AM211" s="15">
        <f t="shared" si="105"/>
        <v>100</v>
      </c>
      <c r="BQ211">
        <v>0.79332021788893092</v>
      </c>
      <c r="BR211">
        <v>1</v>
      </c>
      <c r="BS211">
        <v>0</v>
      </c>
      <c r="BT211">
        <f t="shared" si="109"/>
        <v>155</v>
      </c>
      <c r="BU211">
        <f t="shared" si="110"/>
        <v>48</v>
      </c>
      <c r="BV211">
        <f t="shared" si="106"/>
        <v>3.125E-2</v>
      </c>
      <c r="BW211">
        <f t="shared" si="107"/>
        <v>0.64963503649635035</v>
      </c>
      <c r="BX211">
        <f t="shared" si="108"/>
        <v>0</v>
      </c>
    </row>
    <row r="212" spans="1:76" x14ac:dyDescent="0.3">
      <c r="A212" s="4">
        <v>66</v>
      </c>
      <c r="B212" s="4">
        <v>0</v>
      </c>
      <c r="C212" s="4">
        <v>4</v>
      </c>
      <c r="D212" s="4">
        <v>178</v>
      </c>
      <c r="E212" s="4">
        <v>228</v>
      </c>
      <c r="F212" s="4">
        <v>1</v>
      </c>
      <c r="G212" s="4">
        <v>0</v>
      </c>
      <c r="H212" s="4">
        <v>165</v>
      </c>
      <c r="I212" s="4">
        <v>1</v>
      </c>
      <c r="J212" s="4">
        <v>1</v>
      </c>
      <c r="K212" s="4">
        <v>2</v>
      </c>
      <c r="L212" s="4">
        <v>2</v>
      </c>
      <c r="M212" s="4">
        <v>7</v>
      </c>
      <c r="N212" s="7">
        <v>1</v>
      </c>
      <c r="R212">
        <f t="shared" si="84"/>
        <v>50</v>
      </c>
      <c r="S212">
        <f t="shared" si="85"/>
        <v>1</v>
      </c>
      <c r="T212">
        <f t="shared" si="86"/>
        <v>4</v>
      </c>
      <c r="U212">
        <f t="shared" si="87"/>
        <v>144</v>
      </c>
      <c r="V212">
        <f t="shared" si="88"/>
        <v>200</v>
      </c>
      <c r="W212">
        <f t="shared" si="89"/>
        <v>0</v>
      </c>
      <c r="X212">
        <f t="shared" si="90"/>
        <v>2</v>
      </c>
      <c r="Y212">
        <f t="shared" si="91"/>
        <v>126</v>
      </c>
      <c r="Z212">
        <f t="shared" si="92"/>
        <v>1</v>
      </c>
      <c r="AA212">
        <f t="shared" si="93"/>
        <v>0.9</v>
      </c>
      <c r="AB212">
        <f t="shared" si="94"/>
        <v>2</v>
      </c>
      <c r="AC212">
        <f t="shared" si="95"/>
        <v>0</v>
      </c>
      <c r="AD212">
        <f t="shared" si="96"/>
        <v>7</v>
      </c>
      <c r="AE212" s="13">
        <f t="shared" si="97"/>
        <v>1</v>
      </c>
      <c r="AF212" s="14">
        <f t="shared" si="98"/>
        <v>0</v>
      </c>
      <c r="AG212" s="15">
        <f t="shared" si="99"/>
        <v>1</v>
      </c>
      <c r="AH212">
        <f t="shared" si="100"/>
        <v>1</v>
      </c>
      <c r="AI212">
        <f t="shared" si="101"/>
        <v>0.92957518382236137</v>
      </c>
      <c r="AJ212" s="13">
        <f t="shared" si="102"/>
        <v>0.92957518382236137</v>
      </c>
      <c r="AK212" s="15">
        <f t="shared" si="103"/>
        <v>7.0424816177638627E-2</v>
      </c>
      <c r="AL212" s="13">
        <f t="shared" si="104"/>
        <v>-7.3027588784754044E-2</v>
      </c>
      <c r="AM212" s="15">
        <f t="shared" si="105"/>
        <v>100</v>
      </c>
      <c r="BQ212">
        <v>0.79516561179780887</v>
      </c>
      <c r="BR212">
        <v>0</v>
      </c>
      <c r="BS212">
        <v>1</v>
      </c>
      <c r="BT212">
        <f t="shared" si="109"/>
        <v>155</v>
      </c>
      <c r="BU212">
        <f t="shared" si="110"/>
        <v>49</v>
      </c>
      <c r="BV212">
        <f t="shared" si="106"/>
        <v>3.125E-2</v>
      </c>
      <c r="BW212">
        <f t="shared" si="107"/>
        <v>0.64233576642335766</v>
      </c>
      <c r="BX212">
        <f t="shared" si="108"/>
        <v>0</v>
      </c>
    </row>
    <row r="213" spans="1:76" x14ac:dyDescent="0.3">
      <c r="A213" s="5">
        <v>52</v>
      </c>
      <c r="B213" s="5">
        <v>1</v>
      </c>
      <c r="C213" s="5">
        <v>4</v>
      </c>
      <c r="D213" s="5">
        <v>112</v>
      </c>
      <c r="E213" s="5">
        <v>230</v>
      </c>
      <c r="F213" s="5">
        <v>0</v>
      </c>
      <c r="G213" s="5">
        <v>0</v>
      </c>
      <c r="H213" s="5">
        <v>160</v>
      </c>
      <c r="I213" s="5">
        <v>0</v>
      </c>
      <c r="J213" s="5">
        <v>0</v>
      </c>
      <c r="K213" s="5">
        <v>1</v>
      </c>
      <c r="L213" s="5">
        <v>1</v>
      </c>
      <c r="M213" s="5">
        <v>3</v>
      </c>
      <c r="N213" s="8">
        <v>1</v>
      </c>
      <c r="R213">
        <f t="shared" si="84"/>
        <v>55</v>
      </c>
      <c r="S213">
        <f t="shared" si="85"/>
        <v>1</v>
      </c>
      <c r="T213">
        <f t="shared" si="86"/>
        <v>2</v>
      </c>
      <c r="U213">
        <f t="shared" si="87"/>
        <v>130</v>
      </c>
      <c r="V213">
        <f t="shared" si="88"/>
        <v>262</v>
      </c>
      <c r="W213">
        <f t="shared" si="89"/>
        <v>0</v>
      </c>
      <c r="X213">
        <f t="shared" si="90"/>
        <v>0</v>
      </c>
      <c r="Y213">
        <f t="shared" si="91"/>
        <v>155</v>
      </c>
      <c r="Z213">
        <f t="shared" si="92"/>
        <v>0</v>
      </c>
      <c r="AA213">
        <f t="shared" si="93"/>
        <v>0</v>
      </c>
      <c r="AB213">
        <f t="shared" si="94"/>
        <v>1</v>
      </c>
      <c r="AC213">
        <f t="shared" si="95"/>
        <v>0</v>
      </c>
      <c r="AD213">
        <f t="shared" si="96"/>
        <v>3</v>
      </c>
      <c r="AE213" s="13">
        <f t="shared" si="97"/>
        <v>0</v>
      </c>
      <c r="AF213" s="14">
        <f t="shared" si="98"/>
        <v>1</v>
      </c>
      <c r="AG213" s="15">
        <f t="shared" si="99"/>
        <v>1</v>
      </c>
      <c r="AH213">
        <f t="shared" si="100"/>
        <v>0</v>
      </c>
      <c r="AI213">
        <f t="shared" si="101"/>
        <v>5.447391120383685E-2</v>
      </c>
      <c r="AJ213" s="13">
        <f t="shared" si="102"/>
        <v>5.447391120383685E-2</v>
      </c>
      <c r="AK213" s="15">
        <f t="shared" si="103"/>
        <v>0.94552608879616318</v>
      </c>
      <c r="AL213" s="13">
        <f t="shared" si="104"/>
        <v>-5.6013798671841641E-2</v>
      </c>
      <c r="AM213" s="15">
        <f t="shared" si="105"/>
        <v>100</v>
      </c>
      <c r="BQ213">
        <v>0.79560459465959443</v>
      </c>
      <c r="BR213">
        <v>0</v>
      </c>
      <c r="BS213">
        <v>1</v>
      </c>
      <c r="BT213">
        <f t="shared" si="109"/>
        <v>155</v>
      </c>
      <c r="BU213">
        <f t="shared" si="110"/>
        <v>50</v>
      </c>
      <c r="BV213">
        <f t="shared" si="106"/>
        <v>3.125E-2</v>
      </c>
      <c r="BW213">
        <f t="shared" si="107"/>
        <v>0.63503649635036497</v>
      </c>
      <c r="BX213">
        <f t="shared" si="108"/>
        <v>0</v>
      </c>
    </row>
    <row r="214" spans="1:76" x14ac:dyDescent="0.3">
      <c r="A214" s="4">
        <v>56</v>
      </c>
      <c r="B214" s="4">
        <v>1</v>
      </c>
      <c r="C214" s="4">
        <v>1</v>
      </c>
      <c r="D214" s="4">
        <v>120</v>
      </c>
      <c r="E214" s="4">
        <v>193</v>
      </c>
      <c r="F214" s="4">
        <v>0</v>
      </c>
      <c r="G214" s="4">
        <v>2</v>
      </c>
      <c r="H214" s="4">
        <v>162</v>
      </c>
      <c r="I214" s="4">
        <v>0</v>
      </c>
      <c r="J214" s="4">
        <v>1.9</v>
      </c>
      <c r="K214" s="4">
        <v>2</v>
      </c>
      <c r="L214" s="4">
        <v>0</v>
      </c>
      <c r="M214" s="4">
        <v>7</v>
      </c>
      <c r="N214" s="7">
        <v>0</v>
      </c>
      <c r="R214">
        <f t="shared" si="84"/>
        <v>62</v>
      </c>
      <c r="S214">
        <f t="shared" si="85"/>
        <v>0</v>
      </c>
      <c r="T214">
        <f t="shared" si="86"/>
        <v>4</v>
      </c>
      <c r="U214">
        <f t="shared" si="87"/>
        <v>150</v>
      </c>
      <c r="V214">
        <f t="shared" si="88"/>
        <v>244</v>
      </c>
      <c r="W214">
        <f t="shared" si="89"/>
        <v>0</v>
      </c>
      <c r="X214">
        <f t="shared" si="90"/>
        <v>0</v>
      </c>
      <c r="Y214">
        <f t="shared" si="91"/>
        <v>154</v>
      </c>
      <c r="Z214">
        <f t="shared" si="92"/>
        <v>1</v>
      </c>
      <c r="AA214">
        <f t="shared" si="93"/>
        <v>1.4</v>
      </c>
      <c r="AB214">
        <f t="shared" si="94"/>
        <v>2</v>
      </c>
      <c r="AC214">
        <f t="shared" si="95"/>
        <v>0</v>
      </c>
      <c r="AD214">
        <f t="shared" si="96"/>
        <v>3</v>
      </c>
      <c r="AE214" s="13">
        <f t="shared" si="97"/>
        <v>1</v>
      </c>
      <c r="AF214" s="14">
        <f t="shared" si="98"/>
        <v>0</v>
      </c>
      <c r="AG214" s="15">
        <f t="shared" si="99"/>
        <v>1</v>
      </c>
      <c r="AH214">
        <f t="shared" si="100"/>
        <v>1</v>
      </c>
      <c r="AI214">
        <f t="shared" si="101"/>
        <v>0.29726696309474659</v>
      </c>
      <c r="AJ214" s="13">
        <f t="shared" si="102"/>
        <v>0.29726696309474659</v>
      </c>
      <c r="AK214" s="15">
        <f t="shared" si="103"/>
        <v>0.70273303690525335</v>
      </c>
      <c r="AL214" s="13">
        <f t="shared" si="104"/>
        <v>-1.2131246782783591</v>
      </c>
      <c r="AM214" s="15">
        <f t="shared" si="105"/>
        <v>0</v>
      </c>
      <c r="BQ214">
        <v>0.80006028433496523</v>
      </c>
      <c r="BR214">
        <v>0</v>
      </c>
      <c r="BS214">
        <v>1</v>
      </c>
      <c r="BT214">
        <f t="shared" si="109"/>
        <v>155</v>
      </c>
      <c r="BU214">
        <f t="shared" si="110"/>
        <v>51</v>
      </c>
      <c r="BV214">
        <f t="shared" si="106"/>
        <v>3.125E-2</v>
      </c>
      <c r="BW214">
        <f t="shared" si="107"/>
        <v>0.62773722627737227</v>
      </c>
      <c r="BX214">
        <f t="shared" si="108"/>
        <v>0</v>
      </c>
    </row>
    <row r="215" spans="1:76" x14ac:dyDescent="0.3">
      <c r="A215" s="5">
        <v>46</v>
      </c>
      <c r="B215" s="5">
        <v>0</v>
      </c>
      <c r="C215" s="5">
        <v>2</v>
      </c>
      <c r="D215" s="5">
        <v>105</v>
      </c>
      <c r="E215" s="5">
        <v>204</v>
      </c>
      <c r="F215" s="5">
        <v>0</v>
      </c>
      <c r="G215" s="5">
        <v>0</v>
      </c>
      <c r="H215" s="5">
        <v>172</v>
      </c>
      <c r="I215" s="5">
        <v>0</v>
      </c>
      <c r="J215" s="5">
        <v>0</v>
      </c>
      <c r="K215" s="5">
        <v>1</v>
      </c>
      <c r="L215" s="5">
        <v>0</v>
      </c>
      <c r="M215" s="5">
        <v>3</v>
      </c>
      <c r="N215" s="8">
        <v>0</v>
      </c>
      <c r="R215">
        <f t="shared" si="84"/>
        <v>37</v>
      </c>
      <c r="S215">
        <f t="shared" si="85"/>
        <v>0</v>
      </c>
      <c r="T215">
        <f t="shared" si="86"/>
        <v>3</v>
      </c>
      <c r="U215">
        <f t="shared" si="87"/>
        <v>120</v>
      </c>
      <c r="V215">
        <f t="shared" si="88"/>
        <v>215</v>
      </c>
      <c r="W215">
        <f t="shared" si="89"/>
        <v>0</v>
      </c>
      <c r="X215">
        <f t="shared" si="90"/>
        <v>0</v>
      </c>
      <c r="Y215">
        <f t="shared" si="91"/>
        <v>170</v>
      </c>
      <c r="Z215">
        <f t="shared" si="92"/>
        <v>0</v>
      </c>
      <c r="AA215">
        <f t="shared" si="93"/>
        <v>0</v>
      </c>
      <c r="AB215">
        <f t="shared" si="94"/>
        <v>1</v>
      </c>
      <c r="AC215">
        <f t="shared" si="95"/>
        <v>0</v>
      </c>
      <c r="AD215">
        <f t="shared" si="96"/>
        <v>3</v>
      </c>
      <c r="AE215" s="13">
        <f t="shared" si="97"/>
        <v>0</v>
      </c>
      <c r="AF215" s="14">
        <f t="shared" si="98"/>
        <v>1</v>
      </c>
      <c r="AG215" s="15">
        <f t="shared" si="99"/>
        <v>1</v>
      </c>
      <c r="AH215">
        <f t="shared" si="100"/>
        <v>0</v>
      </c>
      <c r="AI215">
        <f t="shared" si="101"/>
        <v>1.5994286404577375E-2</v>
      </c>
      <c r="AJ215" s="13">
        <f t="shared" si="102"/>
        <v>1.5994286404577375E-2</v>
      </c>
      <c r="AK215" s="15">
        <f t="shared" si="103"/>
        <v>0.98400571359542266</v>
      </c>
      <c r="AL215" s="13">
        <f t="shared" si="104"/>
        <v>-1.6123575447328009E-2</v>
      </c>
      <c r="AM215" s="15">
        <f t="shared" si="105"/>
        <v>100</v>
      </c>
      <c r="BQ215">
        <v>0.81477696282099843</v>
      </c>
      <c r="BR215">
        <v>0</v>
      </c>
      <c r="BS215">
        <v>1</v>
      </c>
      <c r="BT215">
        <f t="shared" si="109"/>
        <v>155</v>
      </c>
      <c r="BU215">
        <f t="shared" si="110"/>
        <v>52</v>
      </c>
      <c r="BV215">
        <f t="shared" si="106"/>
        <v>3.125E-2</v>
      </c>
      <c r="BW215">
        <f t="shared" si="107"/>
        <v>0.62043795620437958</v>
      </c>
      <c r="BX215">
        <f t="shared" si="108"/>
        <v>0</v>
      </c>
    </row>
    <row r="216" spans="1:76" x14ac:dyDescent="0.3">
      <c r="A216" s="4">
        <v>46</v>
      </c>
      <c r="B216" s="4">
        <v>0</v>
      </c>
      <c r="C216" s="4">
        <v>4</v>
      </c>
      <c r="D216" s="4">
        <v>138</v>
      </c>
      <c r="E216" s="4">
        <v>243</v>
      </c>
      <c r="F216" s="4">
        <v>0</v>
      </c>
      <c r="G216" s="4">
        <v>2</v>
      </c>
      <c r="H216" s="4">
        <v>152</v>
      </c>
      <c r="I216" s="4">
        <v>1</v>
      </c>
      <c r="J216" s="4">
        <v>0</v>
      </c>
      <c r="K216" s="4">
        <v>2</v>
      </c>
      <c r="L216" s="4">
        <v>0</v>
      </c>
      <c r="M216" s="4">
        <v>3</v>
      </c>
      <c r="N216" s="7">
        <v>0</v>
      </c>
      <c r="R216">
        <f t="shared" si="84"/>
        <v>38</v>
      </c>
      <c r="S216">
        <f t="shared" si="85"/>
        <v>1</v>
      </c>
      <c r="T216">
        <f t="shared" si="86"/>
        <v>1</v>
      </c>
      <c r="U216">
        <f t="shared" si="87"/>
        <v>120</v>
      </c>
      <c r="V216">
        <f t="shared" si="88"/>
        <v>231</v>
      </c>
      <c r="W216">
        <f t="shared" si="89"/>
        <v>0</v>
      </c>
      <c r="X216">
        <f t="shared" si="90"/>
        <v>0</v>
      </c>
      <c r="Y216">
        <f t="shared" si="91"/>
        <v>182</v>
      </c>
      <c r="Z216">
        <f t="shared" si="92"/>
        <v>1</v>
      </c>
      <c r="AA216">
        <f t="shared" si="93"/>
        <v>3.8</v>
      </c>
      <c r="AB216">
        <f t="shared" si="94"/>
        <v>2</v>
      </c>
      <c r="AC216">
        <f t="shared" si="95"/>
        <v>0</v>
      </c>
      <c r="AD216">
        <f t="shared" si="96"/>
        <v>7</v>
      </c>
      <c r="AE216" s="13">
        <f t="shared" si="97"/>
        <v>1</v>
      </c>
      <c r="AF216" s="14">
        <f t="shared" si="98"/>
        <v>0</v>
      </c>
      <c r="AG216" s="15">
        <f t="shared" si="99"/>
        <v>1</v>
      </c>
      <c r="AH216">
        <f t="shared" si="100"/>
        <v>1</v>
      </c>
      <c r="AI216">
        <f t="shared" si="101"/>
        <v>0.41800972039175188</v>
      </c>
      <c r="AJ216" s="13">
        <f t="shared" si="102"/>
        <v>0.41800972039175188</v>
      </c>
      <c r="AK216" s="15">
        <f t="shared" si="103"/>
        <v>0.58199027960824812</v>
      </c>
      <c r="AL216" s="13">
        <f t="shared" si="104"/>
        <v>-0.87225059220204082</v>
      </c>
      <c r="AM216" s="15">
        <f t="shared" si="105"/>
        <v>0</v>
      </c>
      <c r="BQ216">
        <v>0.82074979159061312</v>
      </c>
      <c r="BR216">
        <v>0</v>
      </c>
      <c r="BS216">
        <v>1</v>
      </c>
      <c r="BT216">
        <f t="shared" si="109"/>
        <v>155</v>
      </c>
      <c r="BU216">
        <f t="shared" si="110"/>
        <v>53</v>
      </c>
      <c r="BV216">
        <f t="shared" si="106"/>
        <v>3.125E-2</v>
      </c>
      <c r="BW216">
        <f t="shared" si="107"/>
        <v>0.61313868613138678</v>
      </c>
      <c r="BX216">
        <f t="shared" si="108"/>
        <v>0</v>
      </c>
    </row>
    <row r="217" spans="1:76" x14ac:dyDescent="0.3">
      <c r="A217" s="5">
        <v>64</v>
      </c>
      <c r="B217" s="5">
        <v>0</v>
      </c>
      <c r="C217" s="5">
        <v>4</v>
      </c>
      <c r="D217" s="5">
        <v>130</v>
      </c>
      <c r="E217" s="5">
        <v>303</v>
      </c>
      <c r="F217" s="5">
        <v>0</v>
      </c>
      <c r="G217" s="5">
        <v>0</v>
      </c>
      <c r="H217" s="5">
        <v>122</v>
      </c>
      <c r="I217" s="5">
        <v>0</v>
      </c>
      <c r="J217" s="5">
        <v>2</v>
      </c>
      <c r="K217" s="5">
        <v>2</v>
      </c>
      <c r="L217" s="5">
        <v>2</v>
      </c>
      <c r="M217" s="5">
        <v>3</v>
      </c>
      <c r="N217" s="8">
        <v>0</v>
      </c>
      <c r="R217">
        <f t="shared" si="84"/>
        <v>41</v>
      </c>
      <c r="S217">
        <f t="shared" si="85"/>
        <v>1</v>
      </c>
      <c r="T217">
        <f t="shared" si="86"/>
        <v>3</v>
      </c>
      <c r="U217">
        <f t="shared" si="87"/>
        <v>130</v>
      </c>
      <c r="V217">
        <f t="shared" si="88"/>
        <v>214</v>
      </c>
      <c r="W217">
        <f t="shared" si="89"/>
        <v>0</v>
      </c>
      <c r="X217">
        <f t="shared" si="90"/>
        <v>2</v>
      </c>
      <c r="Y217">
        <f t="shared" si="91"/>
        <v>168</v>
      </c>
      <c r="Z217">
        <f t="shared" si="92"/>
        <v>0</v>
      </c>
      <c r="AA217">
        <f t="shared" si="93"/>
        <v>2</v>
      </c>
      <c r="AB217">
        <f t="shared" si="94"/>
        <v>2</v>
      </c>
      <c r="AC217">
        <f t="shared" si="95"/>
        <v>0</v>
      </c>
      <c r="AD217">
        <f t="shared" si="96"/>
        <v>3</v>
      </c>
      <c r="AE217" s="13">
        <f t="shared" si="97"/>
        <v>0</v>
      </c>
      <c r="AF217" s="14">
        <f t="shared" si="98"/>
        <v>1</v>
      </c>
      <c r="AG217" s="15">
        <f t="shared" si="99"/>
        <v>1</v>
      </c>
      <c r="AH217">
        <f t="shared" si="100"/>
        <v>0</v>
      </c>
      <c r="AI217">
        <f t="shared" si="101"/>
        <v>0.26246166674729382</v>
      </c>
      <c r="AJ217" s="13">
        <f t="shared" si="102"/>
        <v>0.26246166674729382</v>
      </c>
      <c r="AK217" s="15">
        <f t="shared" si="103"/>
        <v>0.73753833325270612</v>
      </c>
      <c r="AL217" s="13">
        <f t="shared" si="104"/>
        <v>-0.30443721482712988</v>
      </c>
      <c r="AM217" s="15">
        <f t="shared" si="105"/>
        <v>100</v>
      </c>
      <c r="BQ217">
        <v>0.83721166920930379</v>
      </c>
      <c r="BR217">
        <v>0</v>
      </c>
      <c r="BS217">
        <v>1</v>
      </c>
      <c r="BT217">
        <f t="shared" si="109"/>
        <v>155</v>
      </c>
      <c r="BU217">
        <f t="shared" si="110"/>
        <v>54</v>
      </c>
      <c r="BV217">
        <f t="shared" si="106"/>
        <v>3.125E-2</v>
      </c>
      <c r="BW217">
        <f t="shared" si="107"/>
        <v>0.6058394160583942</v>
      </c>
      <c r="BX217">
        <f t="shared" si="108"/>
        <v>0</v>
      </c>
    </row>
    <row r="218" spans="1:76" x14ac:dyDescent="0.3">
      <c r="A218" s="4">
        <v>59</v>
      </c>
      <c r="B218" s="4">
        <v>1</v>
      </c>
      <c r="C218" s="4">
        <v>4</v>
      </c>
      <c r="D218" s="4">
        <v>138</v>
      </c>
      <c r="E218" s="4">
        <v>271</v>
      </c>
      <c r="F218" s="4">
        <v>0</v>
      </c>
      <c r="G218" s="4">
        <v>2</v>
      </c>
      <c r="H218" s="4">
        <v>182</v>
      </c>
      <c r="I218" s="4">
        <v>0</v>
      </c>
      <c r="J218" s="4">
        <v>0</v>
      </c>
      <c r="K218" s="4">
        <v>1</v>
      </c>
      <c r="L218" s="4">
        <v>0</v>
      </c>
      <c r="M218" s="4">
        <v>3</v>
      </c>
      <c r="N218" s="7">
        <v>0</v>
      </c>
      <c r="R218">
        <f t="shared" si="84"/>
        <v>66</v>
      </c>
      <c r="S218">
        <f t="shared" si="85"/>
        <v>0</v>
      </c>
      <c r="T218">
        <f t="shared" si="86"/>
        <v>4</v>
      </c>
      <c r="U218">
        <f t="shared" si="87"/>
        <v>178</v>
      </c>
      <c r="V218">
        <f t="shared" si="88"/>
        <v>228</v>
      </c>
      <c r="W218">
        <f t="shared" si="89"/>
        <v>1</v>
      </c>
      <c r="X218">
        <f t="shared" si="90"/>
        <v>0</v>
      </c>
      <c r="Y218">
        <f t="shared" si="91"/>
        <v>165</v>
      </c>
      <c r="Z218">
        <f t="shared" si="92"/>
        <v>1</v>
      </c>
      <c r="AA218">
        <f t="shared" si="93"/>
        <v>1</v>
      </c>
      <c r="AB218">
        <f t="shared" si="94"/>
        <v>2</v>
      </c>
      <c r="AC218">
        <f t="shared" si="95"/>
        <v>2</v>
      </c>
      <c r="AD218">
        <f t="shared" si="96"/>
        <v>7</v>
      </c>
      <c r="AE218" s="13">
        <f t="shared" si="97"/>
        <v>1</v>
      </c>
      <c r="AF218" s="14">
        <f t="shared" si="98"/>
        <v>0</v>
      </c>
      <c r="AG218" s="15">
        <f t="shared" si="99"/>
        <v>1</v>
      </c>
      <c r="AH218">
        <f t="shared" si="100"/>
        <v>1</v>
      </c>
      <c r="AI218">
        <f t="shared" si="101"/>
        <v>0.90365588938886698</v>
      </c>
      <c r="AJ218" s="13">
        <f t="shared" si="102"/>
        <v>0.90365588938886698</v>
      </c>
      <c r="AK218" s="15">
        <f t="shared" si="103"/>
        <v>9.6344110611133016E-2</v>
      </c>
      <c r="AL218" s="13">
        <f t="shared" si="104"/>
        <v>-0.10130664438772949</v>
      </c>
      <c r="AM218" s="15">
        <f t="shared" si="105"/>
        <v>100</v>
      </c>
      <c r="BQ218">
        <v>0.84580155334281759</v>
      </c>
      <c r="BR218">
        <v>0</v>
      </c>
      <c r="BS218">
        <v>1</v>
      </c>
      <c r="BT218">
        <f t="shared" si="109"/>
        <v>155</v>
      </c>
      <c r="BU218">
        <f t="shared" si="110"/>
        <v>55</v>
      </c>
      <c r="BV218">
        <f t="shared" si="106"/>
        <v>3.125E-2</v>
      </c>
      <c r="BW218">
        <f t="shared" si="107"/>
        <v>0.5985401459854014</v>
      </c>
      <c r="BX218">
        <f t="shared" si="108"/>
        <v>0</v>
      </c>
    </row>
    <row r="219" spans="1:76" x14ac:dyDescent="0.3">
      <c r="A219" s="5">
        <v>41</v>
      </c>
      <c r="B219" s="5">
        <v>0</v>
      </c>
      <c r="C219" s="5">
        <v>3</v>
      </c>
      <c r="D219" s="5">
        <v>112</v>
      </c>
      <c r="E219" s="5">
        <v>268</v>
      </c>
      <c r="F219" s="5">
        <v>0</v>
      </c>
      <c r="G219" s="5">
        <v>2</v>
      </c>
      <c r="H219" s="5">
        <v>172</v>
      </c>
      <c r="I219" s="5">
        <v>1</v>
      </c>
      <c r="J219" s="5">
        <v>0</v>
      </c>
      <c r="K219" s="5">
        <v>1</v>
      </c>
      <c r="L219" s="5">
        <v>0</v>
      </c>
      <c r="M219" s="5">
        <v>3</v>
      </c>
      <c r="N219" s="8">
        <v>0</v>
      </c>
      <c r="R219">
        <f t="shared" si="84"/>
        <v>52</v>
      </c>
      <c r="S219">
        <f t="shared" si="85"/>
        <v>1</v>
      </c>
      <c r="T219">
        <f t="shared" si="86"/>
        <v>4</v>
      </c>
      <c r="U219">
        <f t="shared" si="87"/>
        <v>112</v>
      </c>
      <c r="V219">
        <f t="shared" si="88"/>
        <v>230</v>
      </c>
      <c r="W219">
        <f t="shared" si="89"/>
        <v>0</v>
      </c>
      <c r="X219">
        <f t="shared" si="90"/>
        <v>0</v>
      </c>
      <c r="Y219">
        <f t="shared" si="91"/>
        <v>160</v>
      </c>
      <c r="Z219">
        <f t="shared" si="92"/>
        <v>0</v>
      </c>
      <c r="AA219">
        <f t="shared" si="93"/>
        <v>0</v>
      </c>
      <c r="AB219">
        <f t="shared" si="94"/>
        <v>1</v>
      </c>
      <c r="AC219">
        <f t="shared" si="95"/>
        <v>1</v>
      </c>
      <c r="AD219">
        <f t="shared" si="96"/>
        <v>3</v>
      </c>
      <c r="AE219" s="13">
        <f t="shared" si="97"/>
        <v>1</v>
      </c>
      <c r="AF219" s="14">
        <f t="shared" si="98"/>
        <v>0</v>
      </c>
      <c r="AG219" s="15">
        <f t="shared" si="99"/>
        <v>1</v>
      </c>
      <c r="AH219">
        <f t="shared" si="100"/>
        <v>1</v>
      </c>
      <c r="AI219">
        <f t="shared" si="101"/>
        <v>0.2520163765936323</v>
      </c>
      <c r="AJ219" s="13">
        <f t="shared" si="102"/>
        <v>0.2520163765936323</v>
      </c>
      <c r="AK219" s="15">
        <f t="shared" si="103"/>
        <v>0.7479836234063677</v>
      </c>
      <c r="AL219" s="13">
        <f t="shared" si="104"/>
        <v>-1.3782612070995759</v>
      </c>
      <c r="AM219" s="15">
        <f t="shared" si="105"/>
        <v>0</v>
      </c>
      <c r="BQ219">
        <v>0.85183851108013231</v>
      </c>
      <c r="BR219">
        <v>0</v>
      </c>
      <c r="BS219">
        <v>1</v>
      </c>
      <c r="BT219">
        <f t="shared" si="109"/>
        <v>155</v>
      </c>
      <c r="BU219">
        <f t="shared" si="110"/>
        <v>56</v>
      </c>
      <c r="BV219">
        <f t="shared" si="106"/>
        <v>3.125E-2</v>
      </c>
      <c r="BW219">
        <f t="shared" si="107"/>
        <v>0.59124087591240881</v>
      </c>
      <c r="BX219">
        <f t="shared" si="108"/>
        <v>0</v>
      </c>
    </row>
    <row r="220" spans="1:76" x14ac:dyDescent="0.3">
      <c r="A220" s="4">
        <v>54</v>
      </c>
      <c r="B220" s="4">
        <v>0</v>
      </c>
      <c r="C220" s="4">
        <v>3</v>
      </c>
      <c r="D220" s="4">
        <v>108</v>
      </c>
      <c r="E220" s="4">
        <v>267</v>
      </c>
      <c r="F220" s="4">
        <v>0</v>
      </c>
      <c r="G220" s="4">
        <v>2</v>
      </c>
      <c r="H220" s="4">
        <v>167</v>
      </c>
      <c r="I220" s="4">
        <v>0</v>
      </c>
      <c r="J220" s="4">
        <v>0</v>
      </c>
      <c r="K220" s="4">
        <v>1</v>
      </c>
      <c r="L220" s="4">
        <v>0</v>
      </c>
      <c r="M220" s="4">
        <v>3</v>
      </c>
      <c r="N220" s="7">
        <v>0</v>
      </c>
      <c r="R220">
        <f t="shared" si="84"/>
        <v>56</v>
      </c>
      <c r="S220">
        <f t="shared" si="85"/>
        <v>1</v>
      </c>
      <c r="T220">
        <f t="shared" si="86"/>
        <v>1</v>
      </c>
      <c r="U220">
        <f t="shared" si="87"/>
        <v>120</v>
      </c>
      <c r="V220">
        <f t="shared" si="88"/>
        <v>193</v>
      </c>
      <c r="W220">
        <f t="shared" si="89"/>
        <v>0</v>
      </c>
      <c r="X220">
        <f t="shared" si="90"/>
        <v>2</v>
      </c>
      <c r="Y220">
        <f t="shared" si="91"/>
        <v>162</v>
      </c>
      <c r="Z220">
        <f t="shared" si="92"/>
        <v>0</v>
      </c>
      <c r="AA220">
        <f t="shared" si="93"/>
        <v>1.9</v>
      </c>
      <c r="AB220">
        <f t="shared" si="94"/>
        <v>2</v>
      </c>
      <c r="AC220">
        <f t="shared" si="95"/>
        <v>0</v>
      </c>
      <c r="AD220">
        <f t="shared" si="96"/>
        <v>7</v>
      </c>
      <c r="AE220" s="13">
        <f t="shared" si="97"/>
        <v>0</v>
      </c>
      <c r="AF220" s="14">
        <f t="shared" si="98"/>
        <v>1</v>
      </c>
      <c r="AG220" s="15">
        <f t="shared" si="99"/>
        <v>1</v>
      </c>
      <c r="AH220">
        <f t="shared" si="100"/>
        <v>0</v>
      </c>
      <c r="AI220">
        <f t="shared" si="101"/>
        <v>0.21974779330720229</v>
      </c>
      <c r="AJ220" s="13">
        <f t="shared" si="102"/>
        <v>0.21974779330720229</v>
      </c>
      <c r="AK220" s="15">
        <f t="shared" si="103"/>
        <v>0.78025220669279771</v>
      </c>
      <c r="AL220" s="13">
        <f t="shared" si="104"/>
        <v>-0.2481380696483873</v>
      </c>
      <c r="AM220" s="15">
        <f t="shared" si="105"/>
        <v>100</v>
      </c>
      <c r="BQ220">
        <v>0.85405364141620865</v>
      </c>
      <c r="BR220">
        <v>0</v>
      </c>
      <c r="BS220">
        <v>1</v>
      </c>
      <c r="BT220">
        <f t="shared" si="109"/>
        <v>155</v>
      </c>
      <c r="BU220">
        <f t="shared" si="110"/>
        <v>57</v>
      </c>
      <c r="BV220">
        <f t="shared" si="106"/>
        <v>3.125E-2</v>
      </c>
      <c r="BW220">
        <f t="shared" si="107"/>
        <v>0.58394160583941601</v>
      </c>
      <c r="BX220">
        <f t="shared" si="108"/>
        <v>0</v>
      </c>
    </row>
    <row r="221" spans="1:76" x14ac:dyDescent="0.3">
      <c r="A221" s="5">
        <v>39</v>
      </c>
      <c r="B221" s="5">
        <v>0</v>
      </c>
      <c r="C221" s="5">
        <v>3</v>
      </c>
      <c r="D221" s="5">
        <v>94</v>
      </c>
      <c r="E221" s="5">
        <v>199</v>
      </c>
      <c r="F221" s="5">
        <v>0</v>
      </c>
      <c r="G221" s="5">
        <v>0</v>
      </c>
      <c r="H221" s="5">
        <v>179</v>
      </c>
      <c r="I221" s="5">
        <v>0</v>
      </c>
      <c r="J221" s="5">
        <v>0</v>
      </c>
      <c r="K221" s="5">
        <v>1</v>
      </c>
      <c r="L221" s="5">
        <v>0</v>
      </c>
      <c r="M221" s="5">
        <v>3</v>
      </c>
      <c r="N221" s="8">
        <v>0</v>
      </c>
      <c r="R221">
        <f t="shared" si="84"/>
        <v>46</v>
      </c>
      <c r="S221">
        <f t="shared" si="85"/>
        <v>0</v>
      </c>
      <c r="T221">
        <f t="shared" si="86"/>
        <v>2</v>
      </c>
      <c r="U221">
        <f t="shared" si="87"/>
        <v>105</v>
      </c>
      <c r="V221">
        <f t="shared" si="88"/>
        <v>204</v>
      </c>
      <c r="W221">
        <f t="shared" si="89"/>
        <v>0</v>
      </c>
      <c r="X221">
        <f t="shared" si="90"/>
        <v>0</v>
      </c>
      <c r="Y221">
        <f t="shared" si="91"/>
        <v>172</v>
      </c>
      <c r="Z221">
        <f t="shared" si="92"/>
        <v>0</v>
      </c>
      <c r="AA221">
        <f t="shared" si="93"/>
        <v>0</v>
      </c>
      <c r="AB221">
        <f t="shared" si="94"/>
        <v>1</v>
      </c>
      <c r="AC221">
        <f t="shared" si="95"/>
        <v>0</v>
      </c>
      <c r="AD221">
        <f t="shared" si="96"/>
        <v>3</v>
      </c>
      <c r="AE221" s="13">
        <f t="shared" si="97"/>
        <v>0</v>
      </c>
      <c r="AF221" s="14">
        <f t="shared" si="98"/>
        <v>1</v>
      </c>
      <c r="AG221" s="15">
        <f t="shared" si="99"/>
        <v>1</v>
      </c>
      <c r="AH221">
        <f t="shared" si="100"/>
        <v>0</v>
      </c>
      <c r="AI221">
        <f t="shared" si="101"/>
        <v>5.0698492824332447E-3</v>
      </c>
      <c r="AJ221" s="13">
        <f t="shared" si="102"/>
        <v>5.0698492824332447E-3</v>
      </c>
      <c r="AK221" s="15">
        <f t="shared" si="103"/>
        <v>0.99493015071756674</v>
      </c>
      <c r="AL221" s="13">
        <f t="shared" si="104"/>
        <v>-5.0827445715520532E-3</v>
      </c>
      <c r="AM221" s="15">
        <f t="shared" si="105"/>
        <v>100</v>
      </c>
      <c r="BQ221">
        <v>0.85550057737460039</v>
      </c>
      <c r="BR221">
        <v>0</v>
      </c>
      <c r="BS221">
        <v>1</v>
      </c>
      <c r="BT221">
        <f t="shared" si="109"/>
        <v>155</v>
      </c>
      <c r="BU221">
        <f t="shared" si="110"/>
        <v>58</v>
      </c>
      <c r="BV221">
        <f t="shared" si="106"/>
        <v>3.125E-2</v>
      </c>
      <c r="BW221">
        <f t="shared" si="107"/>
        <v>0.57664233576642343</v>
      </c>
      <c r="BX221">
        <f t="shared" si="108"/>
        <v>0</v>
      </c>
    </row>
    <row r="222" spans="1:76" x14ac:dyDescent="0.3">
      <c r="A222" s="4">
        <v>53</v>
      </c>
      <c r="B222" s="4">
        <v>1</v>
      </c>
      <c r="C222" s="4">
        <v>4</v>
      </c>
      <c r="D222" s="4">
        <v>123</v>
      </c>
      <c r="E222" s="4">
        <v>282</v>
      </c>
      <c r="F222" s="4">
        <v>0</v>
      </c>
      <c r="G222" s="4">
        <v>0</v>
      </c>
      <c r="H222" s="4">
        <v>95</v>
      </c>
      <c r="I222" s="4">
        <v>1</v>
      </c>
      <c r="J222" s="4">
        <v>2</v>
      </c>
      <c r="K222" s="4">
        <v>2</v>
      </c>
      <c r="L222" s="4">
        <v>2</v>
      </c>
      <c r="M222" s="4">
        <v>7</v>
      </c>
      <c r="N222" s="7">
        <v>1</v>
      </c>
      <c r="R222">
        <f t="shared" si="84"/>
        <v>46</v>
      </c>
      <c r="S222">
        <f t="shared" si="85"/>
        <v>0</v>
      </c>
      <c r="T222">
        <f t="shared" si="86"/>
        <v>4</v>
      </c>
      <c r="U222">
        <f t="shared" si="87"/>
        <v>138</v>
      </c>
      <c r="V222">
        <f t="shared" si="88"/>
        <v>243</v>
      </c>
      <c r="W222">
        <f t="shared" si="89"/>
        <v>0</v>
      </c>
      <c r="X222">
        <f t="shared" si="90"/>
        <v>2</v>
      </c>
      <c r="Y222">
        <f t="shared" si="91"/>
        <v>152</v>
      </c>
      <c r="Z222">
        <f t="shared" si="92"/>
        <v>1</v>
      </c>
      <c r="AA222">
        <f t="shared" si="93"/>
        <v>0</v>
      </c>
      <c r="AB222">
        <f t="shared" si="94"/>
        <v>2</v>
      </c>
      <c r="AC222">
        <f t="shared" si="95"/>
        <v>0</v>
      </c>
      <c r="AD222">
        <f t="shared" si="96"/>
        <v>3</v>
      </c>
      <c r="AE222" s="13">
        <f t="shared" si="97"/>
        <v>0</v>
      </c>
      <c r="AF222" s="14">
        <f t="shared" si="98"/>
        <v>1</v>
      </c>
      <c r="AG222" s="15">
        <f t="shared" si="99"/>
        <v>1</v>
      </c>
      <c r="AH222">
        <f t="shared" si="100"/>
        <v>0</v>
      </c>
      <c r="AI222">
        <f t="shared" si="101"/>
        <v>0.32282231119620869</v>
      </c>
      <c r="AJ222" s="13">
        <f t="shared" si="102"/>
        <v>0.32282231119620869</v>
      </c>
      <c r="AK222" s="15">
        <f t="shared" si="103"/>
        <v>0.67717768880379126</v>
      </c>
      <c r="AL222" s="13">
        <f t="shared" si="104"/>
        <v>-0.38982157550955943</v>
      </c>
      <c r="AM222" s="15">
        <f t="shared" si="105"/>
        <v>100</v>
      </c>
      <c r="BQ222">
        <v>0.85892337357273307</v>
      </c>
      <c r="BR222">
        <v>0</v>
      </c>
      <c r="BS222">
        <v>1</v>
      </c>
      <c r="BT222">
        <f t="shared" si="109"/>
        <v>155</v>
      </c>
      <c r="BU222">
        <f t="shared" si="110"/>
        <v>59</v>
      </c>
      <c r="BV222">
        <f t="shared" si="106"/>
        <v>3.125E-2</v>
      </c>
      <c r="BW222">
        <f t="shared" si="107"/>
        <v>0.56934306569343063</v>
      </c>
      <c r="BX222">
        <f t="shared" si="108"/>
        <v>0</v>
      </c>
    </row>
    <row r="223" spans="1:76" x14ac:dyDescent="0.3">
      <c r="A223" s="5">
        <v>63</v>
      </c>
      <c r="B223" s="5">
        <v>0</v>
      </c>
      <c r="C223" s="5">
        <v>4</v>
      </c>
      <c r="D223" s="5">
        <v>108</v>
      </c>
      <c r="E223" s="5">
        <v>269</v>
      </c>
      <c r="F223" s="5">
        <v>0</v>
      </c>
      <c r="G223" s="5">
        <v>0</v>
      </c>
      <c r="H223" s="5">
        <v>169</v>
      </c>
      <c r="I223" s="5">
        <v>1</v>
      </c>
      <c r="J223" s="5">
        <v>1.8</v>
      </c>
      <c r="K223" s="5">
        <v>2</v>
      </c>
      <c r="L223" s="5">
        <v>2</v>
      </c>
      <c r="M223" s="5">
        <v>3</v>
      </c>
      <c r="N223" s="8">
        <v>1</v>
      </c>
      <c r="R223">
        <f t="shared" si="84"/>
        <v>64</v>
      </c>
      <c r="S223">
        <f t="shared" si="85"/>
        <v>0</v>
      </c>
      <c r="T223">
        <f t="shared" si="86"/>
        <v>4</v>
      </c>
      <c r="U223">
        <f t="shared" si="87"/>
        <v>130</v>
      </c>
      <c r="V223">
        <f t="shared" si="88"/>
        <v>303</v>
      </c>
      <c r="W223">
        <f t="shared" si="89"/>
        <v>0</v>
      </c>
      <c r="X223">
        <f t="shared" si="90"/>
        <v>0</v>
      </c>
      <c r="Y223">
        <f t="shared" si="91"/>
        <v>122</v>
      </c>
      <c r="Z223">
        <f t="shared" si="92"/>
        <v>0</v>
      </c>
      <c r="AA223">
        <f t="shared" si="93"/>
        <v>2</v>
      </c>
      <c r="AB223">
        <f t="shared" si="94"/>
        <v>2</v>
      </c>
      <c r="AC223">
        <f t="shared" si="95"/>
        <v>2</v>
      </c>
      <c r="AD223">
        <f t="shared" si="96"/>
        <v>3</v>
      </c>
      <c r="AE223" s="13">
        <f t="shared" si="97"/>
        <v>0</v>
      </c>
      <c r="AF223" s="14">
        <f t="shared" si="98"/>
        <v>1</v>
      </c>
      <c r="AG223" s="15">
        <f t="shared" si="99"/>
        <v>1</v>
      </c>
      <c r="AH223">
        <f t="shared" si="100"/>
        <v>0</v>
      </c>
      <c r="AI223">
        <f t="shared" si="101"/>
        <v>0.79332021788893092</v>
      </c>
      <c r="AJ223" s="13">
        <f t="shared" si="102"/>
        <v>0.79332021788893092</v>
      </c>
      <c r="AK223" s="15">
        <f t="shared" si="103"/>
        <v>0.20667978211106908</v>
      </c>
      <c r="AL223" s="13">
        <f t="shared" si="104"/>
        <v>-1.5765846297969726</v>
      </c>
      <c r="AM223" s="15">
        <f t="shared" si="105"/>
        <v>0</v>
      </c>
      <c r="BQ223">
        <v>0.85969033796812289</v>
      </c>
      <c r="BR223">
        <v>0</v>
      </c>
      <c r="BS223">
        <v>1</v>
      </c>
      <c r="BT223">
        <f t="shared" si="109"/>
        <v>155</v>
      </c>
      <c r="BU223">
        <f t="shared" si="110"/>
        <v>60</v>
      </c>
      <c r="BV223">
        <f t="shared" si="106"/>
        <v>3.125E-2</v>
      </c>
      <c r="BW223">
        <f t="shared" si="107"/>
        <v>0.56204379562043794</v>
      </c>
      <c r="BX223">
        <f t="shared" si="108"/>
        <v>0</v>
      </c>
    </row>
    <row r="224" spans="1:76" x14ac:dyDescent="0.3">
      <c r="A224" s="4">
        <v>34</v>
      </c>
      <c r="B224" s="4">
        <v>0</v>
      </c>
      <c r="C224" s="4">
        <v>2</v>
      </c>
      <c r="D224" s="4">
        <v>118</v>
      </c>
      <c r="E224" s="4">
        <v>210</v>
      </c>
      <c r="F224" s="4">
        <v>0</v>
      </c>
      <c r="G224" s="4">
        <v>0</v>
      </c>
      <c r="H224" s="4">
        <v>192</v>
      </c>
      <c r="I224" s="4">
        <v>0</v>
      </c>
      <c r="J224" s="4">
        <v>0.7</v>
      </c>
      <c r="K224" s="4">
        <v>1</v>
      </c>
      <c r="L224" s="4">
        <v>0</v>
      </c>
      <c r="M224" s="4">
        <v>3</v>
      </c>
      <c r="N224" s="7">
        <v>0</v>
      </c>
      <c r="R224">
        <f t="shared" si="84"/>
        <v>59</v>
      </c>
      <c r="S224">
        <f t="shared" si="85"/>
        <v>1</v>
      </c>
      <c r="T224">
        <f t="shared" si="86"/>
        <v>4</v>
      </c>
      <c r="U224">
        <f t="shared" si="87"/>
        <v>138</v>
      </c>
      <c r="V224">
        <f t="shared" si="88"/>
        <v>271</v>
      </c>
      <c r="W224">
        <f t="shared" si="89"/>
        <v>0</v>
      </c>
      <c r="X224">
        <f t="shared" si="90"/>
        <v>2</v>
      </c>
      <c r="Y224">
        <f t="shared" si="91"/>
        <v>182</v>
      </c>
      <c r="Z224">
        <f t="shared" si="92"/>
        <v>0</v>
      </c>
      <c r="AA224">
        <f t="shared" si="93"/>
        <v>0</v>
      </c>
      <c r="AB224">
        <f t="shared" si="94"/>
        <v>1</v>
      </c>
      <c r="AC224">
        <f t="shared" si="95"/>
        <v>0</v>
      </c>
      <c r="AD224">
        <f t="shared" si="96"/>
        <v>3</v>
      </c>
      <c r="AE224" s="13">
        <f t="shared" si="97"/>
        <v>0</v>
      </c>
      <c r="AF224" s="14">
        <f t="shared" si="98"/>
        <v>1</v>
      </c>
      <c r="AG224" s="15">
        <f t="shared" si="99"/>
        <v>1</v>
      </c>
      <c r="AH224">
        <f t="shared" si="100"/>
        <v>0</v>
      </c>
      <c r="AI224">
        <f t="shared" si="101"/>
        <v>0.16928995331748839</v>
      </c>
      <c r="AJ224" s="13">
        <f t="shared" si="102"/>
        <v>0.16928995331748839</v>
      </c>
      <c r="AK224" s="15">
        <f t="shared" si="103"/>
        <v>0.83071004668251158</v>
      </c>
      <c r="AL224" s="13">
        <f t="shared" si="104"/>
        <v>-0.18547446597344369</v>
      </c>
      <c r="AM224" s="15">
        <f t="shared" si="105"/>
        <v>100</v>
      </c>
      <c r="BQ224">
        <v>0.86526530453789674</v>
      </c>
      <c r="BR224">
        <v>0</v>
      </c>
      <c r="BS224">
        <v>1</v>
      </c>
      <c r="BT224">
        <f t="shared" si="109"/>
        <v>155</v>
      </c>
      <c r="BU224">
        <f t="shared" si="110"/>
        <v>61</v>
      </c>
      <c r="BV224">
        <f t="shared" si="106"/>
        <v>3.125E-2</v>
      </c>
      <c r="BW224">
        <f t="shared" si="107"/>
        <v>0.55474452554744524</v>
      </c>
      <c r="BX224">
        <f t="shared" si="108"/>
        <v>0</v>
      </c>
    </row>
    <row r="225" spans="1:76" x14ac:dyDescent="0.3">
      <c r="A225" s="5">
        <v>47</v>
      </c>
      <c r="B225" s="5">
        <v>1</v>
      </c>
      <c r="C225" s="5">
        <v>4</v>
      </c>
      <c r="D225" s="5">
        <v>112</v>
      </c>
      <c r="E225" s="5">
        <v>204</v>
      </c>
      <c r="F225" s="5">
        <v>0</v>
      </c>
      <c r="G225" s="5">
        <v>0</v>
      </c>
      <c r="H225" s="5">
        <v>143</v>
      </c>
      <c r="I225" s="5">
        <v>0</v>
      </c>
      <c r="J225" s="5">
        <v>0.1</v>
      </c>
      <c r="K225" s="5">
        <v>1</v>
      </c>
      <c r="L225" s="5">
        <v>0</v>
      </c>
      <c r="M225" s="5">
        <v>3</v>
      </c>
      <c r="N225" s="8">
        <v>0</v>
      </c>
      <c r="R225">
        <f t="shared" si="84"/>
        <v>41</v>
      </c>
      <c r="S225">
        <f t="shared" si="85"/>
        <v>0</v>
      </c>
      <c r="T225">
        <f t="shared" si="86"/>
        <v>3</v>
      </c>
      <c r="U225">
        <f t="shared" si="87"/>
        <v>112</v>
      </c>
      <c r="V225">
        <f t="shared" si="88"/>
        <v>268</v>
      </c>
      <c r="W225">
        <f t="shared" si="89"/>
        <v>0</v>
      </c>
      <c r="X225">
        <f t="shared" si="90"/>
        <v>2</v>
      </c>
      <c r="Y225">
        <f t="shared" si="91"/>
        <v>172</v>
      </c>
      <c r="Z225">
        <f t="shared" si="92"/>
        <v>1</v>
      </c>
      <c r="AA225">
        <f t="shared" si="93"/>
        <v>0</v>
      </c>
      <c r="AB225">
        <f t="shared" si="94"/>
        <v>1</v>
      </c>
      <c r="AC225">
        <f t="shared" si="95"/>
        <v>0</v>
      </c>
      <c r="AD225">
        <f t="shared" si="96"/>
        <v>3</v>
      </c>
      <c r="AE225" s="13">
        <f t="shared" si="97"/>
        <v>0</v>
      </c>
      <c r="AF225" s="14">
        <f t="shared" si="98"/>
        <v>1</v>
      </c>
      <c r="AG225" s="15">
        <f t="shared" si="99"/>
        <v>1</v>
      </c>
      <c r="AH225">
        <f t="shared" si="100"/>
        <v>0</v>
      </c>
      <c r="AI225">
        <f t="shared" si="101"/>
        <v>6.1281376261339428E-2</v>
      </c>
      <c r="AJ225" s="13">
        <f t="shared" si="102"/>
        <v>6.1281376261339428E-2</v>
      </c>
      <c r="AK225" s="15">
        <f t="shared" si="103"/>
        <v>0.93871862373866055</v>
      </c>
      <c r="AL225" s="13">
        <f t="shared" si="104"/>
        <v>-6.3239499909867172E-2</v>
      </c>
      <c r="AM225" s="15">
        <f t="shared" si="105"/>
        <v>100</v>
      </c>
      <c r="BQ225">
        <v>0.86752173727059778</v>
      </c>
      <c r="BR225">
        <v>0</v>
      </c>
      <c r="BS225">
        <v>1</v>
      </c>
      <c r="BT225">
        <f t="shared" si="109"/>
        <v>155</v>
      </c>
      <c r="BU225">
        <f t="shared" si="110"/>
        <v>62</v>
      </c>
      <c r="BV225">
        <f t="shared" si="106"/>
        <v>3.125E-2</v>
      </c>
      <c r="BW225">
        <f t="shared" si="107"/>
        <v>0.54744525547445255</v>
      </c>
      <c r="BX225">
        <f t="shared" si="108"/>
        <v>0</v>
      </c>
    </row>
    <row r="226" spans="1:76" x14ac:dyDescent="0.3">
      <c r="A226" s="4">
        <v>67</v>
      </c>
      <c r="B226" s="4">
        <v>0</v>
      </c>
      <c r="C226" s="4">
        <v>3</v>
      </c>
      <c r="D226" s="4">
        <v>152</v>
      </c>
      <c r="E226" s="4">
        <v>277</v>
      </c>
      <c r="F226" s="4">
        <v>0</v>
      </c>
      <c r="G226" s="4">
        <v>0</v>
      </c>
      <c r="H226" s="4">
        <v>172</v>
      </c>
      <c r="I226" s="4">
        <v>0</v>
      </c>
      <c r="J226" s="4">
        <v>0</v>
      </c>
      <c r="K226" s="4">
        <v>1</v>
      </c>
      <c r="L226" s="4">
        <v>1</v>
      </c>
      <c r="M226" s="4">
        <v>3</v>
      </c>
      <c r="N226" s="7">
        <v>0</v>
      </c>
      <c r="R226">
        <f t="shared" si="84"/>
        <v>54</v>
      </c>
      <c r="S226">
        <f t="shared" si="85"/>
        <v>0</v>
      </c>
      <c r="T226">
        <f t="shared" si="86"/>
        <v>3</v>
      </c>
      <c r="U226">
        <f t="shared" si="87"/>
        <v>108</v>
      </c>
      <c r="V226">
        <f t="shared" si="88"/>
        <v>267</v>
      </c>
      <c r="W226">
        <f t="shared" si="89"/>
        <v>0</v>
      </c>
      <c r="X226">
        <f t="shared" si="90"/>
        <v>2</v>
      </c>
      <c r="Y226">
        <f t="shared" si="91"/>
        <v>167</v>
      </c>
      <c r="Z226">
        <f t="shared" si="92"/>
        <v>0</v>
      </c>
      <c r="AA226">
        <f t="shared" si="93"/>
        <v>0</v>
      </c>
      <c r="AB226">
        <f t="shared" si="94"/>
        <v>1</v>
      </c>
      <c r="AC226">
        <f t="shared" si="95"/>
        <v>0</v>
      </c>
      <c r="AD226">
        <f t="shared" si="96"/>
        <v>3</v>
      </c>
      <c r="AE226" s="13">
        <f t="shared" si="97"/>
        <v>0</v>
      </c>
      <c r="AF226" s="14">
        <f t="shared" si="98"/>
        <v>1</v>
      </c>
      <c r="AG226" s="15">
        <f t="shared" si="99"/>
        <v>1</v>
      </c>
      <c r="AH226">
        <f t="shared" si="100"/>
        <v>0</v>
      </c>
      <c r="AI226">
        <f t="shared" si="101"/>
        <v>2.1103712274308507E-2</v>
      </c>
      <c r="AJ226" s="13">
        <f t="shared" si="102"/>
        <v>2.1103712274308507E-2</v>
      </c>
      <c r="AK226" s="15">
        <f t="shared" si="103"/>
        <v>0.97889628772569148</v>
      </c>
      <c r="AL226" s="13">
        <f t="shared" si="104"/>
        <v>-2.1329579013605778E-2</v>
      </c>
      <c r="AM226" s="15">
        <f t="shared" si="105"/>
        <v>100</v>
      </c>
      <c r="BQ226">
        <v>0.87528387881952086</v>
      </c>
      <c r="BR226">
        <v>0</v>
      </c>
      <c r="BS226">
        <v>1</v>
      </c>
      <c r="BT226">
        <f t="shared" si="109"/>
        <v>155</v>
      </c>
      <c r="BU226">
        <f t="shared" si="110"/>
        <v>63</v>
      </c>
      <c r="BV226">
        <f t="shared" si="106"/>
        <v>3.125E-2</v>
      </c>
      <c r="BW226">
        <f t="shared" si="107"/>
        <v>0.54014598540145986</v>
      </c>
      <c r="BX226">
        <f t="shared" si="108"/>
        <v>3.3759124087591121E-3</v>
      </c>
    </row>
    <row r="227" spans="1:76" x14ac:dyDescent="0.3">
      <c r="A227" s="5">
        <v>54</v>
      </c>
      <c r="B227" s="5">
        <v>1</v>
      </c>
      <c r="C227" s="5">
        <v>4</v>
      </c>
      <c r="D227" s="5">
        <v>110</v>
      </c>
      <c r="E227" s="5">
        <v>206</v>
      </c>
      <c r="F227" s="5">
        <v>0</v>
      </c>
      <c r="G227" s="5">
        <v>2</v>
      </c>
      <c r="H227" s="5">
        <v>108</v>
      </c>
      <c r="I227" s="5">
        <v>1</v>
      </c>
      <c r="J227" s="5">
        <v>0</v>
      </c>
      <c r="K227" s="5">
        <v>2</v>
      </c>
      <c r="L227" s="5">
        <v>1</v>
      </c>
      <c r="M227" s="5">
        <v>3</v>
      </c>
      <c r="N227" s="8">
        <v>1</v>
      </c>
      <c r="R227">
        <f t="shared" si="84"/>
        <v>39</v>
      </c>
      <c r="S227">
        <f t="shared" si="85"/>
        <v>0</v>
      </c>
      <c r="T227">
        <f t="shared" si="86"/>
        <v>3</v>
      </c>
      <c r="U227">
        <f t="shared" si="87"/>
        <v>94</v>
      </c>
      <c r="V227">
        <f t="shared" si="88"/>
        <v>199</v>
      </c>
      <c r="W227">
        <f t="shared" si="89"/>
        <v>0</v>
      </c>
      <c r="X227">
        <f t="shared" si="90"/>
        <v>0</v>
      </c>
      <c r="Y227">
        <f t="shared" si="91"/>
        <v>179</v>
      </c>
      <c r="Z227">
        <f t="shared" si="92"/>
        <v>0</v>
      </c>
      <c r="AA227">
        <f t="shared" si="93"/>
        <v>0</v>
      </c>
      <c r="AB227">
        <f t="shared" si="94"/>
        <v>1</v>
      </c>
      <c r="AC227">
        <f t="shared" si="95"/>
        <v>0</v>
      </c>
      <c r="AD227">
        <f t="shared" si="96"/>
        <v>3</v>
      </c>
      <c r="AE227" s="13">
        <f t="shared" si="97"/>
        <v>0</v>
      </c>
      <c r="AF227" s="14">
        <f t="shared" si="98"/>
        <v>1</v>
      </c>
      <c r="AG227" s="15">
        <f t="shared" si="99"/>
        <v>1</v>
      </c>
      <c r="AH227">
        <f t="shared" si="100"/>
        <v>0</v>
      </c>
      <c r="AI227">
        <f t="shared" si="101"/>
        <v>6.442534205159672E-3</v>
      </c>
      <c r="AJ227" s="13">
        <f t="shared" si="102"/>
        <v>6.442534205159672E-3</v>
      </c>
      <c r="AK227" s="15">
        <f t="shared" si="103"/>
        <v>0.99355746579484028</v>
      </c>
      <c r="AL227" s="13">
        <f t="shared" si="104"/>
        <v>-6.4633768967146087E-3</v>
      </c>
      <c r="AM227" s="15">
        <f t="shared" si="105"/>
        <v>100</v>
      </c>
      <c r="BQ227">
        <v>0.87628752043920333</v>
      </c>
      <c r="BR227">
        <v>1</v>
      </c>
      <c r="BS227">
        <v>0</v>
      </c>
      <c r="BT227">
        <f t="shared" si="109"/>
        <v>156</v>
      </c>
      <c r="BU227">
        <f t="shared" si="110"/>
        <v>63</v>
      </c>
      <c r="BV227">
        <f t="shared" si="106"/>
        <v>2.5000000000000022E-2</v>
      </c>
      <c r="BW227">
        <f t="shared" si="107"/>
        <v>0.54014598540145986</v>
      </c>
      <c r="BX227">
        <f t="shared" si="108"/>
        <v>3.3759124087591121E-3</v>
      </c>
    </row>
    <row r="228" spans="1:76" x14ac:dyDescent="0.3">
      <c r="A228" s="4">
        <v>66</v>
      </c>
      <c r="B228" s="4">
        <v>1</v>
      </c>
      <c r="C228" s="4">
        <v>4</v>
      </c>
      <c r="D228" s="4">
        <v>112</v>
      </c>
      <c r="E228" s="4">
        <v>212</v>
      </c>
      <c r="F228" s="4">
        <v>0</v>
      </c>
      <c r="G228" s="4">
        <v>2</v>
      </c>
      <c r="H228" s="4">
        <v>132</v>
      </c>
      <c r="I228" s="4">
        <v>1</v>
      </c>
      <c r="J228" s="4">
        <v>0.1</v>
      </c>
      <c r="K228" s="4">
        <v>1</v>
      </c>
      <c r="L228" s="4">
        <v>1</v>
      </c>
      <c r="M228" s="4">
        <v>3</v>
      </c>
      <c r="N228" s="7">
        <v>1</v>
      </c>
      <c r="R228">
        <f t="shared" si="84"/>
        <v>53</v>
      </c>
      <c r="S228">
        <f t="shared" si="85"/>
        <v>1</v>
      </c>
      <c r="T228">
        <f t="shared" si="86"/>
        <v>4</v>
      </c>
      <c r="U228">
        <f t="shared" si="87"/>
        <v>123</v>
      </c>
      <c r="V228">
        <f t="shared" si="88"/>
        <v>282</v>
      </c>
      <c r="W228">
        <f t="shared" si="89"/>
        <v>0</v>
      </c>
      <c r="X228">
        <f t="shared" si="90"/>
        <v>0</v>
      </c>
      <c r="Y228">
        <f t="shared" si="91"/>
        <v>95</v>
      </c>
      <c r="Z228">
        <f t="shared" si="92"/>
        <v>1</v>
      </c>
      <c r="AA228">
        <f t="shared" si="93"/>
        <v>2</v>
      </c>
      <c r="AB228">
        <f t="shared" si="94"/>
        <v>2</v>
      </c>
      <c r="AC228">
        <f t="shared" si="95"/>
        <v>2</v>
      </c>
      <c r="AD228">
        <f t="shared" si="96"/>
        <v>7</v>
      </c>
      <c r="AE228" s="13">
        <f t="shared" si="97"/>
        <v>1</v>
      </c>
      <c r="AF228" s="14">
        <f t="shared" si="98"/>
        <v>0</v>
      </c>
      <c r="AG228" s="15">
        <f t="shared" si="99"/>
        <v>1</v>
      </c>
      <c r="AH228">
        <f t="shared" si="100"/>
        <v>1</v>
      </c>
      <c r="AI228">
        <f t="shared" si="101"/>
        <v>0.99550524787188543</v>
      </c>
      <c r="AJ228" s="13">
        <f t="shared" si="102"/>
        <v>0.99550524787188543</v>
      </c>
      <c r="AK228" s="15">
        <f t="shared" si="103"/>
        <v>4.4947521281145653E-3</v>
      </c>
      <c r="AL228" s="13">
        <f t="shared" si="104"/>
        <v>-4.5048838977221747E-3</v>
      </c>
      <c r="AM228" s="15">
        <f t="shared" si="105"/>
        <v>100</v>
      </c>
      <c r="BQ228">
        <v>0.88228690427586787</v>
      </c>
      <c r="BR228">
        <v>1</v>
      </c>
      <c r="BS228">
        <v>0</v>
      </c>
      <c r="BT228">
        <f t="shared" si="109"/>
        <v>157</v>
      </c>
      <c r="BU228">
        <f t="shared" si="110"/>
        <v>63</v>
      </c>
      <c r="BV228">
        <f t="shared" si="106"/>
        <v>1.8750000000000044E-2</v>
      </c>
      <c r="BW228">
        <f t="shared" si="107"/>
        <v>0.54014598540145986</v>
      </c>
      <c r="BX228">
        <f t="shared" si="108"/>
        <v>0</v>
      </c>
    </row>
    <row r="229" spans="1:76" x14ac:dyDescent="0.3">
      <c r="A229" s="5">
        <v>52</v>
      </c>
      <c r="B229" s="5">
        <v>0</v>
      </c>
      <c r="C229" s="5">
        <v>3</v>
      </c>
      <c r="D229" s="5">
        <v>136</v>
      </c>
      <c r="E229" s="5">
        <v>196</v>
      </c>
      <c r="F229" s="5">
        <v>0</v>
      </c>
      <c r="G229" s="5">
        <v>2</v>
      </c>
      <c r="H229" s="5">
        <v>169</v>
      </c>
      <c r="I229" s="5">
        <v>0</v>
      </c>
      <c r="J229" s="5">
        <v>0.1</v>
      </c>
      <c r="K229" s="5">
        <v>2</v>
      </c>
      <c r="L229" s="5">
        <v>0</v>
      </c>
      <c r="M229" s="5">
        <v>3</v>
      </c>
      <c r="N229" s="8">
        <v>0</v>
      </c>
      <c r="R229">
        <f t="shared" si="84"/>
        <v>63</v>
      </c>
      <c r="S229">
        <f t="shared" si="85"/>
        <v>0</v>
      </c>
      <c r="T229">
        <f t="shared" si="86"/>
        <v>4</v>
      </c>
      <c r="U229">
        <f t="shared" si="87"/>
        <v>108</v>
      </c>
      <c r="V229">
        <f t="shared" si="88"/>
        <v>269</v>
      </c>
      <c r="W229">
        <f t="shared" si="89"/>
        <v>0</v>
      </c>
      <c r="X229">
        <f t="shared" si="90"/>
        <v>0</v>
      </c>
      <c r="Y229">
        <f t="shared" si="91"/>
        <v>169</v>
      </c>
      <c r="Z229">
        <f t="shared" si="92"/>
        <v>1</v>
      </c>
      <c r="AA229">
        <f t="shared" si="93"/>
        <v>1.8</v>
      </c>
      <c r="AB229">
        <f t="shared" si="94"/>
        <v>2</v>
      </c>
      <c r="AC229">
        <f t="shared" si="95"/>
        <v>2</v>
      </c>
      <c r="AD229">
        <f t="shared" si="96"/>
        <v>3</v>
      </c>
      <c r="AE229" s="13">
        <f t="shared" si="97"/>
        <v>1</v>
      </c>
      <c r="AF229" s="14">
        <f t="shared" si="98"/>
        <v>0</v>
      </c>
      <c r="AG229" s="15">
        <f t="shared" si="99"/>
        <v>1</v>
      </c>
      <c r="AH229">
        <f t="shared" si="100"/>
        <v>1</v>
      </c>
      <c r="AI229">
        <f t="shared" si="101"/>
        <v>0.63757548975628131</v>
      </c>
      <c r="AJ229" s="13">
        <f t="shared" si="102"/>
        <v>0.63757548975628131</v>
      </c>
      <c r="AK229" s="15">
        <f t="shared" si="103"/>
        <v>0.36242451024371869</v>
      </c>
      <c r="AL229" s="13">
        <f t="shared" si="104"/>
        <v>-0.45008259365612385</v>
      </c>
      <c r="AM229" s="15">
        <f t="shared" si="105"/>
        <v>100</v>
      </c>
      <c r="BQ229">
        <v>0.88363328329630975</v>
      </c>
      <c r="BR229">
        <v>0</v>
      </c>
      <c r="BS229">
        <v>1</v>
      </c>
      <c r="BT229">
        <f t="shared" si="109"/>
        <v>157</v>
      </c>
      <c r="BU229">
        <f t="shared" si="110"/>
        <v>64</v>
      </c>
      <c r="BV229">
        <f t="shared" si="106"/>
        <v>1.8750000000000044E-2</v>
      </c>
      <c r="BW229">
        <f t="shared" si="107"/>
        <v>0.53284671532846717</v>
      </c>
      <c r="BX229">
        <f t="shared" si="108"/>
        <v>0</v>
      </c>
    </row>
    <row r="230" spans="1:76" x14ac:dyDescent="0.3">
      <c r="A230" s="4">
        <v>55</v>
      </c>
      <c r="B230" s="4">
        <v>0</v>
      </c>
      <c r="C230" s="4">
        <v>4</v>
      </c>
      <c r="D230" s="4">
        <v>180</v>
      </c>
      <c r="E230" s="4">
        <v>327</v>
      </c>
      <c r="F230" s="4">
        <v>0</v>
      </c>
      <c r="G230" s="4">
        <v>1</v>
      </c>
      <c r="H230" s="4">
        <v>117</v>
      </c>
      <c r="I230" s="4">
        <v>1</v>
      </c>
      <c r="J230" s="4">
        <v>3.4</v>
      </c>
      <c r="K230" s="4">
        <v>2</v>
      </c>
      <c r="L230" s="4">
        <v>0</v>
      </c>
      <c r="M230" s="4">
        <v>3</v>
      </c>
      <c r="N230" s="7">
        <v>1</v>
      </c>
      <c r="R230">
        <f t="shared" si="84"/>
        <v>34</v>
      </c>
      <c r="S230">
        <f t="shared" si="85"/>
        <v>0</v>
      </c>
      <c r="T230">
        <f t="shared" si="86"/>
        <v>2</v>
      </c>
      <c r="U230">
        <f t="shared" si="87"/>
        <v>118</v>
      </c>
      <c r="V230">
        <f t="shared" si="88"/>
        <v>210</v>
      </c>
      <c r="W230">
        <f t="shared" si="89"/>
        <v>0</v>
      </c>
      <c r="X230">
        <f t="shared" si="90"/>
        <v>0</v>
      </c>
      <c r="Y230">
        <f t="shared" si="91"/>
        <v>192</v>
      </c>
      <c r="Z230">
        <f t="shared" si="92"/>
        <v>0</v>
      </c>
      <c r="AA230">
        <f t="shared" si="93"/>
        <v>0.7</v>
      </c>
      <c r="AB230">
        <f t="shared" si="94"/>
        <v>1</v>
      </c>
      <c r="AC230">
        <f t="shared" si="95"/>
        <v>0</v>
      </c>
      <c r="AD230">
        <f t="shared" si="96"/>
        <v>3</v>
      </c>
      <c r="AE230" s="13">
        <f t="shared" si="97"/>
        <v>0</v>
      </c>
      <c r="AF230" s="14">
        <f t="shared" si="98"/>
        <v>1</v>
      </c>
      <c r="AG230" s="15">
        <f t="shared" si="99"/>
        <v>1</v>
      </c>
      <c r="AH230">
        <f t="shared" si="100"/>
        <v>0</v>
      </c>
      <c r="AI230">
        <f t="shared" si="101"/>
        <v>6.6416578664481299E-3</v>
      </c>
      <c r="AJ230" s="13">
        <f t="shared" si="102"/>
        <v>6.6416578664481299E-3</v>
      </c>
      <c r="AK230" s="15">
        <f t="shared" si="103"/>
        <v>0.9933583421335519</v>
      </c>
      <c r="AL230" s="13">
        <f t="shared" si="104"/>
        <v>-6.6638118232076717E-3</v>
      </c>
      <c r="AM230" s="15">
        <f t="shared" si="105"/>
        <v>100</v>
      </c>
      <c r="BQ230">
        <v>0.88560161050472741</v>
      </c>
      <c r="BR230">
        <v>0</v>
      </c>
      <c r="BS230">
        <v>1</v>
      </c>
      <c r="BT230">
        <f t="shared" si="109"/>
        <v>157</v>
      </c>
      <c r="BU230">
        <f t="shared" si="110"/>
        <v>65</v>
      </c>
      <c r="BV230">
        <f t="shared" si="106"/>
        <v>1.8750000000000044E-2</v>
      </c>
      <c r="BW230">
        <f t="shared" si="107"/>
        <v>0.52554744525547448</v>
      </c>
      <c r="BX230">
        <f t="shared" si="108"/>
        <v>0</v>
      </c>
    </row>
    <row r="231" spans="1:76" x14ac:dyDescent="0.3">
      <c r="A231" s="5">
        <v>49</v>
      </c>
      <c r="B231" s="5">
        <v>1</v>
      </c>
      <c r="C231" s="5">
        <v>3</v>
      </c>
      <c r="D231" s="5">
        <v>118</v>
      </c>
      <c r="E231" s="5">
        <v>149</v>
      </c>
      <c r="F231" s="5">
        <v>0</v>
      </c>
      <c r="G231" s="5">
        <v>2</v>
      </c>
      <c r="H231" s="5">
        <v>126</v>
      </c>
      <c r="I231" s="5">
        <v>0</v>
      </c>
      <c r="J231" s="5">
        <v>0.8</v>
      </c>
      <c r="K231" s="5">
        <v>1</v>
      </c>
      <c r="L231" s="5">
        <v>3</v>
      </c>
      <c r="M231" s="5">
        <v>3</v>
      </c>
      <c r="N231" s="8">
        <v>1</v>
      </c>
      <c r="R231">
        <f t="shared" si="84"/>
        <v>47</v>
      </c>
      <c r="S231">
        <f t="shared" si="85"/>
        <v>1</v>
      </c>
      <c r="T231">
        <f t="shared" si="86"/>
        <v>4</v>
      </c>
      <c r="U231">
        <f t="shared" si="87"/>
        <v>112</v>
      </c>
      <c r="V231">
        <f t="shared" si="88"/>
        <v>204</v>
      </c>
      <c r="W231">
        <f t="shared" si="89"/>
        <v>0</v>
      </c>
      <c r="X231">
        <f t="shared" si="90"/>
        <v>0</v>
      </c>
      <c r="Y231">
        <f t="shared" si="91"/>
        <v>143</v>
      </c>
      <c r="Z231">
        <f t="shared" si="92"/>
        <v>0</v>
      </c>
      <c r="AA231">
        <f t="shared" si="93"/>
        <v>0.1</v>
      </c>
      <c r="AB231">
        <f t="shared" si="94"/>
        <v>1</v>
      </c>
      <c r="AC231">
        <f t="shared" si="95"/>
        <v>0</v>
      </c>
      <c r="AD231">
        <f t="shared" si="96"/>
        <v>3</v>
      </c>
      <c r="AE231" s="13">
        <f t="shared" si="97"/>
        <v>0</v>
      </c>
      <c r="AF231" s="14">
        <f t="shared" si="98"/>
        <v>1</v>
      </c>
      <c r="AG231" s="15">
        <f t="shared" si="99"/>
        <v>1</v>
      </c>
      <c r="AH231">
        <f t="shared" si="100"/>
        <v>0</v>
      </c>
      <c r="AI231">
        <f t="shared" si="101"/>
        <v>0.11531912747477635</v>
      </c>
      <c r="AJ231" s="13">
        <f t="shared" si="102"/>
        <v>0.11531912747477635</v>
      </c>
      <c r="AK231" s="15">
        <f t="shared" si="103"/>
        <v>0.88468087252522365</v>
      </c>
      <c r="AL231" s="13">
        <f t="shared" si="104"/>
        <v>-0.12252829502128121</v>
      </c>
      <c r="AM231" s="15">
        <f t="shared" si="105"/>
        <v>100</v>
      </c>
      <c r="BQ231">
        <v>0.88593746459767198</v>
      </c>
      <c r="BR231">
        <v>0</v>
      </c>
      <c r="BS231">
        <v>1</v>
      </c>
      <c r="BT231">
        <f t="shared" si="109"/>
        <v>157</v>
      </c>
      <c r="BU231">
        <f t="shared" si="110"/>
        <v>66</v>
      </c>
      <c r="BV231">
        <f t="shared" si="106"/>
        <v>1.8750000000000044E-2</v>
      </c>
      <c r="BW231">
        <f t="shared" si="107"/>
        <v>0.51824817518248167</v>
      </c>
      <c r="BX231">
        <f t="shared" si="108"/>
        <v>0</v>
      </c>
    </row>
    <row r="232" spans="1:76" x14ac:dyDescent="0.3">
      <c r="A232" s="4">
        <v>74</v>
      </c>
      <c r="B232" s="4">
        <v>0</v>
      </c>
      <c r="C232" s="4">
        <v>2</v>
      </c>
      <c r="D232" s="4">
        <v>120</v>
      </c>
      <c r="E232" s="4">
        <v>269</v>
      </c>
      <c r="F232" s="4">
        <v>0</v>
      </c>
      <c r="G232" s="4">
        <v>2</v>
      </c>
      <c r="H232" s="4">
        <v>121</v>
      </c>
      <c r="I232" s="4">
        <v>1</v>
      </c>
      <c r="J232" s="4">
        <v>0.2</v>
      </c>
      <c r="K232" s="4">
        <v>1</v>
      </c>
      <c r="L232" s="4">
        <v>1</v>
      </c>
      <c r="M232" s="4">
        <v>3</v>
      </c>
      <c r="N232" s="7">
        <v>0</v>
      </c>
      <c r="R232">
        <f t="shared" si="84"/>
        <v>67</v>
      </c>
      <c r="S232">
        <f t="shared" si="85"/>
        <v>0</v>
      </c>
      <c r="T232">
        <f t="shared" si="86"/>
        <v>3</v>
      </c>
      <c r="U232">
        <f t="shared" si="87"/>
        <v>152</v>
      </c>
      <c r="V232">
        <f t="shared" si="88"/>
        <v>277</v>
      </c>
      <c r="W232">
        <f t="shared" si="89"/>
        <v>0</v>
      </c>
      <c r="X232">
        <f t="shared" si="90"/>
        <v>0</v>
      </c>
      <c r="Y232">
        <f t="shared" si="91"/>
        <v>172</v>
      </c>
      <c r="Z232">
        <f t="shared" si="92"/>
        <v>0</v>
      </c>
      <c r="AA232">
        <f t="shared" si="93"/>
        <v>0</v>
      </c>
      <c r="AB232">
        <f t="shared" si="94"/>
        <v>1</v>
      </c>
      <c r="AC232">
        <f t="shared" si="95"/>
        <v>1</v>
      </c>
      <c r="AD232">
        <f t="shared" si="96"/>
        <v>3</v>
      </c>
      <c r="AE232" s="13">
        <f t="shared" si="97"/>
        <v>0</v>
      </c>
      <c r="AF232" s="14">
        <f t="shared" si="98"/>
        <v>1</v>
      </c>
      <c r="AG232" s="15">
        <f t="shared" si="99"/>
        <v>1</v>
      </c>
      <c r="AH232">
        <f t="shared" si="100"/>
        <v>0</v>
      </c>
      <c r="AI232">
        <f t="shared" si="101"/>
        <v>9.6112023525559379E-2</v>
      </c>
      <c r="AJ232" s="13">
        <f t="shared" si="102"/>
        <v>9.6112023525559379E-2</v>
      </c>
      <c r="AK232" s="15">
        <f t="shared" si="103"/>
        <v>0.90388797647444064</v>
      </c>
      <c r="AL232" s="13">
        <f t="shared" si="104"/>
        <v>-0.10104984609781555</v>
      </c>
      <c r="AM232" s="15">
        <f t="shared" si="105"/>
        <v>100</v>
      </c>
      <c r="BQ232">
        <v>0.88827895291142966</v>
      </c>
      <c r="BR232">
        <v>0</v>
      </c>
      <c r="BS232">
        <v>1</v>
      </c>
      <c r="BT232">
        <f t="shared" si="109"/>
        <v>157</v>
      </c>
      <c r="BU232">
        <f t="shared" si="110"/>
        <v>67</v>
      </c>
      <c r="BV232">
        <f t="shared" si="106"/>
        <v>1.8750000000000044E-2</v>
      </c>
      <c r="BW232">
        <f t="shared" si="107"/>
        <v>0.51094890510948909</v>
      </c>
      <c r="BX232">
        <f t="shared" si="108"/>
        <v>0</v>
      </c>
    </row>
    <row r="233" spans="1:76" x14ac:dyDescent="0.3">
      <c r="A233" s="5">
        <v>54</v>
      </c>
      <c r="B233" s="5">
        <v>0</v>
      </c>
      <c r="C233" s="5">
        <v>3</v>
      </c>
      <c r="D233" s="5">
        <v>160</v>
      </c>
      <c r="E233" s="5">
        <v>201</v>
      </c>
      <c r="F233" s="5">
        <v>0</v>
      </c>
      <c r="G233" s="5">
        <v>0</v>
      </c>
      <c r="H233" s="5">
        <v>163</v>
      </c>
      <c r="I233" s="5">
        <v>0</v>
      </c>
      <c r="J233" s="5">
        <v>0</v>
      </c>
      <c r="K233" s="5">
        <v>1</v>
      </c>
      <c r="L233" s="5">
        <v>1</v>
      </c>
      <c r="M233" s="5">
        <v>3</v>
      </c>
      <c r="N233" s="8">
        <v>0</v>
      </c>
      <c r="R233">
        <f t="shared" si="84"/>
        <v>54</v>
      </c>
      <c r="S233">
        <f t="shared" si="85"/>
        <v>1</v>
      </c>
      <c r="T233">
        <f t="shared" si="86"/>
        <v>4</v>
      </c>
      <c r="U233">
        <f t="shared" si="87"/>
        <v>110</v>
      </c>
      <c r="V233">
        <f t="shared" si="88"/>
        <v>206</v>
      </c>
      <c r="W233">
        <f t="shared" si="89"/>
        <v>0</v>
      </c>
      <c r="X233">
        <f t="shared" si="90"/>
        <v>2</v>
      </c>
      <c r="Y233">
        <f t="shared" si="91"/>
        <v>108</v>
      </c>
      <c r="Z233">
        <f t="shared" si="92"/>
        <v>1</v>
      </c>
      <c r="AA233">
        <f t="shared" si="93"/>
        <v>0</v>
      </c>
      <c r="AB233">
        <f t="shared" si="94"/>
        <v>2</v>
      </c>
      <c r="AC233">
        <f t="shared" si="95"/>
        <v>1</v>
      </c>
      <c r="AD233">
        <f t="shared" si="96"/>
        <v>3</v>
      </c>
      <c r="AE233" s="13">
        <f t="shared" si="97"/>
        <v>1</v>
      </c>
      <c r="AF233" s="14">
        <f t="shared" si="98"/>
        <v>0</v>
      </c>
      <c r="AG233" s="15">
        <f t="shared" si="99"/>
        <v>1</v>
      </c>
      <c r="AH233">
        <f t="shared" si="100"/>
        <v>1</v>
      </c>
      <c r="AI233">
        <f t="shared" si="101"/>
        <v>0.85550057737460039</v>
      </c>
      <c r="AJ233" s="13">
        <f t="shared" si="102"/>
        <v>0.85550057737460039</v>
      </c>
      <c r="AK233" s="15">
        <f t="shared" si="103"/>
        <v>0.14449942262539961</v>
      </c>
      <c r="AL233" s="13">
        <f t="shared" si="104"/>
        <v>-0.1560685107528631</v>
      </c>
      <c r="AM233" s="15">
        <f t="shared" si="105"/>
        <v>100</v>
      </c>
      <c r="BQ233">
        <v>0.89172560608339568</v>
      </c>
      <c r="BR233">
        <v>0</v>
      </c>
      <c r="BS233">
        <v>1</v>
      </c>
      <c r="BT233">
        <f t="shared" si="109"/>
        <v>157</v>
      </c>
      <c r="BU233">
        <f t="shared" si="110"/>
        <v>68</v>
      </c>
      <c r="BV233">
        <f t="shared" si="106"/>
        <v>1.8750000000000044E-2</v>
      </c>
      <c r="BW233">
        <f t="shared" si="107"/>
        <v>0.50364963503649629</v>
      </c>
      <c r="BX233">
        <f t="shared" si="108"/>
        <v>0</v>
      </c>
    </row>
    <row r="234" spans="1:76" x14ac:dyDescent="0.3">
      <c r="A234" s="4">
        <v>54</v>
      </c>
      <c r="B234" s="4">
        <v>1</v>
      </c>
      <c r="C234" s="4">
        <v>4</v>
      </c>
      <c r="D234" s="4">
        <v>122</v>
      </c>
      <c r="E234" s="4">
        <v>286</v>
      </c>
      <c r="F234" s="4">
        <v>0</v>
      </c>
      <c r="G234" s="4">
        <v>2</v>
      </c>
      <c r="H234" s="4">
        <v>116</v>
      </c>
      <c r="I234" s="4">
        <v>1</v>
      </c>
      <c r="J234" s="4">
        <v>3.2</v>
      </c>
      <c r="K234" s="4">
        <v>2</v>
      </c>
      <c r="L234" s="4">
        <v>2</v>
      </c>
      <c r="M234" s="4">
        <v>3</v>
      </c>
      <c r="N234" s="7">
        <v>1</v>
      </c>
      <c r="R234">
        <f t="shared" si="84"/>
        <v>66</v>
      </c>
      <c r="S234">
        <f t="shared" si="85"/>
        <v>1</v>
      </c>
      <c r="T234">
        <f t="shared" si="86"/>
        <v>4</v>
      </c>
      <c r="U234">
        <f t="shared" si="87"/>
        <v>112</v>
      </c>
      <c r="V234">
        <f t="shared" si="88"/>
        <v>212</v>
      </c>
      <c r="W234">
        <f t="shared" si="89"/>
        <v>0</v>
      </c>
      <c r="X234">
        <f t="shared" si="90"/>
        <v>2</v>
      </c>
      <c r="Y234">
        <f t="shared" si="91"/>
        <v>132</v>
      </c>
      <c r="Z234">
        <f t="shared" si="92"/>
        <v>1</v>
      </c>
      <c r="AA234">
        <f t="shared" si="93"/>
        <v>0.1</v>
      </c>
      <c r="AB234">
        <f t="shared" si="94"/>
        <v>1</v>
      </c>
      <c r="AC234">
        <f t="shared" si="95"/>
        <v>1</v>
      </c>
      <c r="AD234">
        <f t="shared" si="96"/>
        <v>3</v>
      </c>
      <c r="AE234" s="13">
        <f t="shared" si="97"/>
        <v>1</v>
      </c>
      <c r="AF234" s="14">
        <f t="shared" si="98"/>
        <v>0</v>
      </c>
      <c r="AG234" s="15">
        <f t="shared" si="99"/>
        <v>1</v>
      </c>
      <c r="AH234">
        <f t="shared" si="100"/>
        <v>1</v>
      </c>
      <c r="AI234">
        <f t="shared" si="101"/>
        <v>0.65575252886391189</v>
      </c>
      <c r="AJ234" s="13">
        <f t="shared" si="102"/>
        <v>0.65575252886391189</v>
      </c>
      <c r="AK234" s="15">
        <f t="shared" si="103"/>
        <v>0.34424747113608811</v>
      </c>
      <c r="AL234" s="13">
        <f t="shared" si="104"/>
        <v>-0.42197180379743277</v>
      </c>
      <c r="AM234" s="15">
        <f t="shared" si="105"/>
        <v>100</v>
      </c>
      <c r="BQ234">
        <v>0.8938789789414493</v>
      </c>
      <c r="BR234">
        <v>0</v>
      </c>
      <c r="BS234">
        <v>1</v>
      </c>
      <c r="BT234">
        <f t="shared" si="109"/>
        <v>157</v>
      </c>
      <c r="BU234">
        <f t="shared" si="110"/>
        <v>69</v>
      </c>
      <c r="BV234">
        <f t="shared" si="106"/>
        <v>1.8750000000000044E-2</v>
      </c>
      <c r="BW234">
        <f t="shared" si="107"/>
        <v>0.4963503649635036</v>
      </c>
      <c r="BX234">
        <f t="shared" si="108"/>
        <v>3.1021897810219416E-3</v>
      </c>
    </row>
    <row r="235" spans="1:76" x14ac:dyDescent="0.3">
      <c r="A235" s="5">
        <v>56</v>
      </c>
      <c r="B235" s="5">
        <v>1</v>
      </c>
      <c r="C235" s="5">
        <v>4</v>
      </c>
      <c r="D235" s="5">
        <v>130</v>
      </c>
      <c r="E235" s="5">
        <v>283</v>
      </c>
      <c r="F235" s="5">
        <v>1</v>
      </c>
      <c r="G235" s="5">
        <v>2</v>
      </c>
      <c r="H235" s="5">
        <v>103</v>
      </c>
      <c r="I235" s="5">
        <v>1</v>
      </c>
      <c r="J235" s="5">
        <v>1.6</v>
      </c>
      <c r="K235" s="5">
        <v>3</v>
      </c>
      <c r="L235" s="5">
        <v>0</v>
      </c>
      <c r="M235" s="5">
        <v>7</v>
      </c>
      <c r="N235" s="8">
        <v>1</v>
      </c>
      <c r="R235">
        <f t="shared" si="84"/>
        <v>52</v>
      </c>
      <c r="S235">
        <f t="shared" si="85"/>
        <v>0</v>
      </c>
      <c r="T235">
        <f t="shared" si="86"/>
        <v>3</v>
      </c>
      <c r="U235">
        <f t="shared" si="87"/>
        <v>136</v>
      </c>
      <c r="V235">
        <f t="shared" si="88"/>
        <v>196</v>
      </c>
      <c r="W235">
        <f t="shared" si="89"/>
        <v>0</v>
      </c>
      <c r="X235">
        <f t="shared" si="90"/>
        <v>2</v>
      </c>
      <c r="Y235">
        <f t="shared" si="91"/>
        <v>169</v>
      </c>
      <c r="Z235">
        <f t="shared" si="92"/>
        <v>0</v>
      </c>
      <c r="AA235">
        <f t="shared" si="93"/>
        <v>0.1</v>
      </c>
      <c r="AB235">
        <f t="shared" si="94"/>
        <v>2</v>
      </c>
      <c r="AC235">
        <f t="shared" si="95"/>
        <v>0</v>
      </c>
      <c r="AD235">
        <f t="shared" si="96"/>
        <v>3</v>
      </c>
      <c r="AE235" s="13">
        <f t="shared" si="97"/>
        <v>0</v>
      </c>
      <c r="AF235" s="14">
        <f t="shared" si="98"/>
        <v>1</v>
      </c>
      <c r="AG235" s="15">
        <f t="shared" si="99"/>
        <v>1</v>
      </c>
      <c r="AH235">
        <f t="shared" si="100"/>
        <v>0</v>
      </c>
      <c r="AI235">
        <f t="shared" si="101"/>
        <v>5.0351031973650859E-2</v>
      </c>
      <c r="AJ235" s="13">
        <f t="shared" si="102"/>
        <v>5.0351031973650859E-2</v>
      </c>
      <c r="AK235" s="15">
        <f t="shared" si="103"/>
        <v>0.94964896802634913</v>
      </c>
      <c r="AL235" s="13">
        <f t="shared" si="104"/>
        <v>-5.1662870012894713E-2</v>
      </c>
      <c r="AM235" s="15">
        <f t="shared" si="105"/>
        <v>100</v>
      </c>
      <c r="BQ235">
        <v>0.89449163767476747</v>
      </c>
      <c r="BR235">
        <v>1</v>
      </c>
      <c r="BS235">
        <v>0</v>
      </c>
      <c r="BT235">
        <f t="shared" si="109"/>
        <v>158</v>
      </c>
      <c r="BU235">
        <f t="shared" si="110"/>
        <v>69</v>
      </c>
      <c r="BV235">
        <f t="shared" si="106"/>
        <v>1.2499999999999956E-2</v>
      </c>
      <c r="BW235">
        <f t="shared" si="107"/>
        <v>0.4963503649635036</v>
      </c>
      <c r="BX235">
        <f t="shared" si="108"/>
        <v>0</v>
      </c>
    </row>
    <row r="236" spans="1:76" x14ac:dyDescent="0.3">
      <c r="A236" s="4">
        <v>46</v>
      </c>
      <c r="B236" s="4">
        <v>1</v>
      </c>
      <c r="C236" s="4">
        <v>4</v>
      </c>
      <c r="D236" s="4">
        <v>120</v>
      </c>
      <c r="E236" s="4">
        <v>249</v>
      </c>
      <c r="F236" s="4">
        <v>0</v>
      </c>
      <c r="G236" s="4">
        <v>2</v>
      </c>
      <c r="H236" s="4">
        <v>144</v>
      </c>
      <c r="I236" s="4">
        <v>0</v>
      </c>
      <c r="J236" s="4">
        <v>0.8</v>
      </c>
      <c r="K236" s="4">
        <v>1</v>
      </c>
      <c r="L236" s="4">
        <v>0</v>
      </c>
      <c r="M236" s="4">
        <v>7</v>
      </c>
      <c r="N236" s="7">
        <v>1</v>
      </c>
      <c r="R236">
        <f t="shared" si="84"/>
        <v>55</v>
      </c>
      <c r="S236">
        <f t="shared" si="85"/>
        <v>0</v>
      </c>
      <c r="T236">
        <f t="shared" si="86"/>
        <v>4</v>
      </c>
      <c r="U236">
        <f t="shared" si="87"/>
        <v>180</v>
      </c>
      <c r="V236">
        <f t="shared" si="88"/>
        <v>327</v>
      </c>
      <c r="W236">
        <f t="shared" si="89"/>
        <v>0</v>
      </c>
      <c r="X236">
        <f t="shared" si="90"/>
        <v>1</v>
      </c>
      <c r="Y236">
        <f t="shared" si="91"/>
        <v>117</v>
      </c>
      <c r="Z236">
        <f t="shared" si="92"/>
        <v>1</v>
      </c>
      <c r="AA236">
        <f t="shared" si="93"/>
        <v>3.4</v>
      </c>
      <c r="AB236">
        <f t="shared" si="94"/>
        <v>2</v>
      </c>
      <c r="AC236">
        <f t="shared" si="95"/>
        <v>0</v>
      </c>
      <c r="AD236">
        <f t="shared" si="96"/>
        <v>3</v>
      </c>
      <c r="AE236" s="13">
        <f t="shared" si="97"/>
        <v>1</v>
      </c>
      <c r="AF236" s="14">
        <f t="shared" si="98"/>
        <v>0</v>
      </c>
      <c r="AG236" s="15">
        <f t="shared" si="99"/>
        <v>1</v>
      </c>
      <c r="AH236">
        <f t="shared" si="100"/>
        <v>1</v>
      </c>
      <c r="AI236">
        <f t="shared" si="101"/>
        <v>0.86752173727059778</v>
      </c>
      <c r="AJ236" s="13">
        <f t="shared" si="102"/>
        <v>0.86752173727059778</v>
      </c>
      <c r="AK236" s="15">
        <f t="shared" si="103"/>
        <v>0.13247826272940222</v>
      </c>
      <c r="AL236" s="13">
        <f t="shared" si="104"/>
        <v>-0.14211471010260648</v>
      </c>
      <c r="AM236" s="15">
        <f t="shared" si="105"/>
        <v>100</v>
      </c>
      <c r="BQ236">
        <v>0.90365588938886698</v>
      </c>
      <c r="BR236">
        <v>0</v>
      </c>
      <c r="BS236">
        <v>1</v>
      </c>
      <c r="BT236">
        <f t="shared" si="109"/>
        <v>158</v>
      </c>
      <c r="BU236">
        <f t="shared" si="110"/>
        <v>70</v>
      </c>
      <c r="BV236">
        <f t="shared" si="106"/>
        <v>1.2499999999999956E-2</v>
      </c>
      <c r="BW236">
        <f t="shared" si="107"/>
        <v>0.48905109489051091</v>
      </c>
      <c r="BX236">
        <f t="shared" si="108"/>
        <v>0</v>
      </c>
    </row>
    <row r="237" spans="1:76" x14ac:dyDescent="0.3">
      <c r="A237" s="5">
        <v>49</v>
      </c>
      <c r="B237" s="5">
        <v>0</v>
      </c>
      <c r="C237" s="5">
        <v>2</v>
      </c>
      <c r="D237" s="5">
        <v>134</v>
      </c>
      <c r="E237" s="5">
        <v>271</v>
      </c>
      <c r="F237" s="5">
        <v>0</v>
      </c>
      <c r="G237" s="5">
        <v>0</v>
      </c>
      <c r="H237" s="5">
        <v>162</v>
      </c>
      <c r="I237" s="5">
        <v>0</v>
      </c>
      <c r="J237" s="5">
        <v>0</v>
      </c>
      <c r="K237" s="5">
        <v>2</v>
      </c>
      <c r="L237" s="5">
        <v>0</v>
      </c>
      <c r="M237" s="5">
        <v>3</v>
      </c>
      <c r="N237" s="8">
        <v>0</v>
      </c>
      <c r="R237">
        <f t="shared" si="84"/>
        <v>49</v>
      </c>
      <c r="S237">
        <f t="shared" si="85"/>
        <v>1</v>
      </c>
      <c r="T237">
        <f t="shared" si="86"/>
        <v>3</v>
      </c>
      <c r="U237">
        <f t="shared" si="87"/>
        <v>118</v>
      </c>
      <c r="V237">
        <f t="shared" si="88"/>
        <v>149</v>
      </c>
      <c r="W237">
        <f t="shared" si="89"/>
        <v>0</v>
      </c>
      <c r="X237">
        <f t="shared" si="90"/>
        <v>2</v>
      </c>
      <c r="Y237">
        <f t="shared" si="91"/>
        <v>126</v>
      </c>
      <c r="Z237">
        <f t="shared" si="92"/>
        <v>0</v>
      </c>
      <c r="AA237">
        <f t="shared" si="93"/>
        <v>0.8</v>
      </c>
      <c r="AB237">
        <f t="shared" si="94"/>
        <v>1</v>
      </c>
      <c r="AC237">
        <f t="shared" si="95"/>
        <v>3</v>
      </c>
      <c r="AD237">
        <f t="shared" si="96"/>
        <v>3</v>
      </c>
      <c r="AE237" s="13">
        <f t="shared" si="97"/>
        <v>1</v>
      </c>
      <c r="AF237" s="14">
        <f t="shared" si="98"/>
        <v>0</v>
      </c>
      <c r="AG237" s="15">
        <f t="shared" si="99"/>
        <v>1</v>
      </c>
      <c r="AH237">
        <f t="shared" si="100"/>
        <v>1</v>
      </c>
      <c r="AI237">
        <f t="shared" si="101"/>
        <v>0.88560161050472741</v>
      </c>
      <c r="AJ237" s="13">
        <f t="shared" si="102"/>
        <v>0.88560161050472741</v>
      </c>
      <c r="AK237" s="15">
        <f t="shared" si="103"/>
        <v>0.11439838949527259</v>
      </c>
      <c r="AL237" s="13">
        <f t="shared" si="104"/>
        <v>-0.12148807904292332</v>
      </c>
      <c r="AM237" s="15">
        <f t="shared" si="105"/>
        <v>100</v>
      </c>
      <c r="BQ237">
        <v>0.90562298527078178</v>
      </c>
      <c r="BR237">
        <v>0</v>
      </c>
      <c r="BS237">
        <v>1</v>
      </c>
      <c r="BT237">
        <f t="shared" si="109"/>
        <v>158</v>
      </c>
      <c r="BU237">
        <f t="shared" si="110"/>
        <v>71</v>
      </c>
      <c r="BV237">
        <f t="shared" si="106"/>
        <v>1.2499999999999956E-2</v>
      </c>
      <c r="BW237">
        <f t="shared" si="107"/>
        <v>0.48175182481751821</v>
      </c>
      <c r="BX237">
        <f t="shared" si="108"/>
        <v>0</v>
      </c>
    </row>
    <row r="238" spans="1:76" x14ac:dyDescent="0.3">
      <c r="A238" s="4">
        <v>42</v>
      </c>
      <c r="B238" s="4">
        <v>1</v>
      </c>
      <c r="C238" s="4">
        <v>2</v>
      </c>
      <c r="D238" s="4">
        <v>120</v>
      </c>
      <c r="E238" s="4">
        <v>295</v>
      </c>
      <c r="F238" s="4">
        <v>0</v>
      </c>
      <c r="G238" s="4">
        <v>0</v>
      </c>
      <c r="H238" s="4">
        <v>162</v>
      </c>
      <c r="I238" s="4">
        <v>0</v>
      </c>
      <c r="J238" s="4">
        <v>0</v>
      </c>
      <c r="K238" s="4">
        <v>1</v>
      </c>
      <c r="L238" s="4">
        <v>0</v>
      </c>
      <c r="M238" s="4">
        <v>3</v>
      </c>
      <c r="N238" s="7">
        <v>0</v>
      </c>
      <c r="R238">
        <f t="shared" si="84"/>
        <v>74</v>
      </c>
      <c r="S238">
        <f t="shared" si="85"/>
        <v>0</v>
      </c>
      <c r="T238">
        <f t="shared" si="86"/>
        <v>2</v>
      </c>
      <c r="U238">
        <f t="shared" si="87"/>
        <v>120</v>
      </c>
      <c r="V238">
        <f t="shared" si="88"/>
        <v>269</v>
      </c>
      <c r="W238">
        <f t="shared" si="89"/>
        <v>0</v>
      </c>
      <c r="X238">
        <f t="shared" si="90"/>
        <v>2</v>
      </c>
      <c r="Y238">
        <f t="shared" si="91"/>
        <v>121</v>
      </c>
      <c r="Z238">
        <f t="shared" si="92"/>
        <v>1</v>
      </c>
      <c r="AA238">
        <f t="shared" si="93"/>
        <v>0.2</v>
      </c>
      <c r="AB238">
        <f t="shared" si="94"/>
        <v>1</v>
      </c>
      <c r="AC238">
        <f t="shared" si="95"/>
        <v>1</v>
      </c>
      <c r="AD238">
        <f t="shared" si="96"/>
        <v>3</v>
      </c>
      <c r="AE238" s="13">
        <f t="shared" si="97"/>
        <v>0</v>
      </c>
      <c r="AF238" s="14">
        <f t="shared" si="98"/>
        <v>1</v>
      </c>
      <c r="AG238" s="15">
        <f t="shared" si="99"/>
        <v>1</v>
      </c>
      <c r="AH238">
        <f t="shared" si="100"/>
        <v>0</v>
      </c>
      <c r="AI238">
        <f t="shared" si="101"/>
        <v>0.23090224133468285</v>
      </c>
      <c r="AJ238" s="13">
        <f t="shared" si="102"/>
        <v>0.23090224133468285</v>
      </c>
      <c r="AK238" s="15">
        <f t="shared" si="103"/>
        <v>0.76909775866531715</v>
      </c>
      <c r="AL238" s="13">
        <f t="shared" si="104"/>
        <v>-0.26253719315388219</v>
      </c>
      <c r="AM238" s="15">
        <f t="shared" si="105"/>
        <v>100</v>
      </c>
      <c r="BQ238">
        <v>0.90569089163844352</v>
      </c>
      <c r="BR238">
        <v>0</v>
      </c>
      <c r="BS238">
        <v>1</v>
      </c>
      <c r="BT238">
        <f t="shared" si="109"/>
        <v>158</v>
      </c>
      <c r="BU238">
        <f t="shared" si="110"/>
        <v>72</v>
      </c>
      <c r="BV238">
        <f t="shared" si="106"/>
        <v>1.2499999999999956E-2</v>
      </c>
      <c r="BW238">
        <f t="shared" si="107"/>
        <v>0.47445255474452552</v>
      </c>
      <c r="BX238">
        <f t="shared" si="108"/>
        <v>0</v>
      </c>
    </row>
    <row r="239" spans="1:76" x14ac:dyDescent="0.3">
      <c r="A239" s="5">
        <v>41</v>
      </c>
      <c r="B239" s="5">
        <v>1</v>
      </c>
      <c r="C239" s="5">
        <v>2</v>
      </c>
      <c r="D239" s="5">
        <v>110</v>
      </c>
      <c r="E239" s="5">
        <v>235</v>
      </c>
      <c r="F239" s="5">
        <v>0</v>
      </c>
      <c r="G239" s="5">
        <v>0</v>
      </c>
      <c r="H239" s="5">
        <v>153</v>
      </c>
      <c r="I239" s="5">
        <v>0</v>
      </c>
      <c r="J239" s="5">
        <v>0</v>
      </c>
      <c r="K239" s="5">
        <v>1</v>
      </c>
      <c r="L239" s="5">
        <v>0</v>
      </c>
      <c r="M239" s="5">
        <v>3</v>
      </c>
      <c r="N239" s="8">
        <v>0</v>
      </c>
      <c r="R239">
        <f t="shared" si="84"/>
        <v>54</v>
      </c>
      <c r="S239">
        <f t="shared" si="85"/>
        <v>0</v>
      </c>
      <c r="T239">
        <f t="shared" si="86"/>
        <v>3</v>
      </c>
      <c r="U239">
        <f t="shared" si="87"/>
        <v>160</v>
      </c>
      <c r="V239">
        <f t="shared" si="88"/>
        <v>201</v>
      </c>
      <c r="W239">
        <f t="shared" si="89"/>
        <v>0</v>
      </c>
      <c r="X239">
        <f t="shared" si="90"/>
        <v>0</v>
      </c>
      <c r="Y239">
        <f t="shared" si="91"/>
        <v>163</v>
      </c>
      <c r="Z239">
        <f t="shared" si="92"/>
        <v>0</v>
      </c>
      <c r="AA239">
        <f t="shared" si="93"/>
        <v>0</v>
      </c>
      <c r="AB239">
        <f t="shared" si="94"/>
        <v>1</v>
      </c>
      <c r="AC239">
        <f t="shared" si="95"/>
        <v>1</v>
      </c>
      <c r="AD239">
        <f t="shared" si="96"/>
        <v>3</v>
      </c>
      <c r="AE239" s="13">
        <f t="shared" si="97"/>
        <v>0</v>
      </c>
      <c r="AF239" s="14">
        <f t="shared" si="98"/>
        <v>1</v>
      </c>
      <c r="AG239" s="15">
        <f t="shared" si="99"/>
        <v>1</v>
      </c>
      <c r="AH239">
        <f t="shared" si="100"/>
        <v>0</v>
      </c>
      <c r="AI239">
        <f t="shared" si="101"/>
        <v>0.11332883273348503</v>
      </c>
      <c r="AJ239" s="13">
        <f t="shared" si="102"/>
        <v>0.11332883273348503</v>
      </c>
      <c r="AK239" s="15">
        <f t="shared" si="103"/>
        <v>0.88667116726651496</v>
      </c>
      <c r="AL239" s="13">
        <f t="shared" si="104"/>
        <v>-0.12028109002289358</v>
      </c>
      <c r="AM239" s="15">
        <f t="shared" si="105"/>
        <v>100</v>
      </c>
      <c r="BQ239">
        <v>0.91090455116077906</v>
      </c>
      <c r="BR239">
        <v>0</v>
      </c>
      <c r="BS239">
        <v>1</v>
      </c>
      <c r="BT239">
        <f t="shared" si="109"/>
        <v>158</v>
      </c>
      <c r="BU239">
        <f t="shared" si="110"/>
        <v>73</v>
      </c>
      <c r="BV239">
        <f t="shared" si="106"/>
        <v>1.2499999999999956E-2</v>
      </c>
      <c r="BW239">
        <f t="shared" si="107"/>
        <v>0.46715328467153283</v>
      </c>
      <c r="BX239">
        <f t="shared" si="108"/>
        <v>0</v>
      </c>
    </row>
    <row r="240" spans="1:76" x14ac:dyDescent="0.3">
      <c r="A240" s="4">
        <v>41</v>
      </c>
      <c r="B240" s="4">
        <v>0</v>
      </c>
      <c r="C240" s="4">
        <v>2</v>
      </c>
      <c r="D240" s="4">
        <v>126</v>
      </c>
      <c r="E240" s="4">
        <v>306</v>
      </c>
      <c r="F240" s="4">
        <v>0</v>
      </c>
      <c r="G240" s="4">
        <v>0</v>
      </c>
      <c r="H240" s="4">
        <v>163</v>
      </c>
      <c r="I240" s="4">
        <v>0</v>
      </c>
      <c r="J240" s="4">
        <v>0</v>
      </c>
      <c r="K240" s="4">
        <v>1</v>
      </c>
      <c r="L240" s="4">
        <v>0</v>
      </c>
      <c r="M240" s="4">
        <v>3</v>
      </c>
      <c r="N240" s="7">
        <v>0</v>
      </c>
      <c r="R240">
        <f t="shared" si="84"/>
        <v>54</v>
      </c>
      <c r="S240">
        <f t="shared" si="85"/>
        <v>1</v>
      </c>
      <c r="T240">
        <f t="shared" si="86"/>
        <v>4</v>
      </c>
      <c r="U240">
        <f t="shared" si="87"/>
        <v>122</v>
      </c>
      <c r="V240">
        <f t="shared" si="88"/>
        <v>286</v>
      </c>
      <c r="W240">
        <f t="shared" si="89"/>
        <v>0</v>
      </c>
      <c r="X240">
        <f t="shared" si="90"/>
        <v>2</v>
      </c>
      <c r="Y240">
        <f t="shared" si="91"/>
        <v>116</v>
      </c>
      <c r="Z240">
        <f t="shared" si="92"/>
        <v>1</v>
      </c>
      <c r="AA240">
        <f t="shared" si="93"/>
        <v>3.2</v>
      </c>
      <c r="AB240">
        <f t="shared" si="94"/>
        <v>2</v>
      </c>
      <c r="AC240">
        <f t="shared" si="95"/>
        <v>2</v>
      </c>
      <c r="AD240">
        <f t="shared" si="96"/>
        <v>3</v>
      </c>
      <c r="AE240" s="13">
        <f t="shared" si="97"/>
        <v>1</v>
      </c>
      <c r="AF240" s="14">
        <f t="shared" si="98"/>
        <v>0</v>
      </c>
      <c r="AG240" s="15">
        <f t="shared" si="99"/>
        <v>1</v>
      </c>
      <c r="AH240">
        <f t="shared" si="100"/>
        <v>1</v>
      </c>
      <c r="AI240">
        <f t="shared" si="101"/>
        <v>0.98737004754531377</v>
      </c>
      <c r="AJ240" s="13">
        <f t="shared" si="102"/>
        <v>0.98737004754531377</v>
      </c>
      <c r="AK240" s="15">
        <f t="shared" si="103"/>
        <v>1.2629952454686233E-2</v>
      </c>
      <c r="AL240" s="13">
        <f t="shared" si="104"/>
        <v>-1.2710388289027727E-2</v>
      </c>
      <c r="AM240" s="15">
        <f t="shared" si="105"/>
        <v>100</v>
      </c>
      <c r="BQ240">
        <v>0.91357231551981744</v>
      </c>
      <c r="BR240">
        <v>0</v>
      </c>
      <c r="BS240">
        <v>1</v>
      </c>
      <c r="BT240">
        <f t="shared" si="109"/>
        <v>158</v>
      </c>
      <c r="BU240">
        <f t="shared" si="110"/>
        <v>74</v>
      </c>
      <c r="BV240">
        <f t="shared" si="106"/>
        <v>1.2499999999999956E-2</v>
      </c>
      <c r="BW240">
        <f t="shared" si="107"/>
        <v>0.45985401459854014</v>
      </c>
      <c r="BX240">
        <f t="shared" si="108"/>
        <v>0</v>
      </c>
    </row>
    <row r="241" spans="1:76" x14ac:dyDescent="0.3">
      <c r="A241" s="5">
        <v>49</v>
      </c>
      <c r="B241" s="5">
        <v>0</v>
      </c>
      <c r="C241" s="5">
        <v>4</v>
      </c>
      <c r="D241" s="5">
        <v>130</v>
      </c>
      <c r="E241" s="5">
        <v>269</v>
      </c>
      <c r="F241" s="5">
        <v>0</v>
      </c>
      <c r="G241" s="5">
        <v>0</v>
      </c>
      <c r="H241" s="5">
        <v>163</v>
      </c>
      <c r="I241" s="5">
        <v>0</v>
      </c>
      <c r="J241" s="5">
        <v>0</v>
      </c>
      <c r="K241" s="5">
        <v>1</v>
      </c>
      <c r="L241" s="5">
        <v>0</v>
      </c>
      <c r="M241" s="5">
        <v>3</v>
      </c>
      <c r="N241" s="8">
        <v>0</v>
      </c>
      <c r="R241">
        <f t="shared" si="84"/>
        <v>56</v>
      </c>
      <c r="S241">
        <f t="shared" si="85"/>
        <v>1</v>
      </c>
      <c r="T241">
        <f t="shared" si="86"/>
        <v>4</v>
      </c>
      <c r="U241">
        <f t="shared" si="87"/>
        <v>130</v>
      </c>
      <c r="V241">
        <f t="shared" si="88"/>
        <v>283</v>
      </c>
      <c r="W241">
        <f t="shared" si="89"/>
        <v>1</v>
      </c>
      <c r="X241">
        <f t="shared" si="90"/>
        <v>2</v>
      </c>
      <c r="Y241">
        <f t="shared" si="91"/>
        <v>103</v>
      </c>
      <c r="Z241">
        <f t="shared" si="92"/>
        <v>1</v>
      </c>
      <c r="AA241">
        <f t="shared" si="93"/>
        <v>1.6</v>
      </c>
      <c r="AB241">
        <f t="shared" si="94"/>
        <v>3</v>
      </c>
      <c r="AC241">
        <f t="shared" si="95"/>
        <v>0</v>
      </c>
      <c r="AD241">
        <f t="shared" si="96"/>
        <v>7</v>
      </c>
      <c r="AE241" s="13">
        <f t="shared" si="97"/>
        <v>1</v>
      </c>
      <c r="AF241" s="14">
        <f t="shared" si="98"/>
        <v>0</v>
      </c>
      <c r="AG241" s="15">
        <f t="shared" si="99"/>
        <v>1</v>
      </c>
      <c r="AH241">
        <f t="shared" si="100"/>
        <v>1</v>
      </c>
      <c r="AI241">
        <f t="shared" si="101"/>
        <v>0.94102921457781274</v>
      </c>
      <c r="AJ241" s="13">
        <f t="shared" si="102"/>
        <v>0.94102921457781274</v>
      </c>
      <c r="AK241" s="15">
        <f t="shared" si="103"/>
        <v>5.8970785422187255E-2</v>
      </c>
      <c r="AL241" s="13">
        <f t="shared" si="104"/>
        <v>-6.0781093568574938E-2</v>
      </c>
      <c r="AM241" s="15">
        <f t="shared" si="105"/>
        <v>100</v>
      </c>
      <c r="BQ241">
        <v>0.91367354791878042</v>
      </c>
      <c r="BR241">
        <v>0</v>
      </c>
      <c r="BS241">
        <v>1</v>
      </c>
      <c r="BT241">
        <f t="shared" si="109"/>
        <v>158</v>
      </c>
      <c r="BU241">
        <f t="shared" si="110"/>
        <v>75</v>
      </c>
      <c r="BV241">
        <f t="shared" si="106"/>
        <v>1.2499999999999956E-2</v>
      </c>
      <c r="BW241">
        <f t="shared" si="107"/>
        <v>0.45255474452554745</v>
      </c>
      <c r="BX241">
        <f t="shared" si="108"/>
        <v>0</v>
      </c>
    </row>
    <row r="242" spans="1:76" x14ac:dyDescent="0.3">
      <c r="A242" s="4">
        <v>61</v>
      </c>
      <c r="B242" s="4">
        <v>1</v>
      </c>
      <c r="C242" s="4">
        <v>1</v>
      </c>
      <c r="D242" s="4">
        <v>134</v>
      </c>
      <c r="E242" s="4">
        <v>234</v>
      </c>
      <c r="F242" s="4">
        <v>0</v>
      </c>
      <c r="G242" s="4">
        <v>0</v>
      </c>
      <c r="H242" s="4">
        <v>145</v>
      </c>
      <c r="I242" s="4">
        <v>0</v>
      </c>
      <c r="J242" s="4">
        <v>2.6</v>
      </c>
      <c r="K242" s="4">
        <v>2</v>
      </c>
      <c r="L242" s="4">
        <v>2</v>
      </c>
      <c r="M242" s="4">
        <v>3</v>
      </c>
      <c r="N242" s="7">
        <v>1</v>
      </c>
      <c r="R242">
        <f t="shared" si="84"/>
        <v>46</v>
      </c>
      <c r="S242">
        <f t="shared" si="85"/>
        <v>1</v>
      </c>
      <c r="T242">
        <f t="shared" si="86"/>
        <v>4</v>
      </c>
      <c r="U242">
        <f t="shared" si="87"/>
        <v>120</v>
      </c>
      <c r="V242">
        <f t="shared" si="88"/>
        <v>249</v>
      </c>
      <c r="W242">
        <f t="shared" si="89"/>
        <v>0</v>
      </c>
      <c r="X242">
        <f t="shared" si="90"/>
        <v>2</v>
      </c>
      <c r="Y242">
        <f t="shared" si="91"/>
        <v>144</v>
      </c>
      <c r="Z242">
        <f t="shared" si="92"/>
        <v>0</v>
      </c>
      <c r="AA242">
        <f t="shared" si="93"/>
        <v>0.8</v>
      </c>
      <c r="AB242">
        <f t="shared" si="94"/>
        <v>1</v>
      </c>
      <c r="AC242">
        <f t="shared" si="95"/>
        <v>0</v>
      </c>
      <c r="AD242">
        <f t="shared" si="96"/>
        <v>7</v>
      </c>
      <c r="AE242" s="13">
        <f t="shared" si="97"/>
        <v>1</v>
      </c>
      <c r="AF242" s="14">
        <f t="shared" si="98"/>
        <v>0</v>
      </c>
      <c r="AG242" s="15">
        <f t="shared" si="99"/>
        <v>1</v>
      </c>
      <c r="AH242">
        <f t="shared" si="100"/>
        <v>1</v>
      </c>
      <c r="AI242">
        <f t="shared" si="101"/>
        <v>0.60155888930704216</v>
      </c>
      <c r="AJ242" s="13">
        <f t="shared" si="102"/>
        <v>0.60155888930704216</v>
      </c>
      <c r="AK242" s="15">
        <f t="shared" si="103"/>
        <v>0.39844111069295784</v>
      </c>
      <c r="AL242" s="13">
        <f t="shared" si="104"/>
        <v>-0.50823084427483745</v>
      </c>
      <c r="AM242" s="15">
        <f t="shared" si="105"/>
        <v>100</v>
      </c>
      <c r="BQ242">
        <v>0.91620655006491381</v>
      </c>
      <c r="BR242">
        <v>0</v>
      </c>
      <c r="BS242">
        <v>1</v>
      </c>
      <c r="BT242">
        <f t="shared" si="109"/>
        <v>158</v>
      </c>
      <c r="BU242">
        <f t="shared" si="110"/>
        <v>76</v>
      </c>
      <c r="BV242">
        <f t="shared" si="106"/>
        <v>1.2499999999999956E-2</v>
      </c>
      <c r="BW242">
        <f t="shared" si="107"/>
        <v>0.44525547445255476</v>
      </c>
      <c r="BX242">
        <f t="shared" si="108"/>
        <v>0</v>
      </c>
    </row>
    <row r="243" spans="1:76" x14ac:dyDescent="0.3">
      <c r="A243" s="5">
        <v>60</v>
      </c>
      <c r="B243" s="5">
        <v>0</v>
      </c>
      <c r="C243" s="5">
        <v>3</v>
      </c>
      <c r="D243" s="5">
        <v>120</v>
      </c>
      <c r="E243" s="5">
        <v>178</v>
      </c>
      <c r="F243" s="5">
        <v>1</v>
      </c>
      <c r="G243" s="5">
        <v>0</v>
      </c>
      <c r="H243" s="5">
        <v>96</v>
      </c>
      <c r="I243" s="5">
        <v>0</v>
      </c>
      <c r="J243" s="5">
        <v>0</v>
      </c>
      <c r="K243" s="5">
        <v>1</v>
      </c>
      <c r="L243" s="5">
        <v>0</v>
      </c>
      <c r="M243" s="5">
        <v>3</v>
      </c>
      <c r="N243" s="8">
        <v>0</v>
      </c>
      <c r="R243">
        <f t="shared" si="84"/>
        <v>49</v>
      </c>
      <c r="S243">
        <f t="shared" si="85"/>
        <v>0</v>
      </c>
      <c r="T243">
        <f t="shared" si="86"/>
        <v>2</v>
      </c>
      <c r="U243">
        <f t="shared" si="87"/>
        <v>134</v>
      </c>
      <c r="V243">
        <f t="shared" si="88"/>
        <v>271</v>
      </c>
      <c r="W243">
        <f t="shared" si="89"/>
        <v>0</v>
      </c>
      <c r="X243">
        <f t="shared" si="90"/>
        <v>0</v>
      </c>
      <c r="Y243">
        <f t="shared" si="91"/>
        <v>162</v>
      </c>
      <c r="Z243">
        <f t="shared" si="92"/>
        <v>0</v>
      </c>
      <c r="AA243">
        <f t="shared" si="93"/>
        <v>0</v>
      </c>
      <c r="AB243">
        <f t="shared" si="94"/>
        <v>2</v>
      </c>
      <c r="AC243">
        <f t="shared" si="95"/>
        <v>0</v>
      </c>
      <c r="AD243">
        <f t="shared" si="96"/>
        <v>3</v>
      </c>
      <c r="AE243" s="13">
        <f t="shared" si="97"/>
        <v>0</v>
      </c>
      <c r="AF243" s="14">
        <f t="shared" si="98"/>
        <v>1</v>
      </c>
      <c r="AG243" s="15">
        <f t="shared" si="99"/>
        <v>1</v>
      </c>
      <c r="AH243">
        <f t="shared" si="100"/>
        <v>0</v>
      </c>
      <c r="AI243">
        <f t="shared" si="101"/>
        <v>2.8896991117139292E-2</v>
      </c>
      <c r="AJ243" s="13">
        <f t="shared" si="102"/>
        <v>2.8896991117139292E-2</v>
      </c>
      <c r="AK243" s="15">
        <f t="shared" si="103"/>
        <v>0.97110300888286072</v>
      </c>
      <c r="AL243" s="13">
        <f t="shared" si="104"/>
        <v>-2.9322730959215858E-2</v>
      </c>
      <c r="AM243" s="15">
        <f t="shared" si="105"/>
        <v>100</v>
      </c>
      <c r="BQ243">
        <v>0.91640397558619757</v>
      </c>
      <c r="BR243">
        <v>0</v>
      </c>
      <c r="BS243">
        <v>1</v>
      </c>
      <c r="BT243">
        <f t="shared" si="109"/>
        <v>158</v>
      </c>
      <c r="BU243">
        <f t="shared" si="110"/>
        <v>77</v>
      </c>
      <c r="BV243">
        <f t="shared" si="106"/>
        <v>1.2499999999999956E-2</v>
      </c>
      <c r="BW243">
        <f t="shared" si="107"/>
        <v>0.43795620437956206</v>
      </c>
      <c r="BX243">
        <f t="shared" si="108"/>
        <v>0</v>
      </c>
    </row>
    <row r="244" spans="1:76" x14ac:dyDescent="0.3">
      <c r="A244" s="4">
        <v>67</v>
      </c>
      <c r="B244" s="4">
        <v>1</v>
      </c>
      <c r="C244" s="4">
        <v>4</v>
      </c>
      <c r="D244" s="4">
        <v>120</v>
      </c>
      <c r="E244" s="4">
        <v>237</v>
      </c>
      <c r="F244" s="4">
        <v>0</v>
      </c>
      <c r="G244" s="4">
        <v>0</v>
      </c>
      <c r="H244" s="4">
        <v>71</v>
      </c>
      <c r="I244" s="4">
        <v>0</v>
      </c>
      <c r="J244" s="4">
        <v>1</v>
      </c>
      <c r="K244" s="4">
        <v>2</v>
      </c>
      <c r="L244" s="4">
        <v>0</v>
      </c>
      <c r="M244" s="4">
        <v>3</v>
      </c>
      <c r="N244" s="7">
        <v>1</v>
      </c>
      <c r="R244">
        <f t="shared" si="84"/>
        <v>42</v>
      </c>
      <c r="S244">
        <f t="shared" si="85"/>
        <v>1</v>
      </c>
      <c r="T244">
        <f t="shared" si="86"/>
        <v>2</v>
      </c>
      <c r="U244">
        <f t="shared" si="87"/>
        <v>120</v>
      </c>
      <c r="V244">
        <f t="shared" si="88"/>
        <v>295</v>
      </c>
      <c r="W244">
        <f t="shared" si="89"/>
        <v>0</v>
      </c>
      <c r="X244">
        <f t="shared" si="90"/>
        <v>0</v>
      </c>
      <c r="Y244">
        <f t="shared" si="91"/>
        <v>162</v>
      </c>
      <c r="Z244">
        <f t="shared" si="92"/>
        <v>0</v>
      </c>
      <c r="AA244">
        <f t="shared" si="93"/>
        <v>0</v>
      </c>
      <c r="AB244">
        <f t="shared" si="94"/>
        <v>1</v>
      </c>
      <c r="AC244">
        <f t="shared" si="95"/>
        <v>0</v>
      </c>
      <c r="AD244">
        <f t="shared" si="96"/>
        <v>3</v>
      </c>
      <c r="AE244" s="13">
        <f t="shared" si="97"/>
        <v>0</v>
      </c>
      <c r="AF244" s="14">
        <f t="shared" si="98"/>
        <v>1</v>
      </c>
      <c r="AG244" s="15">
        <f t="shared" si="99"/>
        <v>1</v>
      </c>
      <c r="AH244">
        <f t="shared" si="100"/>
        <v>0</v>
      </c>
      <c r="AI244">
        <f t="shared" si="101"/>
        <v>5.2645404829443701E-2</v>
      </c>
      <c r="AJ244" s="13">
        <f t="shared" si="102"/>
        <v>5.2645404829443701E-2</v>
      </c>
      <c r="AK244" s="15">
        <f t="shared" si="103"/>
        <v>0.94735459517055631</v>
      </c>
      <c r="AL244" s="13">
        <f t="shared" si="104"/>
        <v>-5.4081815363404027E-2</v>
      </c>
      <c r="AM244" s="15">
        <f t="shared" si="105"/>
        <v>100</v>
      </c>
      <c r="BQ244">
        <v>0.92299271569629182</v>
      </c>
      <c r="BR244">
        <v>0</v>
      </c>
      <c r="BS244">
        <v>1</v>
      </c>
      <c r="BT244">
        <f t="shared" si="109"/>
        <v>158</v>
      </c>
      <c r="BU244">
        <f t="shared" si="110"/>
        <v>78</v>
      </c>
      <c r="BV244">
        <f t="shared" si="106"/>
        <v>1.2499999999999956E-2</v>
      </c>
      <c r="BW244">
        <f t="shared" si="107"/>
        <v>0.43065693430656937</v>
      </c>
      <c r="BX244">
        <f t="shared" si="108"/>
        <v>0</v>
      </c>
    </row>
    <row r="245" spans="1:76" x14ac:dyDescent="0.3">
      <c r="A245" s="5">
        <v>58</v>
      </c>
      <c r="B245" s="5">
        <v>1</v>
      </c>
      <c r="C245" s="5">
        <v>4</v>
      </c>
      <c r="D245" s="5">
        <v>100</v>
      </c>
      <c r="E245" s="5">
        <v>234</v>
      </c>
      <c r="F245" s="5">
        <v>0</v>
      </c>
      <c r="G245" s="5">
        <v>0</v>
      </c>
      <c r="H245" s="5">
        <v>156</v>
      </c>
      <c r="I245" s="5">
        <v>0</v>
      </c>
      <c r="J245" s="5">
        <v>0.1</v>
      </c>
      <c r="K245" s="5">
        <v>1</v>
      </c>
      <c r="L245" s="5">
        <v>1</v>
      </c>
      <c r="M245" s="5">
        <v>7</v>
      </c>
      <c r="N245" s="8">
        <v>1</v>
      </c>
      <c r="R245">
        <f t="shared" si="84"/>
        <v>41</v>
      </c>
      <c r="S245">
        <f t="shared" si="85"/>
        <v>1</v>
      </c>
      <c r="T245">
        <f t="shared" si="86"/>
        <v>2</v>
      </c>
      <c r="U245">
        <f t="shared" si="87"/>
        <v>110</v>
      </c>
      <c r="V245">
        <f t="shared" si="88"/>
        <v>235</v>
      </c>
      <c r="W245">
        <f t="shared" si="89"/>
        <v>0</v>
      </c>
      <c r="X245">
        <f t="shared" si="90"/>
        <v>0</v>
      </c>
      <c r="Y245">
        <f t="shared" si="91"/>
        <v>153</v>
      </c>
      <c r="Z245">
        <f t="shared" si="92"/>
        <v>0</v>
      </c>
      <c r="AA245">
        <f t="shared" si="93"/>
        <v>0</v>
      </c>
      <c r="AB245">
        <f t="shared" si="94"/>
        <v>1</v>
      </c>
      <c r="AC245">
        <f t="shared" si="95"/>
        <v>0</v>
      </c>
      <c r="AD245">
        <f t="shared" si="96"/>
        <v>3</v>
      </c>
      <c r="AE245" s="13">
        <f t="shared" si="97"/>
        <v>0</v>
      </c>
      <c r="AF245" s="14">
        <f t="shared" si="98"/>
        <v>1</v>
      </c>
      <c r="AG245" s="15">
        <f t="shared" si="99"/>
        <v>1</v>
      </c>
      <c r="AH245">
        <f t="shared" si="100"/>
        <v>0</v>
      </c>
      <c r="AI245">
        <f t="shared" si="101"/>
        <v>3.8090035342685638E-2</v>
      </c>
      <c r="AJ245" s="13">
        <f t="shared" si="102"/>
        <v>3.8090035342685638E-2</v>
      </c>
      <c r="AK245" s="15">
        <f t="shared" si="103"/>
        <v>0.96190996465731438</v>
      </c>
      <c r="AL245" s="13">
        <f t="shared" si="104"/>
        <v>-3.8834424528732932E-2</v>
      </c>
      <c r="AM245" s="15">
        <f t="shared" si="105"/>
        <v>100</v>
      </c>
      <c r="BQ245">
        <v>0.92472077114659701</v>
      </c>
      <c r="BR245">
        <v>0</v>
      </c>
      <c r="BS245">
        <v>1</v>
      </c>
      <c r="BT245">
        <f t="shared" si="109"/>
        <v>158</v>
      </c>
      <c r="BU245">
        <f t="shared" si="110"/>
        <v>79</v>
      </c>
      <c r="BV245">
        <f t="shared" si="106"/>
        <v>1.2499999999999956E-2</v>
      </c>
      <c r="BW245">
        <f t="shared" si="107"/>
        <v>0.42335766423357668</v>
      </c>
      <c r="BX245">
        <f t="shared" si="108"/>
        <v>0</v>
      </c>
    </row>
    <row r="246" spans="1:76" x14ac:dyDescent="0.3">
      <c r="A246" s="4">
        <v>47</v>
      </c>
      <c r="B246" s="4">
        <v>1</v>
      </c>
      <c r="C246" s="4">
        <v>4</v>
      </c>
      <c r="D246" s="4">
        <v>110</v>
      </c>
      <c r="E246" s="4">
        <v>275</v>
      </c>
      <c r="F246" s="4">
        <v>0</v>
      </c>
      <c r="G246" s="4">
        <v>2</v>
      </c>
      <c r="H246" s="4">
        <v>118</v>
      </c>
      <c r="I246" s="4">
        <v>1</v>
      </c>
      <c r="J246" s="4">
        <v>1</v>
      </c>
      <c r="K246" s="4">
        <v>2</v>
      </c>
      <c r="L246" s="4">
        <v>1</v>
      </c>
      <c r="M246" s="4">
        <v>3</v>
      </c>
      <c r="N246" s="7">
        <v>1</v>
      </c>
      <c r="R246">
        <f t="shared" si="84"/>
        <v>41</v>
      </c>
      <c r="S246">
        <f t="shared" si="85"/>
        <v>0</v>
      </c>
      <c r="T246">
        <f t="shared" si="86"/>
        <v>2</v>
      </c>
      <c r="U246">
        <f t="shared" si="87"/>
        <v>126</v>
      </c>
      <c r="V246">
        <f t="shared" si="88"/>
        <v>306</v>
      </c>
      <c r="W246">
        <f t="shared" si="89"/>
        <v>0</v>
      </c>
      <c r="X246">
        <f t="shared" si="90"/>
        <v>0</v>
      </c>
      <c r="Y246">
        <f t="shared" si="91"/>
        <v>163</v>
      </c>
      <c r="Z246">
        <f t="shared" si="92"/>
        <v>0</v>
      </c>
      <c r="AA246">
        <f t="shared" si="93"/>
        <v>0</v>
      </c>
      <c r="AB246">
        <f t="shared" si="94"/>
        <v>1</v>
      </c>
      <c r="AC246">
        <f t="shared" si="95"/>
        <v>0</v>
      </c>
      <c r="AD246">
        <f t="shared" si="96"/>
        <v>3</v>
      </c>
      <c r="AE246" s="13">
        <f t="shared" si="97"/>
        <v>0</v>
      </c>
      <c r="AF246" s="14">
        <f t="shared" si="98"/>
        <v>1</v>
      </c>
      <c r="AG246" s="15">
        <f t="shared" si="99"/>
        <v>1</v>
      </c>
      <c r="AH246">
        <f t="shared" si="100"/>
        <v>0</v>
      </c>
      <c r="AI246">
        <f t="shared" si="101"/>
        <v>1.7825551216796937E-2</v>
      </c>
      <c r="AJ246" s="13">
        <f t="shared" si="102"/>
        <v>1.7825551216796937E-2</v>
      </c>
      <c r="AK246" s="15">
        <f t="shared" si="103"/>
        <v>0.98217444878320304</v>
      </c>
      <c r="AL246" s="13">
        <f t="shared" si="104"/>
        <v>-1.7986339986187358E-2</v>
      </c>
      <c r="AM246" s="15">
        <f t="shared" si="105"/>
        <v>100</v>
      </c>
      <c r="BQ246">
        <v>0.92957518382236137</v>
      </c>
      <c r="BR246">
        <v>0</v>
      </c>
      <c r="BS246">
        <v>1</v>
      </c>
      <c r="BT246">
        <f t="shared" si="109"/>
        <v>158</v>
      </c>
      <c r="BU246">
        <f t="shared" si="110"/>
        <v>80</v>
      </c>
      <c r="BV246">
        <f t="shared" si="106"/>
        <v>1.2499999999999956E-2</v>
      </c>
      <c r="BW246">
        <f t="shared" si="107"/>
        <v>0.41605839416058399</v>
      </c>
      <c r="BX246">
        <f t="shared" si="108"/>
        <v>0</v>
      </c>
    </row>
    <row r="247" spans="1:76" x14ac:dyDescent="0.3">
      <c r="A247" s="5">
        <v>52</v>
      </c>
      <c r="B247" s="5">
        <v>1</v>
      </c>
      <c r="C247" s="5">
        <v>4</v>
      </c>
      <c r="D247" s="5">
        <v>125</v>
      </c>
      <c r="E247" s="5">
        <v>212</v>
      </c>
      <c r="F247" s="5">
        <v>0</v>
      </c>
      <c r="G247" s="5">
        <v>0</v>
      </c>
      <c r="H247" s="5">
        <v>168</v>
      </c>
      <c r="I247" s="5">
        <v>0</v>
      </c>
      <c r="J247" s="5">
        <v>1</v>
      </c>
      <c r="K247" s="5">
        <v>1</v>
      </c>
      <c r="L247" s="5">
        <v>2</v>
      </c>
      <c r="M247" s="5">
        <v>7</v>
      </c>
      <c r="N247" s="8">
        <v>1</v>
      </c>
      <c r="R247">
        <f t="shared" si="84"/>
        <v>49</v>
      </c>
      <c r="S247">
        <f t="shared" si="85"/>
        <v>0</v>
      </c>
      <c r="T247">
        <f t="shared" si="86"/>
        <v>4</v>
      </c>
      <c r="U247">
        <f t="shared" si="87"/>
        <v>130</v>
      </c>
      <c r="V247">
        <f t="shared" si="88"/>
        <v>269</v>
      </c>
      <c r="W247">
        <f t="shared" si="89"/>
        <v>0</v>
      </c>
      <c r="X247">
        <f t="shared" si="90"/>
        <v>0</v>
      </c>
      <c r="Y247">
        <f t="shared" si="91"/>
        <v>163</v>
      </c>
      <c r="Z247">
        <f t="shared" si="92"/>
        <v>0</v>
      </c>
      <c r="AA247">
        <f t="shared" si="93"/>
        <v>0</v>
      </c>
      <c r="AB247">
        <f t="shared" si="94"/>
        <v>1</v>
      </c>
      <c r="AC247">
        <f t="shared" si="95"/>
        <v>0</v>
      </c>
      <c r="AD247">
        <f t="shared" si="96"/>
        <v>3</v>
      </c>
      <c r="AE247" s="13">
        <f t="shared" si="97"/>
        <v>0</v>
      </c>
      <c r="AF247" s="14">
        <f t="shared" si="98"/>
        <v>1</v>
      </c>
      <c r="AG247" s="15">
        <f t="shared" si="99"/>
        <v>1</v>
      </c>
      <c r="AH247">
        <f t="shared" si="100"/>
        <v>0</v>
      </c>
      <c r="AI247">
        <f t="shared" si="101"/>
        <v>4.4801862069546526E-2</v>
      </c>
      <c r="AJ247" s="13">
        <f t="shared" si="102"/>
        <v>4.4801862069546526E-2</v>
      </c>
      <c r="AK247" s="15">
        <f t="shared" si="103"/>
        <v>0.95519813793045349</v>
      </c>
      <c r="AL247" s="13">
        <f t="shared" si="104"/>
        <v>-4.5836485748491064E-2</v>
      </c>
      <c r="AM247" s="15">
        <f t="shared" si="105"/>
        <v>100</v>
      </c>
      <c r="BQ247">
        <v>0.93559046187401074</v>
      </c>
      <c r="BR247">
        <v>0</v>
      </c>
      <c r="BS247">
        <v>1</v>
      </c>
      <c r="BT247">
        <f t="shared" si="109"/>
        <v>158</v>
      </c>
      <c r="BU247">
        <f t="shared" si="110"/>
        <v>81</v>
      </c>
      <c r="BV247">
        <f t="shared" si="106"/>
        <v>1.2499999999999956E-2</v>
      </c>
      <c r="BW247">
        <f t="shared" si="107"/>
        <v>0.40875912408759119</v>
      </c>
      <c r="BX247">
        <f t="shared" si="108"/>
        <v>0</v>
      </c>
    </row>
    <row r="248" spans="1:76" x14ac:dyDescent="0.3">
      <c r="A248" s="4">
        <v>62</v>
      </c>
      <c r="B248" s="4">
        <v>1</v>
      </c>
      <c r="C248" s="4">
        <v>2</v>
      </c>
      <c r="D248" s="4">
        <v>128</v>
      </c>
      <c r="E248" s="4">
        <v>208</v>
      </c>
      <c r="F248" s="4">
        <v>1</v>
      </c>
      <c r="G248" s="4">
        <v>2</v>
      </c>
      <c r="H248" s="4">
        <v>140</v>
      </c>
      <c r="I248" s="4">
        <v>0</v>
      </c>
      <c r="J248" s="4">
        <v>0</v>
      </c>
      <c r="K248" s="4">
        <v>1</v>
      </c>
      <c r="L248" s="4">
        <v>0</v>
      </c>
      <c r="M248" s="4">
        <v>3</v>
      </c>
      <c r="N248" s="7">
        <v>0</v>
      </c>
      <c r="R248">
        <f t="shared" si="84"/>
        <v>61</v>
      </c>
      <c r="S248">
        <f t="shared" si="85"/>
        <v>1</v>
      </c>
      <c r="T248">
        <f t="shared" si="86"/>
        <v>1</v>
      </c>
      <c r="U248">
        <f t="shared" si="87"/>
        <v>134</v>
      </c>
      <c r="V248">
        <f t="shared" si="88"/>
        <v>234</v>
      </c>
      <c r="W248">
        <f t="shared" si="89"/>
        <v>0</v>
      </c>
      <c r="X248">
        <f t="shared" si="90"/>
        <v>0</v>
      </c>
      <c r="Y248">
        <f t="shared" si="91"/>
        <v>145</v>
      </c>
      <c r="Z248">
        <f t="shared" si="92"/>
        <v>0</v>
      </c>
      <c r="AA248">
        <f t="shared" si="93"/>
        <v>2.6</v>
      </c>
      <c r="AB248">
        <f t="shared" si="94"/>
        <v>2</v>
      </c>
      <c r="AC248">
        <f t="shared" si="95"/>
        <v>2</v>
      </c>
      <c r="AD248">
        <f t="shared" si="96"/>
        <v>3</v>
      </c>
      <c r="AE248" s="13">
        <f t="shared" si="97"/>
        <v>1</v>
      </c>
      <c r="AF248" s="14">
        <f t="shared" si="98"/>
        <v>0</v>
      </c>
      <c r="AG248" s="15">
        <f t="shared" si="99"/>
        <v>1</v>
      </c>
      <c r="AH248">
        <f t="shared" si="100"/>
        <v>1</v>
      </c>
      <c r="AI248">
        <f t="shared" si="101"/>
        <v>0.59782938606758207</v>
      </c>
      <c r="AJ248" s="13">
        <f t="shared" si="102"/>
        <v>0.59782938606758207</v>
      </c>
      <c r="AK248" s="15">
        <f t="shared" si="103"/>
        <v>0.40217061393241793</v>
      </c>
      <c r="AL248" s="13">
        <f t="shared" si="104"/>
        <v>-0.51444987331874992</v>
      </c>
      <c r="AM248" s="15">
        <f t="shared" si="105"/>
        <v>100</v>
      </c>
      <c r="BQ248">
        <v>0.9364774454996625</v>
      </c>
      <c r="BR248">
        <v>0</v>
      </c>
      <c r="BS248">
        <v>1</v>
      </c>
      <c r="BT248">
        <f t="shared" si="109"/>
        <v>158</v>
      </c>
      <c r="BU248">
        <f t="shared" si="110"/>
        <v>82</v>
      </c>
      <c r="BV248">
        <f t="shared" si="106"/>
        <v>1.2499999999999956E-2</v>
      </c>
      <c r="BW248">
        <f t="shared" si="107"/>
        <v>0.40145985401459849</v>
      </c>
      <c r="BX248">
        <f t="shared" si="108"/>
        <v>0</v>
      </c>
    </row>
    <row r="249" spans="1:76" x14ac:dyDescent="0.3">
      <c r="A249" s="5">
        <v>57</v>
      </c>
      <c r="B249" s="5">
        <v>1</v>
      </c>
      <c r="C249" s="5">
        <v>4</v>
      </c>
      <c r="D249" s="5">
        <v>110</v>
      </c>
      <c r="E249" s="5">
        <v>201</v>
      </c>
      <c r="F249" s="5">
        <v>0</v>
      </c>
      <c r="G249" s="5">
        <v>0</v>
      </c>
      <c r="H249" s="5">
        <v>126</v>
      </c>
      <c r="I249" s="5">
        <v>1</v>
      </c>
      <c r="J249" s="5">
        <v>1.5</v>
      </c>
      <c r="K249" s="5">
        <v>2</v>
      </c>
      <c r="L249" s="5">
        <v>0</v>
      </c>
      <c r="M249" s="5">
        <v>6</v>
      </c>
      <c r="N249" s="8">
        <v>0</v>
      </c>
      <c r="R249">
        <f t="shared" si="84"/>
        <v>60</v>
      </c>
      <c r="S249">
        <f t="shared" si="85"/>
        <v>0</v>
      </c>
      <c r="T249">
        <f t="shared" si="86"/>
        <v>3</v>
      </c>
      <c r="U249">
        <f t="shared" si="87"/>
        <v>120</v>
      </c>
      <c r="V249">
        <f t="shared" si="88"/>
        <v>178</v>
      </c>
      <c r="W249">
        <f t="shared" si="89"/>
        <v>1</v>
      </c>
      <c r="X249">
        <f t="shared" si="90"/>
        <v>0</v>
      </c>
      <c r="Y249">
        <f t="shared" si="91"/>
        <v>96</v>
      </c>
      <c r="Z249">
        <f t="shared" si="92"/>
        <v>0</v>
      </c>
      <c r="AA249">
        <f t="shared" si="93"/>
        <v>0</v>
      </c>
      <c r="AB249">
        <f t="shared" si="94"/>
        <v>1</v>
      </c>
      <c r="AC249">
        <f t="shared" si="95"/>
        <v>0</v>
      </c>
      <c r="AD249">
        <f t="shared" si="96"/>
        <v>3</v>
      </c>
      <c r="AE249" s="13">
        <f t="shared" si="97"/>
        <v>0</v>
      </c>
      <c r="AF249" s="14">
        <f t="shared" si="98"/>
        <v>1</v>
      </c>
      <c r="AG249" s="15">
        <f t="shared" si="99"/>
        <v>1</v>
      </c>
      <c r="AH249">
        <f t="shared" si="100"/>
        <v>0</v>
      </c>
      <c r="AI249">
        <f t="shared" si="101"/>
        <v>1.598432136244559E-2</v>
      </c>
      <c r="AJ249" s="13">
        <f t="shared" si="102"/>
        <v>1.598432136244559E-2</v>
      </c>
      <c r="AK249" s="15">
        <f t="shared" si="103"/>
        <v>0.98401567863755446</v>
      </c>
      <c r="AL249" s="13">
        <f t="shared" si="104"/>
        <v>-1.6113448482071215E-2</v>
      </c>
      <c r="AM249" s="15">
        <f t="shared" si="105"/>
        <v>100</v>
      </c>
      <c r="BQ249">
        <v>0.93672741978952201</v>
      </c>
      <c r="BR249">
        <v>0</v>
      </c>
      <c r="BS249">
        <v>1</v>
      </c>
      <c r="BT249">
        <f t="shared" si="109"/>
        <v>158</v>
      </c>
      <c r="BU249">
        <f t="shared" si="110"/>
        <v>83</v>
      </c>
      <c r="BV249">
        <f t="shared" si="106"/>
        <v>1.2499999999999956E-2</v>
      </c>
      <c r="BW249">
        <f t="shared" si="107"/>
        <v>0.3941605839416058</v>
      </c>
      <c r="BX249">
        <f t="shared" si="108"/>
        <v>0</v>
      </c>
    </row>
    <row r="250" spans="1:76" x14ac:dyDescent="0.3">
      <c r="A250" s="4">
        <v>58</v>
      </c>
      <c r="B250" s="4">
        <v>1</v>
      </c>
      <c r="C250" s="4">
        <v>4</v>
      </c>
      <c r="D250" s="4">
        <v>146</v>
      </c>
      <c r="E250" s="4">
        <v>218</v>
      </c>
      <c r="F250" s="4">
        <v>0</v>
      </c>
      <c r="G250" s="4">
        <v>0</v>
      </c>
      <c r="H250" s="4">
        <v>105</v>
      </c>
      <c r="I250" s="4">
        <v>0</v>
      </c>
      <c r="J250" s="4">
        <v>2</v>
      </c>
      <c r="K250" s="4">
        <v>2</v>
      </c>
      <c r="L250" s="4">
        <v>1</v>
      </c>
      <c r="M250" s="4">
        <v>7</v>
      </c>
      <c r="N250" s="7">
        <v>1</v>
      </c>
      <c r="R250">
        <f t="shared" si="84"/>
        <v>67</v>
      </c>
      <c r="S250">
        <f t="shared" si="85"/>
        <v>1</v>
      </c>
      <c r="T250">
        <f t="shared" si="86"/>
        <v>4</v>
      </c>
      <c r="U250">
        <f t="shared" si="87"/>
        <v>120</v>
      </c>
      <c r="V250">
        <f t="shared" si="88"/>
        <v>237</v>
      </c>
      <c r="W250">
        <f t="shared" si="89"/>
        <v>0</v>
      </c>
      <c r="X250">
        <f t="shared" si="90"/>
        <v>0</v>
      </c>
      <c r="Y250">
        <f t="shared" si="91"/>
        <v>71</v>
      </c>
      <c r="Z250">
        <f t="shared" si="92"/>
        <v>0</v>
      </c>
      <c r="AA250">
        <f t="shared" si="93"/>
        <v>1</v>
      </c>
      <c r="AB250">
        <f t="shared" si="94"/>
        <v>2</v>
      </c>
      <c r="AC250">
        <f t="shared" si="95"/>
        <v>0</v>
      </c>
      <c r="AD250">
        <f t="shared" si="96"/>
        <v>3</v>
      </c>
      <c r="AE250" s="13">
        <f t="shared" si="97"/>
        <v>1</v>
      </c>
      <c r="AF250" s="14">
        <f t="shared" si="98"/>
        <v>0</v>
      </c>
      <c r="AG250" s="15">
        <f t="shared" si="99"/>
        <v>1</v>
      </c>
      <c r="AH250">
        <f t="shared" si="100"/>
        <v>1</v>
      </c>
      <c r="AI250">
        <f t="shared" si="101"/>
        <v>0.57880516348951594</v>
      </c>
      <c r="AJ250" s="13">
        <f t="shared" si="102"/>
        <v>0.57880516348951594</v>
      </c>
      <c r="AK250" s="15">
        <f t="shared" si="103"/>
        <v>0.42119483651048406</v>
      </c>
      <c r="AL250" s="13">
        <f t="shared" si="104"/>
        <v>-0.54678936323917549</v>
      </c>
      <c r="AM250" s="15">
        <f t="shared" si="105"/>
        <v>100</v>
      </c>
      <c r="BQ250">
        <v>0.93767105558024244</v>
      </c>
      <c r="BR250">
        <v>0</v>
      </c>
      <c r="BS250">
        <v>1</v>
      </c>
      <c r="BT250">
        <f t="shared" si="109"/>
        <v>158</v>
      </c>
      <c r="BU250">
        <f t="shared" si="110"/>
        <v>84</v>
      </c>
      <c r="BV250">
        <f t="shared" si="106"/>
        <v>1.2499999999999956E-2</v>
      </c>
      <c r="BW250">
        <f t="shared" si="107"/>
        <v>0.38686131386861311</v>
      </c>
      <c r="BX250">
        <f t="shared" si="108"/>
        <v>0</v>
      </c>
    </row>
    <row r="251" spans="1:76" x14ac:dyDescent="0.3">
      <c r="A251" s="5">
        <v>64</v>
      </c>
      <c r="B251" s="5">
        <v>1</v>
      </c>
      <c r="C251" s="5">
        <v>4</v>
      </c>
      <c r="D251" s="5">
        <v>128</v>
      </c>
      <c r="E251" s="5">
        <v>263</v>
      </c>
      <c r="F251" s="5">
        <v>0</v>
      </c>
      <c r="G251" s="5">
        <v>0</v>
      </c>
      <c r="H251" s="5">
        <v>105</v>
      </c>
      <c r="I251" s="5">
        <v>1</v>
      </c>
      <c r="J251" s="5">
        <v>0.2</v>
      </c>
      <c r="K251" s="5">
        <v>2</v>
      </c>
      <c r="L251" s="5">
        <v>1</v>
      </c>
      <c r="M251" s="5">
        <v>7</v>
      </c>
      <c r="N251" s="8">
        <v>0</v>
      </c>
      <c r="R251">
        <f t="shared" si="84"/>
        <v>58</v>
      </c>
      <c r="S251">
        <f t="shared" si="85"/>
        <v>1</v>
      </c>
      <c r="T251">
        <f t="shared" si="86"/>
        <v>4</v>
      </c>
      <c r="U251">
        <f t="shared" si="87"/>
        <v>100</v>
      </c>
      <c r="V251">
        <f t="shared" si="88"/>
        <v>234</v>
      </c>
      <c r="W251">
        <f t="shared" si="89"/>
        <v>0</v>
      </c>
      <c r="X251">
        <f t="shared" si="90"/>
        <v>0</v>
      </c>
      <c r="Y251">
        <f t="shared" si="91"/>
        <v>156</v>
      </c>
      <c r="Z251">
        <f t="shared" si="92"/>
        <v>0</v>
      </c>
      <c r="AA251">
        <f t="shared" si="93"/>
        <v>0.1</v>
      </c>
      <c r="AB251">
        <f t="shared" si="94"/>
        <v>1</v>
      </c>
      <c r="AC251">
        <f t="shared" si="95"/>
        <v>1</v>
      </c>
      <c r="AD251">
        <f t="shared" si="96"/>
        <v>7</v>
      </c>
      <c r="AE251" s="13">
        <f t="shared" si="97"/>
        <v>1</v>
      </c>
      <c r="AF251" s="14">
        <f t="shared" si="98"/>
        <v>0</v>
      </c>
      <c r="AG251" s="15">
        <f t="shared" si="99"/>
        <v>1</v>
      </c>
      <c r="AH251">
        <f t="shared" si="100"/>
        <v>1</v>
      </c>
      <c r="AI251">
        <f t="shared" si="101"/>
        <v>0.51049268195231468</v>
      </c>
      <c r="AJ251" s="13">
        <f t="shared" si="102"/>
        <v>0.51049268195231468</v>
      </c>
      <c r="AK251" s="15">
        <f t="shared" si="103"/>
        <v>0.48950731804768532</v>
      </c>
      <c r="AL251" s="13">
        <f t="shared" si="104"/>
        <v>-0.67237897653929368</v>
      </c>
      <c r="AM251" s="15">
        <f t="shared" si="105"/>
        <v>100</v>
      </c>
      <c r="BQ251">
        <v>0.94102921457781274</v>
      </c>
      <c r="BR251">
        <v>0</v>
      </c>
      <c r="BS251">
        <v>1</v>
      </c>
      <c r="BT251">
        <f t="shared" si="109"/>
        <v>158</v>
      </c>
      <c r="BU251">
        <f t="shared" si="110"/>
        <v>85</v>
      </c>
      <c r="BV251">
        <f t="shared" si="106"/>
        <v>1.2499999999999956E-2</v>
      </c>
      <c r="BW251">
        <f t="shared" si="107"/>
        <v>0.37956204379562042</v>
      </c>
      <c r="BX251">
        <f t="shared" si="108"/>
        <v>0</v>
      </c>
    </row>
    <row r="252" spans="1:76" x14ac:dyDescent="0.3">
      <c r="A252" s="4">
        <v>51</v>
      </c>
      <c r="B252" s="4">
        <v>0</v>
      </c>
      <c r="C252" s="4">
        <v>3</v>
      </c>
      <c r="D252" s="4">
        <v>120</v>
      </c>
      <c r="E252" s="4">
        <v>295</v>
      </c>
      <c r="F252" s="4">
        <v>0</v>
      </c>
      <c r="G252" s="4">
        <v>2</v>
      </c>
      <c r="H252" s="4">
        <v>157</v>
      </c>
      <c r="I252" s="4">
        <v>0</v>
      </c>
      <c r="J252" s="4">
        <v>0.6</v>
      </c>
      <c r="K252" s="4">
        <v>1</v>
      </c>
      <c r="L252" s="4">
        <v>0</v>
      </c>
      <c r="M252" s="4">
        <v>3</v>
      </c>
      <c r="N252" s="7">
        <v>0</v>
      </c>
      <c r="R252">
        <f t="shared" si="84"/>
        <v>47</v>
      </c>
      <c r="S252">
        <f t="shared" si="85"/>
        <v>1</v>
      </c>
      <c r="T252">
        <f t="shared" si="86"/>
        <v>4</v>
      </c>
      <c r="U252">
        <f t="shared" si="87"/>
        <v>110</v>
      </c>
      <c r="V252">
        <f t="shared" si="88"/>
        <v>275</v>
      </c>
      <c r="W252">
        <f t="shared" si="89"/>
        <v>0</v>
      </c>
      <c r="X252">
        <f t="shared" si="90"/>
        <v>2</v>
      </c>
      <c r="Y252">
        <f t="shared" si="91"/>
        <v>118</v>
      </c>
      <c r="Z252">
        <f t="shared" si="92"/>
        <v>1</v>
      </c>
      <c r="AA252">
        <f t="shared" si="93"/>
        <v>1</v>
      </c>
      <c r="AB252">
        <f t="shared" si="94"/>
        <v>2</v>
      </c>
      <c r="AC252">
        <f t="shared" si="95"/>
        <v>1</v>
      </c>
      <c r="AD252">
        <f t="shared" si="96"/>
        <v>3</v>
      </c>
      <c r="AE252" s="13">
        <f t="shared" si="97"/>
        <v>1</v>
      </c>
      <c r="AF252" s="14">
        <f t="shared" si="98"/>
        <v>0</v>
      </c>
      <c r="AG252" s="15">
        <f t="shared" si="99"/>
        <v>1</v>
      </c>
      <c r="AH252">
        <f t="shared" si="100"/>
        <v>1</v>
      </c>
      <c r="AI252">
        <f t="shared" si="101"/>
        <v>0.90569089163844352</v>
      </c>
      <c r="AJ252" s="13">
        <f t="shared" si="102"/>
        <v>0.90569089163844352</v>
      </c>
      <c r="AK252" s="15">
        <f t="shared" si="103"/>
        <v>9.4309108361556482E-2</v>
      </c>
      <c r="AL252" s="13">
        <f t="shared" si="104"/>
        <v>-9.9057210361040871E-2</v>
      </c>
      <c r="AM252" s="15">
        <f t="shared" si="105"/>
        <v>100</v>
      </c>
      <c r="BQ252">
        <v>0.94137517387449221</v>
      </c>
      <c r="BR252">
        <v>0</v>
      </c>
      <c r="BS252">
        <v>1</v>
      </c>
      <c r="BT252">
        <f t="shared" si="109"/>
        <v>158</v>
      </c>
      <c r="BU252">
        <f t="shared" si="110"/>
        <v>86</v>
      </c>
      <c r="BV252">
        <f t="shared" si="106"/>
        <v>1.2499999999999956E-2</v>
      </c>
      <c r="BW252">
        <f t="shared" si="107"/>
        <v>0.37226277372262773</v>
      </c>
      <c r="BX252">
        <f t="shared" si="108"/>
        <v>0</v>
      </c>
    </row>
    <row r="253" spans="1:76" x14ac:dyDescent="0.3">
      <c r="A253" s="5">
        <v>43</v>
      </c>
      <c r="B253" s="5">
        <v>1</v>
      </c>
      <c r="C253" s="5">
        <v>4</v>
      </c>
      <c r="D253" s="5">
        <v>115</v>
      </c>
      <c r="E253" s="5">
        <v>303</v>
      </c>
      <c r="F253" s="5">
        <v>0</v>
      </c>
      <c r="G253" s="5">
        <v>0</v>
      </c>
      <c r="H253" s="5">
        <v>181</v>
      </c>
      <c r="I253" s="5">
        <v>0</v>
      </c>
      <c r="J253" s="5">
        <v>1.2</v>
      </c>
      <c r="K253" s="5">
        <v>2</v>
      </c>
      <c r="L253" s="5">
        <v>0</v>
      </c>
      <c r="M253" s="5">
        <v>3</v>
      </c>
      <c r="N253" s="8">
        <v>0</v>
      </c>
      <c r="R253">
        <f t="shared" si="84"/>
        <v>52</v>
      </c>
      <c r="S253">
        <f t="shared" si="85"/>
        <v>1</v>
      </c>
      <c r="T253">
        <f t="shared" si="86"/>
        <v>4</v>
      </c>
      <c r="U253">
        <f t="shared" si="87"/>
        <v>125</v>
      </c>
      <c r="V253">
        <f t="shared" si="88"/>
        <v>212</v>
      </c>
      <c r="W253">
        <f t="shared" si="89"/>
        <v>0</v>
      </c>
      <c r="X253">
        <f t="shared" si="90"/>
        <v>0</v>
      </c>
      <c r="Y253">
        <f t="shared" si="91"/>
        <v>168</v>
      </c>
      <c r="Z253">
        <f t="shared" si="92"/>
        <v>0</v>
      </c>
      <c r="AA253">
        <f t="shared" si="93"/>
        <v>1</v>
      </c>
      <c r="AB253">
        <f t="shared" si="94"/>
        <v>1</v>
      </c>
      <c r="AC253">
        <f t="shared" si="95"/>
        <v>2</v>
      </c>
      <c r="AD253">
        <f t="shared" si="96"/>
        <v>7</v>
      </c>
      <c r="AE253" s="13">
        <f t="shared" si="97"/>
        <v>1</v>
      </c>
      <c r="AF253" s="14">
        <f t="shared" si="98"/>
        <v>0</v>
      </c>
      <c r="AG253" s="15">
        <f t="shared" si="99"/>
        <v>1</v>
      </c>
      <c r="AH253">
        <f t="shared" si="100"/>
        <v>1</v>
      </c>
      <c r="AI253">
        <f t="shared" si="101"/>
        <v>0.86526530453789674</v>
      </c>
      <c r="AJ253" s="13">
        <f t="shared" si="102"/>
        <v>0.86526530453789674</v>
      </c>
      <c r="AK253" s="15">
        <f t="shared" si="103"/>
        <v>0.13473469546210326</v>
      </c>
      <c r="AL253" s="13">
        <f t="shared" si="104"/>
        <v>-0.14471910862785645</v>
      </c>
      <c r="AM253" s="15">
        <f t="shared" si="105"/>
        <v>100</v>
      </c>
      <c r="BQ253">
        <v>0.9448419695581477</v>
      </c>
      <c r="BR253">
        <v>0</v>
      </c>
      <c r="BS253">
        <v>1</v>
      </c>
      <c r="BT253">
        <f t="shared" si="109"/>
        <v>158</v>
      </c>
      <c r="BU253">
        <f t="shared" si="110"/>
        <v>87</v>
      </c>
      <c r="BV253">
        <f t="shared" si="106"/>
        <v>1.2499999999999956E-2</v>
      </c>
      <c r="BW253">
        <f t="shared" si="107"/>
        <v>0.36496350364963503</v>
      </c>
      <c r="BX253">
        <f t="shared" si="108"/>
        <v>0</v>
      </c>
    </row>
    <row r="254" spans="1:76" x14ac:dyDescent="0.3">
      <c r="A254" s="4">
        <v>42</v>
      </c>
      <c r="B254" s="4">
        <v>0</v>
      </c>
      <c r="C254" s="4">
        <v>3</v>
      </c>
      <c r="D254" s="4">
        <v>120</v>
      </c>
      <c r="E254" s="4">
        <v>209</v>
      </c>
      <c r="F254" s="4">
        <v>0</v>
      </c>
      <c r="G254" s="4">
        <v>0</v>
      </c>
      <c r="H254" s="4">
        <v>173</v>
      </c>
      <c r="I254" s="4">
        <v>0</v>
      </c>
      <c r="J254" s="4">
        <v>0</v>
      </c>
      <c r="K254" s="4">
        <v>2</v>
      </c>
      <c r="L254" s="4">
        <v>0</v>
      </c>
      <c r="M254" s="4">
        <v>3</v>
      </c>
      <c r="N254" s="7">
        <v>0</v>
      </c>
      <c r="R254">
        <f t="shared" si="84"/>
        <v>62</v>
      </c>
      <c r="S254">
        <f t="shared" si="85"/>
        <v>1</v>
      </c>
      <c r="T254">
        <f t="shared" si="86"/>
        <v>2</v>
      </c>
      <c r="U254">
        <f t="shared" si="87"/>
        <v>128</v>
      </c>
      <c r="V254">
        <f t="shared" si="88"/>
        <v>208</v>
      </c>
      <c r="W254">
        <f t="shared" si="89"/>
        <v>1</v>
      </c>
      <c r="X254">
        <f t="shared" si="90"/>
        <v>2</v>
      </c>
      <c r="Y254">
        <f t="shared" si="91"/>
        <v>140</v>
      </c>
      <c r="Z254">
        <f t="shared" si="92"/>
        <v>0</v>
      </c>
      <c r="AA254">
        <f t="shared" si="93"/>
        <v>0</v>
      </c>
      <c r="AB254">
        <f t="shared" si="94"/>
        <v>1</v>
      </c>
      <c r="AC254">
        <f t="shared" si="95"/>
        <v>0</v>
      </c>
      <c r="AD254">
        <f t="shared" si="96"/>
        <v>3</v>
      </c>
      <c r="AE254" s="13">
        <f t="shared" si="97"/>
        <v>0</v>
      </c>
      <c r="AF254" s="14">
        <f t="shared" si="98"/>
        <v>1</v>
      </c>
      <c r="AG254" s="15">
        <f t="shared" si="99"/>
        <v>1</v>
      </c>
      <c r="AH254">
        <f t="shared" si="100"/>
        <v>0</v>
      </c>
      <c r="AI254">
        <f t="shared" si="101"/>
        <v>2.9567593067102462E-2</v>
      </c>
      <c r="AJ254" s="13">
        <f t="shared" si="102"/>
        <v>2.9567593067102462E-2</v>
      </c>
      <c r="AK254" s="15">
        <f t="shared" si="103"/>
        <v>0.97043240693289756</v>
      </c>
      <c r="AL254" s="13">
        <f t="shared" si="104"/>
        <v>-3.0013526472053735E-2</v>
      </c>
      <c r="AM254" s="15">
        <f t="shared" si="105"/>
        <v>100</v>
      </c>
      <c r="BQ254">
        <v>0.94682066504983231</v>
      </c>
      <c r="BR254">
        <v>0</v>
      </c>
      <c r="BS254">
        <v>1</v>
      </c>
      <c r="BT254">
        <f t="shared" si="109"/>
        <v>158</v>
      </c>
      <c r="BU254">
        <f t="shared" si="110"/>
        <v>88</v>
      </c>
      <c r="BV254">
        <f t="shared" si="106"/>
        <v>1.2499999999999956E-2</v>
      </c>
      <c r="BW254">
        <f t="shared" si="107"/>
        <v>0.35766423357664234</v>
      </c>
      <c r="BX254">
        <f t="shared" si="108"/>
        <v>0</v>
      </c>
    </row>
    <row r="255" spans="1:76" x14ac:dyDescent="0.3">
      <c r="A255" s="5">
        <v>67</v>
      </c>
      <c r="B255" s="5">
        <v>0</v>
      </c>
      <c r="C255" s="5">
        <v>4</v>
      </c>
      <c r="D255" s="5">
        <v>106</v>
      </c>
      <c r="E255" s="5">
        <v>223</v>
      </c>
      <c r="F255" s="5">
        <v>0</v>
      </c>
      <c r="G255" s="5">
        <v>0</v>
      </c>
      <c r="H255" s="5">
        <v>142</v>
      </c>
      <c r="I255" s="5">
        <v>0</v>
      </c>
      <c r="J255" s="5">
        <v>0.3</v>
      </c>
      <c r="K255" s="5">
        <v>1</v>
      </c>
      <c r="L255" s="5">
        <v>2</v>
      </c>
      <c r="M255" s="5">
        <v>3</v>
      </c>
      <c r="N255" s="8">
        <v>0</v>
      </c>
      <c r="R255">
        <f t="shared" si="84"/>
        <v>57</v>
      </c>
      <c r="S255">
        <f t="shared" si="85"/>
        <v>1</v>
      </c>
      <c r="T255">
        <f t="shared" si="86"/>
        <v>4</v>
      </c>
      <c r="U255">
        <f t="shared" si="87"/>
        <v>110</v>
      </c>
      <c r="V255">
        <f t="shared" si="88"/>
        <v>201</v>
      </c>
      <c r="W255">
        <f t="shared" si="89"/>
        <v>0</v>
      </c>
      <c r="X255">
        <f t="shared" si="90"/>
        <v>0</v>
      </c>
      <c r="Y255">
        <f t="shared" si="91"/>
        <v>126</v>
      </c>
      <c r="Z255">
        <f t="shared" si="92"/>
        <v>1</v>
      </c>
      <c r="AA255">
        <f t="shared" si="93"/>
        <v>1.5</v>
      </c>
      <c r="AB255">
        <f t="shared" si="94"/>
        <v>2</v>
      </c>
      <c r="AC255">
        <f t="shared" si="95"/>
        <v>0</v>
      </c>
      <c r="AD255">
        <f t="shared" si="96"/>
        <v>6</v>
      </c>
      <c r="AE255" s="13">
        <f t="shared" si="97"/>
        <v>0</v>
      </c>
      <c r="AF255" s="14">
        <f t="shared" si="98"/>
        <v>1</v>
      </c>
      <c r="AG255" s="15">
        <f t="shared" si="99"/>
        <v>1</v>
      </c>
      <c r="AH255">
        <f t="shared" si="100"/>
        <v>0</v>
      </c>
      <c r="AI255">
        <f t="shared" si="101"/>
        <v>0.72771148879412406</v>
      </c>
      <c r="AJ255" s="13">
        <f t="shared" si="102"/>
        <v>0.72771148879412406</v>
      </c>
      <c r="AK255" s="15">
        <f t="shared" si="103"/>
        <v>0.27228851120587594</v>
      </c>
      <c r="AL255" s="13">
        <f t="shared" si="104"/>
        <v>-1.3008930718712686</v>
      </c>
      <c r="AM255" s="15">
        <f t="shared" si="105"/>
        <v>0</v>
      </c>
      <c r="BQ255">
        <v>0.9501757242230422</v>
      </c>
      <c r="BR255">
        <v>0</v>
      </c>
      <c r="BS255">
        <v>1</v>
      </c>
      <c r="BT255">
        <f t="shared" si="109"/>
        <v>158</v>
      </c>
      <c r="BU255">
        <f t="shared" si="110"/>
        <v>89</v>
      </c>
      <c r="BV255">
        <f t="shared" si="106"/>
        <v>1.2499999999999956E-2</v>
      </c>
      <c r="BW255">
        <f t="shared" si="107"/>
        <v>0.35036496350364965</v>
      </c>
      <c r="BX255">
        <f t="shared" si="108"/>
        <v>0</v>
      </c>
    </row>
    <row r="256" spans="1:76" x14ac:dyDescent="0.3">
      <c r="A256" s="4">
        <v>76</v>
      </c>
      <c r="B256" s="4">
        <v>0</v>
      </c>
      <c r="C256" s="4">
        <v>3</v>
      </c>
      <c r="D256" s="4">
        <v>140</v>
      </c>
      <c r="E256" s="4">
        <v>197</v>
      </c>
      <c r="F256" s="4">
        <v>0</v>
      </c>
      <c r="G256" s="4">
        <v>1</v>
      </c>
      <c r="H256" s="4">
        <v>116</v>
      </c>
      <c r="I256" s="4">
        <v>0</v>
      </c>
      <c r="J256" s="4">
        <v>1.1000000000000001</v>
      </c>
      <c r="K256" s="4">
        <v>2</v>
      </c>
      <c r="L256" s="4">
        <v>0</v>
      </c>
      <c r="M256" s="4">
        <v>3</v>
      </c>
      <c r="N256" s="7">
        <v>0</v>
      </c>
      <c r="R256">
        <f t="shared" si="84"/>
        <v>58</v>
      </c>
      <c r="S256">
        <f t="shared" si="85"/>
        <v>1</v>
      </c>
      <c r="T256">
        <f t="shared" si="86"/>
        <v>4</v>
      </c>
      <c r="U256">
        <f t="shared" si="87"/>
        <v>146</v>
      </c>
      <c r="V256">
        <f t="shared" si="88"/>
        <v>218</v>
      </c>
      <c r="W256">
        <f t="shared" si="89"/>
        <v>0</v>
      </c>
      <c r="X256">
        <f t="shared" si="90"/>
        <v>0</v>
      </c>
      <c r="Y256">
        <f t="shared" si="91"/>
        <v>105</v>
      </c>
      <c r="Z256">
        <f t="shared" si="92"/>
        <v>0</v>
      </c>
      <c r="AA256">
        <f t="shared" si="93"/>
        <v>2</v>
      </c>
      <c r="AB256">
        <f t="shared" si="94"/>
        <v>2</v>
      </c>
      <c r="AC256">
        <f t="shared" si="95"/>
        <v>1</v>
      </c>
      <c r="AD256">
        <f t="shared" si="96"/>
        <v>7</v>
      </c>
      <c r="AE256" s="13">
        <f t="shared" si="97"/>
        <v>1</v>
      </c>
      <c r="AF256" s="14">
        <f t="shared" si="98"/>
        <v>0</v>
      </c>
      <c r="AG256" s="15">
        <f t="shared" si="99"/>
        <v>1</v>
      </c>
      <c r="AH256">
        <f t="shared" si="100"/>
        <v>1</v>
      </c>
      <c r="AI256">
        <f t="shared" si="101"/>
        <v>0.95939130647949811</v>
      </c>
      <c r="AJ256" s="13">
        <f t="shared" si="102"/>
        <v>0.95939130647949811</v>
      </c>
      <c r="AK256" s="15">
        <f t="shared" si="103"/>
        <v>4.0608693520501893E-2</v>
      </c>
      <c r="AL256" s="13">
        <f t="shared" si="104"/>
        <v>-4.1456251369134861E-2</v>
      </c>
      <c r="AM256" s="15">
        <f t="shared" si="105"/>
        <v>100</v>
      </c>
      <c r="BQ256">
        <v>0.95053233018051242</v>
      </c>
      <c r="BR256">
        <v>0</v>
      </c>
      <c r="BS256">
        <v>1</v>
      </c>
      <c r="BT256">
        <f t="shared" si="109"/>
        <v>158</v>
      </c>
      <c r="BU256">
        <f t="shared" si="110"/>
        <v>90</v>
      </c>
      <c r="BV256">
        <f t="shared" si="106"/>
        <v>1.2499999999999956E-2</v>
      </c>
      <c r="BW256">
        <f t="shared" si="107"/>
        <v>0.34306569343065696</v>
      </c>
      <c r="BX256">
        <f t="shared" si="108"/>
        <v>0</v>
      </c>
    </row>
    <row r="257" spans="1:76" x14ac:dyDescent="0.3">
      <c r="A257" s="5">
        <v>70</v>
      </c>
      <c r="B257" s="5">
        <v>1</v>
      </c>
      <c r="C257" s="5">
        <v>2</v>
      </c>
      <c r="D257" s="5">
        <v>156</v>
      </c>
      <c r="E257" s="5">
        <v>245</v>
      </c>
      <c r="F257" s="5">
        <v>0</v>
      </c>
      <c r="G257" s="5">
        <v>2</v>
      </c>
      <c r="H257" s="5">
        <v>143</v>
      </c>
      <c r="I257" s="5">
        <v>0</v>
      </c>
      <c r="J257" s="5">
        <v>0</v>
      </c>
      <c r="K257" s="5">
        <v>1</v>
      </c>
      <c r="L257" s="5">
        <v>0</v>
      </c>
      <c r="M257" s="5">
        <v>3</v>
      </c>
      <c r="N257" s="8">
        <v>0</v>
      </c>
      <c r="R257">
        <f t="shared" si="84"/>
        <v>64</v>
      </c>
      <c r="S257">
        <f t="shared" si="85"/>
        <v>1</v>
      </c>
      <c r="T257">
        <f t="shared" si="86"/>
        <v>4</v>
      </c>
      <c r="U257">
        <f t="shared" si="87"/>
        <v>128</v>
      </c>
      <c r="V257">
        <f t="shared" si="88"/>
        <v>263</v>
      </c>
      <c r="W257">
        <f t="shared" si="89"/>
        <v>0</v>
      </c>
      <c r="X257">
        <f t="shared" si="90"/>
        <v>0</v>
      </c>
      <c r="Y257">
        <f t="shared" si="91"/>
        <v>105</v>
      </c>
      <c r="Z257">
        <f t="shared" si="92"/>
        <v>1</v>
      </c>
      <c r="AA257">
        <f t="shared" si="93"/>
        <v>0.2</v>
      </c>
      <c r="AB257">
        <f t="shared" si="94"/>
        <v>2</v>
      </c>
      <c r="AC257">
        <f t="shared" si="95"/>
        <v>1</v>
      </c>
      <c r="AD257">
        <f t="shared" si="96"/>
        <v>7</v>
      </c>
      <c r="AE257" s="13">
        <f t="shared" si="97"/>
        <v>0</v>
      </c>
      <c r="AF257" s="14">
        <f t="shared" si="98"/>
        <v>1</v>
      </c>
      <c r="AG257" s="15">
        <f t="shared" si="99"/>
        <v>1</v>
      </c>
      <c r="AH257">
        <f t="shared" si="100"/>
        <v>0</v>
      </c>
      <c r="AI257">
        <f t="shared" si="101"/>
        <v>0.96609980638972559</v>
      </c>
      <c r="AJ257" s="13">
        <f t="shared" si="102"/>
        <v>0.96609980638972559</v>
      </c>
      <c r="AK257" s="15">
        <f t="shared" si="103"/>
        <v>3.3900193610274409E-2</v>
      </c>
      <c r="AL257" s="13">
        <f t="shared" si="104"/>
        <v>-3.3843345533945071</v>
      </c>
      <c r="AM257" s="15">
        <f t="shared" si="105"/>
        <v>0</v>
      </c>
      <c r="BQ257">
        <v>0.95520400972543873</v>
      </c>
      <c r="BR257">
        <v>0</v>
      </c>
      <c r="BS257">
        <v>1</v>
      </c>
      <c r="BT257">
        <f t="shared" si="109"/>
        <v>158</v>
      </c>
      <c r="BU257">
        <f t="shared" si="110"/>
        <v>91</v>
      </c>
      <c r="BV257">
        <f t="shared" si="106"/>
        <v>1.2499999999999956E-2</v>
      </c>
      <c r="BW257">
        <f t="shared" si="107"/>
        <v>0.33576642335766427</v>
      </c>
      <c r="BX257">
        <f t="shared" si="108"/>
        <v>0</v>
      </c>
    </row>
    <row r="258" spans="1:76" x14ac:dyDescent="0.3">
      <c r="A258" s="4">
        <v>57</v>
      </c>
      <c r="B258" s="4">
        <v>1</v>
      </c>
      <c r="C258" s="4">
        <v>2</v>
      </c>
      <c r="D258" s="4">
        <v>124</v>
      </c>
      <c r="E258" s="4">
        <v>261</v>
      </c>
      <c r="F258" s="4">
        <v>0</v>
      </c>
      <c r="G258" s="4">
        <v>0</v>
      </c>
      <c r="H258" s="4">
        <v>141</v>
      </c>
      <c r="I258" s="4">
        <v>0</v>
      </c>
      <c r="J258" s="4">
        <v>0.3</v>
      </c>
      <c r="K258" s="4">
        <v>1</v>
      </c>
      <c r="L258" s="4">
        <v>0</v>
      </c>
      <c r="M258" s="4">
        <v>7</v>
      </c>
      <c r="N258" s="7">
        <v>1</v>
      </c>
      <c r="R258">
        <f t="shared" si="84"/>
        <v>51</v>
      </c>
      <c r="S258">
        <f t="shared" si="85"/>
        <v>0</v>
      </c>
      <c r="T258">
        <f t="shared" si="86"/>
        <v>3</v>
      </c>
      <c r="U258">
        <f t="shared" si="87"/>
        <v>120</v>
      </c>
      <c r="V258">
        <f t="shared" si="88"/>
        <v>295</v>
      </c>
      <c r="W258">
        <f t="shared" si="89"/>
        <v>0</v>
      </c>
      <c r="X258">
        <f t="shared" si="90"/>
        <v>2</v>
      </c>
      <c r="Y258">
        <f t="shared" si="91"/>
        <v>157</v>
      </c>
      <c r="Z258">
        <f t="shared" si="92"/>
        <v>0</v>
      </c>
      <c r="AA258">
        <f t="shared" si="93"/>
        <v>0.6</v>
      </c>
      <c r="AB258">
        <f t="shared" si="94"/>
        <v>1</v>
      </c>
      <c r="AC258">
        <f t="shared" si="95"/>
        <v>0</v>
      </c>
      <c r="AD258">
        <f t="shared" si="96"/>
        <v>3</v>
      </c>
      <c r="AE258" s="13">
        <f t="shared" si="97"/>
        <v>0</v>
      </c>
      <c r="AF258" s="14">
        <f t="shared" si="98"/>
        <v>1</v>
      </c>
      <c r="AG258" s="15">
        <f t="shared" si="99"/>
        <v>1</v>
      </c>
      <c r="AH258">
        <f t="shared" si="100"/>
        <v>0</v>
      </c>
      <c r="AI258">
        <f t="shared" si="101"/>
        <v>4.6923826681439185E-2</v>
      </c>
      <c r="AJ258" s="13">
        <f t="shared" si="102"/>
        <v>4.6923826681439185E-2</v>
      </c>
      <c r="AK258" s="15">
        <f t="shared" si="103"/>
        <v>0.95307617331856087</v>
      </c>
      <c r="AL258" s="13">
        <f t="shared" si="104"/>
        <v>-4.806044849220014E-2</v>
      </c>
      <c r="AM258" s="15">
        <f t="shared" si="105"/>
        <v>100</v>
      </c>
      <c r="BQ258">
        <v>0.95811417089827877</v>
      </c>
      <c r="BR258">
        <v>0</v>
      </c>
      <c r="BS258">
        <v>1</v>
      </c>
      <c r="BT258">
        <f t="shared" si="109"/>
        <v>158</v>
      </c>
      <c r="BU258">
        <f t="shared" si="110"/>
        <v>92</v>
      </c>
      <c r="BV258">
        <f t="shared" si="106"/>
        <v>1.2499999999999956E-2</v>
      </c>
      <c r="BW258">
        <f t="shared" si="107"/>
        <v>0.32846715328467158</v>
      </c>
      <c r="BX258">
        <f t="shared" si="108"/>
        <v>0</v>
      </c>
    </row>
    <row r="259" spans="1:76" x14ac:dyDescent="0.3">
      <c r="A259" s="5">
        <v>44</v>
      </c>
      <c r="B259" s="5">
        <v>0</v>
      </c>
      <c r="C259" s="5">
        <v>3</v>
      </c>
      <c r="D259" s="5">
        <v>118</v>
      </c>
      <c r="E259" s="5">
        <v>242</v>
      </c>
      <c r="F259" s="5">
        <v>0</v>
      </c>
      <c r="G259" s="5">
        <v>0</v>
      </c>
      <c r="H259" s="5">
        <v>149</v>
      </c>
      <c r="I259" s="5">
        <v>0</v>
      </c>
      <c r="J259" s="5">
        <v>0.3</v>
      </c>
      <c r="K259" s="5">
        <v>2</v>
      </c>
      <c r="L259" s="5">
        <v>1</v>
      </c>
      <c r="M259" s="5">
        <v>3</v>
      </c>
      <c r="N259" s="8">
        <v>0</v>
      </c>
      <c r="R259">
        <f t="shared" si="84"/>
        <v>43</v>
      </c>
      <c r="S259">
        <f t="shared" si="85"/>
        <v>1</v>
      </c>
      <c r="T259">
        <f t="shared" si="86"/>
        <v>4</v>
      </c>
      <c r="U259">
        <f t="shared" si="87"/>
        <v>115</v>
      </c>
      <c r="V259">
        <f t="shared" si="88"/>
        <v>303</v>
      </c>
      <c r="W259">
        <f t="shared" si="89"/>
        <v>0</v>
      </c>
      <c r="X259">
        <f t="shared" si="90"/>
        <v>0</v>
      </c>
      <c r="Y259">
        <f t="shared" si="91"/>
        <v>181</v>
      </c>
      <c r="Z259">
        <f t="shared" si="92"/>
        <v>0</v>
      </c>
      <c r="AA259">
        <f t="shared" si="93"/>
        <v>1.2</v>
      </c>
      <c r="AB259">
        <f t="shared" si="94"/>
        <v>2</v>
      </c>
      <c r="AC259">
        <f t="shared" si="95"/>
        <v>0</v>
      </c>
      <c r="AD259">
        <f t="shared" si="96"/>
        <v>3</v>
      </c>
      <c r="AE259" s="13">
        <f t="shared" si="97"/>
        <v>0</v>
      </c>
      <c r="AF259" s="14">
        <f t="shared" si="98"/>
        <v>1</v>
      </c>
      <c r="AG259" s="15">
        <f t="shared" si="99"/>
        <v>1</v>
      </c>
      <c r="AH259">
        <f t="shared" si="100"/>
        <v>0</v>
      </c>
      <c r="AI259">
        <f t="shared" si="101"/>
        <v>0.20424555054794907</v>
      </c>
      <c r="AJ259" s="13">
        <f t="shared" si="102"/>
        <v>0.20424555054794907</v>
      </c>
      <c r="AK259" s="15">
        <f t="shared" si="103"/>
        <v>0.79575444945205098</v>
      </c>
      <c r="AL259" s="13">
        <f t="shared" si="104"/>
        <v>-0.22846462131555353</v>
      </c>
      <c r="AM259" s="15">
        <f t="shared" si="105"/>
        <v>100</v>
      </c>
      <c r="BQ259">
        <v>0.9588349780137978</v>
      </c>
      <c r="BR259">
        <v>0</v>
      </c>
      <c r="BS259">
        <v>1</v>
      </c>
      <c r="BT259">
        <f t="shared" si="109"/>
        <v>158</v>
      </c>
      <c r="BU259">
        <f t="shared" si="110"/>
        <v>93</v>
      </c>
      <c r="BV259">
        <f t="shared" si="106"/>
        <v>1.2499999999999956E-2</v>
      </c>
      <c r="BW259">
        <f t="shared" si="107"/>
        <v>0.32116788321167888</v>
      </c>
      <c r="BX259">
        <f t="shared" si="108"/>
        <v>0</v>
      </c>
    </row>
    <row r="260" spans="1:76" x14ac:dyDescent="0.3">
      <c r="A260" s="4">
        <v>58</v>
      </c>
      <c r="B260" s="4">
        <v>0</v>
      </c>
      <c r="C260" s="4">
        <v>2</v>
      </c>
      <c r="D260" s="4">
        <v>136</v>
      </c>
      <c r="E260" s="4">
        <v>319</v>
      </c>
      <c r="F260" s="4">
        <v>1</v>
      </c>
      <c r="G260" s="4">
        <v>2</v>
      </c>
      <c r="H260" s="4">
        <v>152</v>
      </c>
      <c r="I260" s="4">
        <v>0</v>
      </c>
      <c r="J260" s="4">
        <v>0</v>
      </c>
      <c r="K260" s="4">
        <v>1</v>
      </c>
      <c r="L260" s="4">
        <v>2</v>
      </c>
      <c r="M260" s="4">
        <v>3</v>
      </c>
      <c r="N260" s="7">
        <v>1</v>
      </c>
      <c r="R260">
        <f t="shared" si="84"/>
        <v>42</v>
      </c>
      <c r="S260">
        <f t="shared" si="85"/>
        <v>0</v>
      </c>
      <c r="T260">
        <f t="shared" si="86"/>
        <v>3</v>
      </c>
      <c r="U260">
        <f t="shared" si="87"/>
        <v>120</v>
      </c>
      <c r="V260">
        <f t="shared" si="88"/>
        <v>209</v>
      </c>
      <c r="W260">
        <f t="shared" si="89"/>
        <v>0</v>
      </c>
      <c r="X260">
        <f t="shared" si="90"/>
        <v>0</v>
      </c>
      <c r="Y260">
        <f t="shared" si="91"/>
        <v>173</v>
      </c>
      <c r="Z260">
        <f t="shared" si="92"/>
        <v>0</v>
      </c>
      <c r="AA260">
        <f t="shared" si="93"/>
        <v>0</v>
      </c>
      <c r="AB260">
        <f t="shared" si="94"/>
        <v>2</v>
      </c>
      <c r="AC260">
        <f t="shared" si="95"/>
        <v>0</v>
      </c>
      <c r="AD260">
        <f t="shared" si="96"/>
        <v>3</v>
      </c>
      <c r="AE260" s="13">
        <f t="shared" si="97"/>
        <v>0</v>
      </c>
      <c r="AF260" s="14">
        <f t="shared" si="98"/>
        <v>1</v>
      </c>
      <c r="AG260" s="15">
        <f t="shared" si="99"/>
        <v>1</v>
      </c>
      <c r="AH260">
        <f t="shared" si="100"/>
        <v>0</v>
      </c>
      <c r="AI260">
        <f t="shared" si="101"/>
        <v>2.3828579436818813E-2</v>
      </c>
      <c r="AJ260" s="13">
        <f t="shared" si="102"/>
        <v>2.3828579436818813E-2</v>
      </c>
      <c r="AK260" s="15">
        <f t="shared" si="103"/>
        <v>0.97617142056318118</v>
      </c>
      <c r="AL260" s="13">
        <f t="shared" si="104"/>
        <v>-2.4117072168278412E-2</v>
      </c>
      <c r="AM260" s="15">
        <f t="shared" si="105"/>
        <v>100</v>
      </c>
      <c r="BQ260">
        <v>0.95885864705069734</v>
      </c>
      <c r="BR260">
        <v>0</v>
      </c>
      <c r="BS260">
        <v>1</v>
      </c>
      <c r="BT260">
        <f t="shared" si="109"/>
        <v>158</v>
      </c>
      <c r="BU260">
        <f t="shared" si="110"/>
        <v>94</v>
      </c>
      <c r="BV260">
        <f t="shared" si="106"/>
        <v>1.2499999999999956E-2</v>
      </c>
      <c r="BW260">
        <f t="shared" si="107"/>
        <v>0.31386861313868608</v>
      </c>
      <c r="BX260">
        <f t="shared" si="108"/>
        <v>0</v>
      </c>
    </row>
    <row r="261" spans="1:76" x14ac:dyDescent="0.3">
      <c r="A261" s="5">
        <v>60</v>
      </c>
      <c r="B261" s="5">
        <v>0</v>
      </c>
      <c r="C261" s="5">
        <v>1</v>
      </c>
      <c r="D261" s="5">
        <v>150</v>
      </c>
      <c r="E261" s="5">
        <v>240</v>
      </c>
      <c r="F261" s="5">
        <v>0</v>
      </c>
      <c r="G261" s="5">
        <v>0</v>
      </c>
      <c r="H261" s="5">
        <v>171</v>
      </c>
      <c r="I261" s="5">
        <v>0</v>
      </c>
      <c r="J261" s="5">
        <v>0.9</v>
      </c>
      <c r="K261" s="5">
        <v>1</v>
      </c>
      <c r="L261" s="5">
        <v>0</v>
      </c>
      <c r="M261" s="5">
        <v>3</v>
      </c>
      <c r="N261" s="8">
        <v>0</v>
      </c>
      <c r="R261">
        <f t="shared" si="84"/>
        <v>67</v>
      </c>
      <c r="S261">
        <f t="shared" si="85"/>
        <v>0</v>
      </c>
      <c r="T261">
        <f t="shared" si="86"/>
        <v>4</v>
      </c>
      <c r="U261">
        <f t="shared" si="87"/>
        <v>106</v>
      </c>
      <c r="V261">
        <f t="shared" si="88"/>
        <v>223</v>
      </c>
      <c r="W261">
        <f t="shared" si="89"/>
        <v>0</v>
      </c>
      <c r="X261">
        <f t="shared" si="90"/>
        <v>0</v>
      </c>
      <c r="Y261">
        <f t="shared" si="91"/>
        <v>142</v>
      </c>
      <c r="Z261">
        <f t="shared" si="92"/>
        <v>0</v>
      </c>
      <c r="AA261">
        <f t="shared" si="93"/>
        <v>0.3</v>
      </c>
      <c r="AB261">
        <f t="shared" si="94"/>
        <v>1</v>
      </c>
      <c r="AC261">
        <f t="shared" si="95"/>
        <v>2</v>
      </c>
      <c r="AD261">
        <f t="shared" si="96"/>
        <v>3</v>
      </c>
      <c r="AE261" s="13">
        <f t="shared" si="97"/>
        <v>0</v>
      </c>
      <c r="AF261" s="14">
        <f t="shared" si="98"/>
        <v>1</v>
      </c>
      <c r="AG261" s="15">
        <f t="shared" si="99"/>
        <v>1</v>
      </c>
      <c r="AH261">
        <f t="shared" si="100"/>
        <v>0</v>
      </c>
      <c r="AI261">
        <f t="shared" si="101"/>
        <v>0.2540879170881295</v>
      </c>
      <c r="AJ261" s="13">
        <f t="shared" si="102"/>
        <v>0.2540879170881295</v>
      </c>
      <c r="AK261" s="15">
        <f t="shared" si="103"/>
        <v>0.7459120829118705</v>
      </c>
      <c r="AL261" s="13">
        <f t="shared" si="104"/>
        <v>-0.29314753704795959</v>
      </c>
      <c r="AM261" s="15">
        <f t="shared" si="105"/>
        <v>100</v>
      </c>
      <c r="BQ261">
        <v>0.95939130647949811</v>
      </c>
      <c r="BR261">
        <v>0</v>
      </c>
      <c r="BS261">
        <v>1</v>
      </c>
      <c r="BT261">
        <f t="shared" si="109"/>
        <v>158</v>
      </c>
      <c r="BU261">
        <f t="shared" si="110"/>
        <v>95</v>
      </c>
      <c r="BV261">
        <f t="shared" si="106"/>
        <v>1.2499999999999956E-2</v>
      </c>
      <c r="BW261">
        <f t="shared" si="107"/>
        <v>0.30656934306569339</v>
      </c>
      <c r="BX261">
        <f t="shared" si="108"/>
        <v>0</v>
      </c>
    </row>
    <row r="262" spans="1:76" x14ac:dyDescent="0.3">
      <c r="A262" s="4">
        <v>44</v>
      </c>
      <c r="B262" s="4">
        <v>1</v>
      </c>
      <c r="C262" s="4">
        <v>3</v>
      </c>
      <c r="D262" s="4">
        <v>120</v>
      </c>
      <c r="E262" s="4">
        <v>226</v>
      </c>
      <c r="F262" s="4">
        <v>0</v>
      </c>
      <c r="G262" s="4">
        <v>0</v>
      </c>
      <c r="H262" s="4">
        <v>169</v>
      </c>
      <c r="I262" s="4">
        <v>0</v>
      </c>
      <c r="J262" s="4">
        <v>0</v>
      </c>
      <c r="K262" s="4">
        <v>1</v>
      </c>
      <c r="L262" s="4">
        <v>0</v>
      </c>
      <c r="M262" s="4">
        <v>3</v>
      </c>
      <c r="N262" s="7">
        <v>0</v>
      </c>
      <c r="R262">
        <f t="shared" si="84"/>
        <v>76</v>
      </c>
      <c r="S262">
        <f t="shared" si="85"/>
        <v>0</v>
      </c>
      <c r="T262">
        <f t="shared" si="86"/>
        <v>3</v>
      </c>
      <c r="U262">
        <f t="shared" si="87"/>
        <v>140</v>
      </c>
      <c r="V262">
        <f t="shared" si="88"/>
        <v>197</v>
      </c>
      <c r="W262">
        <f t="shared" si="89"/>
        <v>0</v>
      </c>
      <c r="X262">
        <f t="shared" si="90"/>
        <v>1</v>
      </c>
      <c r="Y262">
        <f t="shared" si="91"/>
        <v>116</v>
      </c>
      <c r="Z262">
        <f t="shared" si="92"/>
        <v>0</v>
      </c>
      <c r="AA262">
        <f t="shared" si="93"/>
        <v>1.1000000000000001</v>
      </c>
      <c r="AB262">
        <f t="shared" si="94"/>
        <v>2</v>
      </c>
      <c r="AC262">
        <f t="shared" si="95"/>
        <v>0</v>
      </c>
      <c r="AD262">
        <f t="shared" si="96"/>
        <v>3</v>
      </c>
      <c r="AE262" s="13">
        <f t="shared" si="97"/>
        <v>0</v>
      </c>
      <c r="AF262" s="14">
        <f t="shared" si="98"/>
        <v>1</v>
      </c>
      <c r="AG262" s="15">
        <f t="shared" si="99"/>
        <v>1</v>
      </c>
      <c r="AH262">
        <f t="shared" si="100"/>
        <v>0</v>
      </c>
      <c r="AI262">
        <f t="shared" si="101"/>
        <v>0.111302398186613</v>
      </c>
      <c r="AJ262" s="13">
        <f t="shared" si="102"/>
        <v>0.111302398186613</v>
      </c>
      <c r="AK262" s="15">
        <f t="shared" si="103"/>
        <v>0.88869760181338697</v>
      </c>
      <c r="AL262" s="13">
        <f t="shared" si="104"/>
        <v>-0.11799825677472658</v>
      </c>
      <c r="AM262" s="15">
        <f t="shared" si="105"/>
        <v>100</v>
      </c>
      <c r="BQ262">
        <v>0.96125724076495034</v>
      </c>
      <c r="BR262">
        <v>0</v>
      </c>
      <c r="BS262">
        <v>1</v>
      </c>
      <c r="BT262">
        <f t="shared" si="109"/>
        <v>158</v>
      </c>
      <c r="BU262">
        <f t="shared" si="110"/>
        <v>96</v>
      </c>
      <c r="BV262">
        <f t="shared" si="106"/>
        <v>1.2499999999999956E-2</v>
      </c>
      <c r="BW262">
        <f t="shared" si="107"/>
        <v>0.2992700729927007</v>
      </c>
      <c r="BX262">
        <f t="shared" si="108"/>
        <v>0</v>
      </c>
    </row>
    <row r="263" spans="1:76" x14ac:dyDescent="0.3">
      <c r="A263" s="5">
        <v>61</v>
      </c>
      <c r="B263" s="5">
        <v>1</v>
      </c>
      <c r="C263" s="5">
        <v>4</v>
      </c>
      <c r="D263" s="5">
        <v>138</v>
      </c>
      <c r="E263" s="5">
        <v>166</v>
      </c>
      <c r="F263" s="5">
        <v>0</v>
      </c>
      <c r="G263" s="5">
        <v>2</v>
      </c>
      <c r="H263" s="5">
        <v>125</v>
      </c>
      <c r="I263" s="5">
        <v>1</v>
      </c>
      <c r="J263" s="5">
        <v>3.6</v>
      </c>
      <c r="K263" s="5">
        <v>2</v>
      </c>
      <c r="L263" s="5">
        <v>1</v>
      </c>
      <c r="M263" s="5">
        <v>3</v>
      </c>
      <c r="N263" s="8">
        <v>1</v>
      </c>
      <c r="R263">
        <f t="shared" si="84"/>
        <v>70</v>
      </c>
      <c r="S263">
        <f t="shared" si="85"/>
        <v>1</v>
      </c>
      <c r="T263">
        <f t="shared" si="86"/>
        <v>2</v>
      </c>
      <c r="U263">
        <f t="shared" si="87"/>
        <v>156</v>
      </c>
      <c r="V263">
        <f t="shared" si="88"/>
        <v>245</v>
      </c>
      <c r="W263">
        <f t="shared" si="89"/>
        <v>0</v>
      </c>
      <c r="X263">
        <f t="shared" si="90"/>
        <v>2</v>
      </c>
      <c r="Y263">
        <f t="shared" si="91"/>
        <v>143</v>
      </c>
      <c r="Z263">
        <f t="shared" si="92"/>
        <v>0</v>
      </c>
      <c r="AA263">
        <f t="shared" si="93"/>
        <v>0</v>
      </c>
      <c r="AB263">
        <f t="shared" si="94"/>
        <v>1</v>
      </c>
      <c r="AC263">
        <f t="shared" si="95"/>
        <v>0</v>
      </c>
      <c r="AD263">
        <f t="shared" si="96"/>
        <v>3</v>
      </c>
      <c r="AE263" s="13">
        <f t="shared" si="97"/>
        <v>0</v>
      </c>
      <c r="AF263" s="14">
        <f t="shared" si="98"/>
        <v>1</v>
      </c>
      <c r="AG263" s="15">
        <f t="shared" si="99"/>
        <v>1</v>
      </c>
      <c r="AH263">
        <f t="shared" si="100"/>
        <v>0</v>
      </c>
      <c r="AI263">
        <f t="shared" si="101"/>
        <v>0.14329585789903904</v>
      </c>
      <c r="AJ263" s="13">
        <f t="shared" si="102"/>
        <v>0.14329585789903904</v>
      </c>
      <c r="AK263" s="15">
        <f t="shared" si="103"/>
        <v>0.85670414210096091</v>
      </c>
      <c r="AL263" s="13">
        <f t="shared" si="104"/>
        <v>-0.15466264507464897</v>
      </c>
      <c r="AM263" s="15">
        <f t="shared" si="105"/>
        <v>100</v>
      </c>
      <c r="BQ263">
        <v>0.96379868914450073</v>
      </c>
      <c r="BR263">
        <v>0</v>
      </c>
      <c r="BS263">
        <v>1</v>
      </c>
      <c r="BT263">
        <f t="shared" si="109"/>
        <v>158</v>
      </c>
      <c r="BU263">
        <f t="shared" si="110"/>
        <v>97</v>
      </c>
      <c r="BV263">
        <f t="shared" si="106"/>
        <v>1.2499999999999956E-2</v>
      </c>
      <c r="BW263">
        <f t="shared" si="107"/>
        <v>0.29197080291970801</v>
      </c>
      <c r="BX263">
        <f t="shared" si="108"/>
        <v>0</v>
      </c>
    </row>
    <row r="264" spans="1:76" x14ac:dyDescent="0.3">
      <c r="A264" s="4">
        <v>42</v>
      </c>
      <c r="B264" s="4">
        <v>1</v>
      </c>
      <c r="C264" s="4">
        <v>4</v>
      </c>
      <c r="D264" s="4">
        <v>136</v>
      </c>
      <c r="E264" s="4">
        <v>315</v>
      </c>
      <c r="F264" s="4">
        <v>0</v>
      </c>
      <c r="G264" s="4">
        <v>0</v>
      </c>
      <c r="H264" s="4">
        <v>125</v>
      </c>
      <c r="I264" s="4">
        <v>1</v>
      </c>
      <c r="J264" s="4">
        <v>1.8</v>
      </c>
      <c r="K264" s="4">
        <v>2</v>
      </c>
      <c r="L264" s="4">
        <v>0</v>
      </c>
      <c r="M264" s="4">
        <v>6</v>
      </c>
      <c r="N264" s="7">
        <v>1</v>
      </c>
      <c r="R264">
        <f t="shared" si="84"/>
        <v>57</v>
      </c>
      <c r="S264">
        <f t="shared" si="85"/>
        <v>1</v>
      </c>
      <c r="T264">
        <f t="shared" si="86"/>
        <v>2</v>
      </c>
      <c r="U264">
        <f t="shared" si="87"/>
        <v>124</v>
      </c>
      <c r="V264">
        <f t="shared" si="88"/>
        <v>261</v>
      </c>
      <c r="W264">
        <f t="shared" si="89"/>
        <v>0</v>
      </c>
      <c r="X264">
        <f t="shared" si="90"/>
        <v>0</v>
      </c>
      <c r="Y264">
        <f t="shared" si="91"/>
        <v>141</v>
      </c>
      <c r="Z264">
        <f t="shared" si="92"/>
        <v>0</v>
      </c>
      <c r="AA264">
        <f t="shared" si="93"/>
        <v>0.3</v>
      </c>
      <c r="AB264">
        <f t="shared" si="94"/>
        <v>1</v>
      </c>
      <c r="AC264">
        <f t="shared" si="95"/>
        <v>0</v>
      </c>
      <c r="AD264">
        <f t="shared" si="96"/>
        <v>7</v>
      </c>
      <c r="AE264" s="13">
        <f t="shared" si="97"/>
        <v>1</v>
      </c>
      <c r="AF264" s="14">
        <f t="shared" si="98"/>
        <v>0</v>
      </c>
      <c r="AG264" s="15">
        <f t="shared" si="99"/>
        <v>1</v>
      </c>
      <c r="AH264">
        <f t="shared" si="100"/>
        <v>1</v>
      </c>
      <c r="AI264">
        <f t="shared" si="101"/>
        <v>0.21555758031141053</v>
      </c>
      <c r="AJ264" s="13">
        <f t="shared" si="102"/>
        <v>0.21555758031141053</v>
      </c>
      <c r="AK264" s="15">
        <f t="shared" si="103"/>
        <v>0.78444241968858952</v>
      </c>
      <c r="AL264" s="13">
        <f t="shared" si="104"/>
        <v>-1.534527211107833</v>
      </c>
      <c r="AM264" s="15">
        <f t="shared" si="105"/>
        <v>0</v>
      </c>
      <c r="BQ264">
        <v>0.96448990888161368</v>
      </c>
      <c r="BR264">
        <v>0</v>
      </c>
      <c r="BS264">
        <v>1</v>
      </c>
      <c r="BT264">
        <f t="shared" si="109"/>
        <v>158</v>
      </c>
      <c r="BU264">
        <f t="shared" si="110"/>
        <v>98</v>
      </c>
      <c r="BV264">
        <f t="shared" si="106"/>
        <v>1.2499999999999956E-2</v>
      </c>
      <c r="BW264">
        <f t="shared" si="107"/>
        <v>0.28467153284671531</v>
      </c>
      <c r="BX264">
        <f t="shared" si="108"/>
        <v>1.7791970802919644E-3</v>
      </c>
    </row>
    <row r="265" spans="1:76" x14ac:dyDescent="0.3">
      <c r="A265" s="5">
        <v>59</v>
      </c>
      <c r="B265" s="5">
        <v>1</v>
      </c>
      <c r="C265" s="5">
        <v>3</v>
      </c>
      <c r="D265" s="5">
        <v>126</v>
      </c>
      <c r="E265" s="5">
        <v>218</v>
      </c>
      <c r="F265" s="5">
        <v>1</v>
      </c>
      <c r="G265" s="5">
        <v>0</v>
      </c>
      <c r="H265" s="5">
        <v>134</v>
      </c>
      <c r="I265" s="5">
        <v>0</v>
      </c>
      <c r="J265" s="5">
        <v>2.2000000000000002</v>
      </c>
      <c r="K265" s="5">
        <v>2</v>
      </c>
      <c r="L265" s="5">
        <v>1</v>
      </c>
      <c r="M265" s="5">
        <v>6</v>
      </c>
      <c r="N265" s="8">
        <v>1</v>
      </c>
      <c r="R265">
        <f t="shared" ref="R265:R304" si="111">A259</f>
        <v>44</v>
      </c>
      <c r="S265">
        <f t="shared" ref="S265:S304" si="112">B259</f>
        <v>0</v>
      </c>
      <c r="T265">
        <f t="shared" ref="T265:T304" si="113">C259</f>
        <v>3</v>
      </c>
      <c r="U265">
        <f t="shared" ref="U265:U304" si="114">D259</f>
        <v>118</v>
      </c>
      <c r="V265">
        <f t="shared" ref="V265:V304" si="115">E259</f>
        <v>242</v>
      </c>
      <c r="W265">
        <f t="shared" ref="W265:W304" si="116">F259</f>
        <v>0</v>
      </c>
      <c r="X265">
        <f t="shared" ref="X265:X304" si="117">G259</f>
        <v>0</v>
      </c>
      <c r="Y265">
        <f t="shared" ref="Y265:Y304" si="118">H259</f>
        <v>149</v>
      </c>
      <c r="Z265">
        <f t="shared" ref="Z265:Z304" si="119">I259</f>
        <v>0</v>
      </c>
      <c r="AA265">
        <f t="shared" ref="AA265:AA304" si="120">J259</f>
        <v>0.3</v>
      </c>
      <c r="AB265">
        <f t="shared" ref="AB265:AB304" si="121">K259</f>
        <v>2</v>
      </c>
      <c r="AC265">
        <f t="shared" ref="AC265:AC304" si="122">L259</f>
        <v>1</v>
      </c>
      <c r="AD265">
        <f t="shared" ref="AD265:AD304" si="123">M259</f>
        <v>3</v>
      </c>
      <c r="AE265" s="13">
        <f t="shared" ref="AE265:AE304" si="124">N259</f>
        <v>0</v>
      </c>
      <c r="AF265" s="14">
        <f t="shared" ref="AF265:AF304" si="125">1-AE265</f>
        <v>1</v>
      </c>
      <c r="AG265" s="15">
        <f t="shared" ref="AG265:AG304" si="126">AE265+AF265</f>
        <v>1</v>
      </c>
      <c r="AH265">
        <f t="shared" ref="AH265:AH304" si="127">IF(AG265=0,"",AE265/AG265)</f>
        <v>0</v>
      </c>
      <c r="AI265">
        <f t="shared" ref="AI265:AI304" si="128">1/(1+EXP(-$AP$9-MMULT(R265:AD265,$AP$10:$AP$22)))</f>
        <v>0.14355140409755116</v>
      </c>
      <c r="AJ265" s="13">
        <f t="shared" ref="AJ265:AJ304" si="129">AG265*AI265</f>
        <v>0.14355140409755116</v>
      </c>
      <c r="AK265" s="15">
        <f t="shared" ref="AK265:AK304" si="130">AG265-AJ265</f>
        <v>0.85644859590244882</v>
      </c>
      <c r="AL265" s="13">
        <f t="shared" ref="AL265:AL304" si="131">IFERROR(AG265*(AH265*LN(AI265)+(1-AH265)*LN(1-AI265)),0)</f>
        <v>-0.15496097947850987</v>
      </c>
      <c r="AM265" s="15">
        <f t="shared" ref="AM265:AM304" si="132">100*IF(AI265&gt;=$BM$14,AE265/AG265,AF265/AG265)</f>
        <v>100</v>
      </c>
      <c r="BQ265">
        <v>0.96609980638972559</v>
      </c>
      <c r="BR265">
        <v>1</v>
      </c>
      <c r="BS265">
        <v>0</v>
      </c>
      <c r="BT265">
        <f t="shared" si="109"/>
        <v>159</v>
      </c>
      <c r="BU265">
        <f t="shared" si="110"/>
        <v>98</v>
      </c>
      <c r="BV265">
        <f t="shared" ref="BV265:BV305" si="133">1-BT265/BT$305</f>
        <v>6.2499999999999778E-3</v>
      </c>
      <c r="BW265">
        <f t="shared" ref="BW265:BW305" si="134">1-BU265/BU$305</f>
        <v>0.28467153284671531</v>
      </c>
      <c r="BX265">
        <f t="shared" ref="BX265:BX305" si="135">(BV265-BV266)*BW265</f>
        <v>0</v>
      </c>
    </row>
    <row r="266" spans="1:76" x14ac:dyDescent="0.3">
      <c r="A266" s="4">
        <v>40</v>
      </c>
      <c r="B266" s="4">
        <v>1</v>
      </c>
      <c r="C266" s="4">
        <v>4</v>
      </c>
      <c r="D266" s="4">
        <v>152</v>
      </c>
      <c r="E266" s="4">
        <v>223</v>
      </c>
      <c r="F266" s="4">
        <v>0</v>
      </c>
      <c r="G266" s="4">
        <v>0</v>
      </c>
      <c r="H266" s="4">
        <v>181</v>
      </c>
      <c r="I266" s="4">
        <v>0</v>
      </c>
      <c r="J266" s="4">
        <v>0</v>
      </c>
      <c r="K266" s="4">
        <v>1</v>
      </c>
      <c r="L266" s="4">
        <v>0</v>
      </c>
      <c r="M266" s="4">
        <v>7</v>
      </c>
      <c r="N266" s="7">
        <v>1</v>
      </c>
      <c r="R266">
        <f t="shared" si="111"/>
        <v>58</v>
      </c>
      <c r="S266">
        <f t="shared" si="112"/>
        <v>0</v>
      </c>
      <c r="T266">
        <f t="shared" si="113"/>
        <v>2</v>
      </c>
      <c r="U266">
        <f t="shared" si="114"/>
        <v>136</v>
      </c>
      <c r="V266">
        <f t="shared" si="115"/>
        <v>319</v>
      </c>
      <c r="W266">
        <f t="shared" si="116"/>
        <v>1</v>
      </c>
      <c r="X266">
        <f t="shared" si="117"/>
        <v>2</v>
      </c>
      <c r="Y266">
        <f t="shared" si="118"/>
        <v>152</v>
      </c>
      <c r="Z266">
        <f t="shared" si="119"/>
        <v>0</v>
      </c>
      <c r="AA266">
        <f t="shared" si="120"/>
        <v>0</v>
      </c>
      <c r="AB266">
        <f t="shared" si="121"/>
        <v>1</v>
      </c>
      <c r="AC266">
        <f t="shared" si="122"/>
        <v>2</v>
      </c>
      <c r="AD266">
        <f t="shared" si="123"/>
        <v>3</v>
      </c>
      <c r="AE266" s="13">
        <f t="shared" si="124"/>
        <v>1</v>
      </c>
      <c r="AF266" s="14">
        <f t="shared" si="125"/>
        <v>0</v>
      </c>
      <c r="AG266" s="15">
        <f t="shared" si="126"/>
        <v>1</v>
      </c>
      <c r="AH266">
        <f t="shared" si="127"/>
        <v>1</v>
      </c>
      <c r="AI266">
        <f t="shared" si="128"/>
        <v>0.15271708582206428</v>
      </c>
      <c r="AJ266" s="13">
        <f t="shared" si="129"/>
        <v>0.15271708582206428</v>
      </c>
      <c r="AK266" s="15">
        <f t="shared" si="130"/>
        <v>0.84728291417793566</v>
      </c>
      <c r="AL266" s="13">
        <f t="shared" si="131"/>
        <v>-1.8791681815823242</v>
      </c>
      <c r="AM266" s="15">
        <f t="shared" si="132"/>
        <v>0</v>
      </c>
      <c r="BQ266">
        <v>0.96887940662409922</v>
      </c>
      <c r="BR266">
        <v>0</v>
      </c>
      <c r="BS266">
        <v>1</v>
      </c>
      <c r="BT266">
        <f t="shared" ref="BT266:BT305" si="136">BT265+BR266</f>
        <v>159</v>
      </c>
      <c r="BU266">
        <f t="shared" ref="BU266:BU305" si="137">BU265+BS266</f>
        <v>99</v>
      </c>
      <c r="BV266">
        <f t="shared" si="133"/>
        <v>6.2499999999999778E-3</v>
      </c>
      <c r="BW266">
        <f t="shared" si="134"/>
        <v>0.27737226277372262</v>
      </c>
      <c r="BX266">
        <f t="shared" si="135"/>
        <v>0</v>
      </c>
    </row>
    <row r="267" spans="1:76" x14ac:dyDescent="0.3">
      <c r="A267" s="5">
        <v>42</v>
      </c>
      <c r="B267" s="5">
        <v>1</v>
      </c>
      <c r="C267" s="5">
        <v>3</v>
      </c>
      <c r="D267" s="5">
        <v>130</v>
      </c>
      <c r="E267" s="5">
        <v>180</v>
      </c>
      <c r="F267" s="5">
        <v>0</v>
      </c>
      <c r="G267" s="5">
        <v>0</v>
      </c>
      <c r="H267" s="5">
        <v>150</v>
      </c>
      <c r="I267" s="5">
        <v>0</v>
      </c>
      <c r="J267" s="5">
        <v>0</v>
      </c>
      <c r="K267" s="5">
        <v>1</v>
      </c>
      <c r="L267" s="5">
        <v>0</v>
      </c>
      <c r="M267" s="5">
        <v>3</v>
      </c>
      <c r="N267" s="8">
        <v>0</v>
      </c>
      <c r="R267">
        <f t="shared" si="111"/>
        <v>60</v>
      </c>
      <c r="S267">
        <f t="shared" si="112"/>
        <v>0</v>
      </c>
      <c r="T267">
        <f t="shared" si="113"/>
        <v>1</v>
      </c>
      <c r="U267">
        <f t="shared" si="114"/>
        <v>150</v>
      </c>
      <c r="V267">
        <f t="shared" si="115"/>
        <v>240</v>
      </c>
      <c r="W267">
        <f t="shared" si="116"/>
        <v>0</v>
      </c>
      <c r="X267">
        <f t="shared" si="117"/>
        <v>0</v>
      </c>
      <c r="Y267">
        <f t="shared" si="118"/>
        <v>171</v>
      </c>
      <c r="Z267">
        <f t="shared" si="119"/>
        <v>0</v>
      </c>
      <c r="AA267">
        <f t="shared" si="120"/>
        <v>0.9</v>
      </c>
      <c r="AB267">
        <f t="shared" si="121"/>
        <v>1</v>
      </c>
      <c r="AC267">
        <f t="shared" si="122"/>
        <v>0</v>
      </c>
      <c r="AD267">
        <f t="shared" si="123"/>
        <v>3</v>
      </c>
      <c r="AE267" s="13">
        <f t="shared" si="124"/>
        <v>0</v>
      </c>
      <c r="AF267" s="14">
        <f t="shared" si="125"/>
        <v>1</v>
      </c>
      <c r="AG267" s="15">
        <f t="shared" si="126"/>
        <v>1</v>
      </c>
      <c r="AH267">
        <f t="shared" si="127"/>
        <v>0</v>
      </c>
      <c r="AI267">
        <f t="shared" si="128"/>
        <v>1.0456355354020064E-2</v>
      </c>
      <c r="AJ267" s="13">
        <f t="shared" si="129"/>
        <v>1.0456355354020064E-2</v>
      </c>
      <c r="AK267" s="15">
        <f t="shared" si="130"/>
        <v>0.98954364464597999</v>
      </c>
      <c r="AL267" s="13">
        <f t="shared" si="131"/>
        <v>-1.0511407134590789E-2</v>
      </c>
      <c r="AM267" s="15">
        <f t="shared" si="132"/>
        <v>100</v>
      </c>
      <c r="BQ267">
        <v>0.97284320684340708</v>
      </c>
      <c r="BR267">
        <v>0</v>
      </c>
      <c r="BS267">
        <v>1</v>
      </c>
      <c r="BT267">
        <f t="shared" si="136"/>
        <v>159</v>
      </c>
      <c r="BU267">
        <f t="shared" si="137"/>
        <v>100</v>
      </c>
      <c r="BV267">
        <f t="shared" si="133"/>
        <v>6.2499999999999778E-3</v>
      </c>
      <c r="BW267">
        <f t="shared" si="134"/>
        <v>0.27007299270072993</v>
      </c>
      <c r="BX267">
        <f t="shared" si="135"/>
        <v>0</v>
      </c>
    </row>
    <row r="268" spans="1:76" x14ac:dyDescent="0.3">
      <c r="A268" s="4">
        <v>61</v>
      </c>
      <c r="B268" s="4">
        <v>1</v>
      </c>
      <c r="C268" s="4">
        <v>4</v>
      </c>
      <c r="D268" s="4">
        <v>140</v>
      </c>
      <c r="E268" s="4">
        <v>207</v>
      </c>
      <c r="F268" s="4">
        <v>0</v>
      </c>
      <c r="G268" s="4">
        <v>2</v>
      </c>
      <c r="H268" s="4">
        <v>138</v>
      </c>
      <c r="I268" s="4">
        <v>1</v>
      </c>
      <c r="J268" s="4">
        <v>1.9</v>
      </c>
      <c r="K268" s="4">
        <v>1</v>
      </c>
      <c r="L268" s="4">
        <v>1</v>
      </c>
      <c r="M268" s="4">
        <v>7</v>
      </c>
      <c r="N268" s="7">
        <v>1</v>
      </c>
      <c r="R268">
        <f t="shared" si="111"/>
        <v>44</v>
      </c>
      <c r="S268">
        <f t="shared" si="112"/>
        <v>1</v>
      </c>
      <c r="T268">
        <f t="shared" si="113"/>
        <v>3</v>
      </c>
      <c r="U268">
        <f t="shared" si="114"/>
        <v>120</v>
      </c>
      <c r="V268">
        <f t="shared" si="115"/>
        <v>226</v>
      </c>
      <c r="W268">
        <f t="shared" si="116"/>
        <v>0</v>
      </c>
      <c r="X268">
        <f t="shared" si="117"/>
        <v>0</v>
      </c>
      <c r="Y268">
        <f t="shared" si="118"/>
        <v>169</v>
      </c>
      <c r="Z268">
        <f t="shared" si="119"/>
        <v>0</v>
      </c>
      <c r="AA268">
        <f t="shared" si="120"/>
        <v>0</v>
      </c>
      <c r="AB268">
        <f t="shared" si="121"/>
        <v>1</v>
      </c>
      <c r="AC268">
        <f t="shared" si="122"/>
        <v>0</v>
      </c>
      <c r="AD268">
        <f t="shared" si="123"/>
        <v>3</v>
      </c>
      <c r="AE268" s="13">
        <f t="shared" si="124"/>
        <v>0</v>
      </c>
      <c r="AF268" s="14">
        <f t="shared" si="125"/>
        <v>1</v>
      </c>
      <c r="AG268" s="15">
        <f t="shared" si="126"/>
        <v>1</v>
      </c>
      <c r="AH268">
        <f t="shared" si="127"/>
        <v>0</v>
      </c>
      <c r="AI268">
        <f t="shared" si="128"/>
        <v>5.5635245848694947E-2</v>
      </c>
      <c r="AJ268" s="13">
        <f t="shared" si="129"/>
        <v>5.5635245848694947E-2</v>
      </c>
      <c r="AK268" s="15">
        <f t="shared" si="130"/>
        <v>0.94436475415130505</v>
      </c>
      <c r="AL268" s="13">
        <f t="shared" si="131"/>
        <v>-5.7242795357410434E-2</v>
      </c>
      <c r="AM268" s="15">
        <f t="shared" si="132"/>
        <v>100</v>
      </c>
      <c r="BQ268">
        <v>0.97582801596685254</v>
      </c>
      <c r="BR268">
        <v>0</v>
      </c>
      <c r="BS268">
        <v>1</v>
      </c>
      <c r="BT268">
        <f t="shared" si="136"/>
        <v>159</v>
      </c>
      <c r="BU268">
        <f t="shared" si="137"/>
        <v>101</v>
      </c>
      <c r="BV268">
        <f t="shared" si="133"/>
        <v>6.2499999999999778E-3</v>
      </c>
      <c r="BW268">
        <f t="shared" si="134"/>
        <v>0.26277372262773724</v>
      </c>
      <c r="BX268">
        <f t="shared" si="135"/>
        <v>0</v>
      </c>
    </row>
    <row r="269" spans="1:76" x14ac:dyDescent="0.3">
      <c r="A269" s="5">
        <v>66</v>
      </c>
      <c r="B269" s="5">
        <v>1</v>
      </c>
      <c r="C269" s="5">
        <v>4</v>
      </c>
      <c r="D269" s="5">
        <v>160</v>
      </c>
      <c r="E269" s="5">
        <v>228</v>
      </c>
      <c r="F269" s="5">
        <v>0</v>
      </c>
      <c r="G269" s="5">
        <v>2</v>
      </c>
      <c r="H269" s="5">
        <v>138</v>
      </c>
      <c r="I269" s="5">
        <v>0</v>
      </c>
      <c r="J269" s="5">
        <v>2.2999999999999998</v>
      </c>
      <c r="K269" s="5">
        <v>1</v>
      </c>
      <c r="L269" s="5">
        <v>0</v>
      </c>
      <c r="M269" s="5">
        <v>6</v>
      </c>
      <c r="N269" s="8">
        <v>0</v>
      </c>
      <c r="R269">
        <f t="shared" si="111"/>
        <v>61</v>
      </c>
      <c r="S269">
        <f t="shared" si="112"/>
        <v>1</v>
      </c>
      <c r="T269">
        <f t="shared" si="113"/>
        <v>4</v>
      </c>
      <c r="U269">
        <f t="shared" si="114"/>
        <v>138</v>
      </c>
      <c r="V269">
        <f t="shared" si="115"/>
        <v>166</v>
      </c>
      <c r="W269">
        <f t="shared" si="116"/>
        <v>0</v>
      </c>
      <c r="X269">
        <f t="shared" si="117"/>
        <v>2</v>
      </c>
      <c r="Y269">
        <f t="shared" si="118"/>
        <v>125</v>
      </c>
      <c r="Z269">
        <f t="shared" si="119"/>
        <v>1</v>
      </c>
      <c r="AA269">
        <f t="shared" si="120"/>
        <v>3.6</v>
      </c>
      <c r="AB269">
        <f t="shared" si="121"/>
        <v>2</v>
      </c>
      <c r="AC269">
        <f t="shared" si="122"/>
        <v>1</v>
      </c>
      <c r="AD269">
        <f t="shared" si="123"/>
        <v>3</v>
      </c>
      <c r="AE269" s="13">
        <f t="shared" si="124"/>
        <v>1</v>
      </c>
      <c r="AF269" s="14">
        <f t="shared" si="125"/>
        <v>0</v>
      </c>
      <c r="AG269" s="15">
        <f t="shared" si="126"/>
        <v>1</v>
      </c>
      <c r="AH269">
        <f t="shared" si="127"/>
        <v>1</v>
      </c>
      <c r="AI269">
        <f t="shared" si="128"/>
        <v>0.9364774454996625</v>
      </c>
      <c r="AJ269" s="13">
        <f t="shared" si="129"/>
        <v>0.9364774454996625</v>
      </c>
      <c r="AK269" s="15">
        <f t="shared" si="130"/>
        <v>6.3522554500337503E-2</v>
      </c>
      <c r="AL269" s="13">
        <f t="shared" si="131"/>
        <v>-6.5629841211118423E-2</v>
      </c>
      <c r="AM269" s="15">
        <f t="shared" si="132"/>
        <v>100</v>
      </c>
      <c r="BQ269">
        <v>0.97612697364392209</v>
      </c>
      <c r="BR269">
        <v>0</v>
      </c>
      <c r="BS269">
        <v>1</v>
      </c>
      <c r="BT269">
        <f t="shared" si="136"/>
        <v>159</v>
      </c>
      <c r="BU269">
        <f t="shared" si="137"/>
        <v>102</v>
      </c>
      <c r="BV269">
        <f t="shared" si="133"/>
        <v>6.2499999999999778E-3</v>
      </c>
      <c r="BW269">
        <f t="shared" si="134"/>
        <v>0.25547445255474455</v>
      </c>
      <c r="BX269">
        <f t="shared" si="135"/>
        <v>0</v>
      </c>
    </row>
    <row r="270" spans="1:76" x14ac:dyDescent="0.3">
      <c r="A270" s="4">
        <v>46</v>
      </c>
      <c r="B270" s="4">
        <v>1</v>
      </c>
      <c r="C270" s="4">
        <v>4</v>
      </c>
      <c r="D270" s="4">
        <v>140</v>
      </c>
      <c r="E270" s="4">
        <v>311</v>
      </c>
      <c r="F270" s="4">
        <v>0</v>
      </c>
      <c r="G270" s="4">
        <v>0</v>
      </c>
      <c r="H270" s="4">
        <v>120</v>
      </c>
      <c r="I270" s="4">
        <v>1</v>
      </c>
      <c r="J270" s="4">
        <v>1.8</v>
      </c>
      <c r="K270" s="4">
        <v>2</v>
      </c>
      <c r="L270" s="4">
        <v>2</v>
      </c>
      <c r="M270" s="4">
        <v>7</v>
      </c>
      <c r="N270" s="7">
        <v>1</v>
      </c>
      <c r="R270">
        <f t="shared" si="111"/>
        <v>42</v>
      </c>
      <c r="S270">
        <f t="shared" si="112"/>
        <v>1</v>
      </c>
      <c r="T270">
        <f t="shared" si="113"/>
        <v>4</v>
      </c>
      <c r="U270">
        <f t="shared" si="114"/>
        <v>136</v>
      </c>
      <c r="V270">
        <f t="shared" si="115"/>
        <v>315</v>
      </c>
      <c r="W270">
        <f t="shared" si="116"/>
        <v>0</v>
      </c>
      <c r="X270">
        <f t="shared" si="117"/>
        <v>0</v>
      </c>
      <c r="Y270">
        <f t="shared" si="118"/>
        <v>125</v>
      </c>
      <c r="Z270">
        <f t="shared" si="119"/>
        <v>1</v>
      </c>
      <c r="AA270">
        <f t="shared" si="120"/>
        <v>1.8</v>
      </c>
      <c r="AB270">
        <f t="shared" si="121"/>
        <v>2</v>
      </c>
      <c r="AC270">
        <f t="shared" si="122"/>
        <v>0</v>
      </c>
      <c r="AD270">
        <f t="shared" si="123"/>
        <v>6</v>
      </c>
      <c r="AE270" s="13">
        <f t="shared" si="124"/>
        <v>1</v>
      </c>
      <c r="AF270" s="14">
        <f t="shared" si="125"/>
        <v>0</v>
      </c>
      <c r="AG270" s="15">
        <f t="shared" si="126"/>
        <v>1</v>
      </c>
      <c r="AH270">
        <f t="shared" si="127"/>
        <v>1</v>
      </c>
      <c r="AI270">
        <f t="shared" si="128"/>
        <v>0.92299271569629182</v>
      </c>
      <c r="AJ270" s="13">
        <f t="shared" si="129"/>
        <v>0.92299271569629182</v>
      </c>
      <c r="AK270" s="15">
        <f t="shared" si="130"/>
        <v>7.7007284303708179E-2</v>
      </c>
      <c r="AL270" s="13">
        <f t="shared" si="131"/>
        <v>-8.0133936497109537E-2</v>
      </c>
      <c r="AM270" s="15">
        <f t="shared" si="132"/>
        <v>100</v>
      </c>
      <c r="BQ270">
        <v>0.97750318607573394</v>
      </c>
      <c r="BR270">
        <v>0</v>
      </c>
      <c r="BS270">
        <v>1</v>
      </c>
      <c r="BT270">
        <f t="shared" si="136"/>
        <v>159</v>
      </c>
      <c r="BU270">
        <f t="shared" si="137"/>
        <v>103</v>
      </c>
      <c r="BV270">
        <f t="shared" si="133"/>
        <v>6.2499999999999778E-3</v>
      </c>
      <c r="BW270">
        <f t="shared" si="134"/>
        <v>0.24817518248175185</v>
      </c>
      <c r="BX270">
        <f t="shared" si="135"/>
        <v>0</v>
      </c>
    </row>
    <row r="271" spans="1:76" x14ac:dyDescent="0.3">
      <c r="A271" s="5">
        <v>71</v>
      </c>
      <c r="B271" s="5">
        <v>0</v>
      </c>
      <c r="C271" s="5">
        <v>4</v>
      </c>
      <c r="D271" s="5">
        <v>112</v>
      </c>
      <c r="E271" s="5">
        <v>149</v>
      </c>
      <c r="F271" s="5">
        <v>0</v>
      </c>
      <c r="G271" s="5">
        <v>0</v>
      </c>
      <c r="H271" s="5">
        <v>125</v>
      </c>
      <c r="I271" s="5">
        <v>0</v>
      </c>
      <c r="J271" s="5">
        <v>1.6</v>
      </c>
      <c r="K271" s="5">
        <v>2</v>
      </c>
      <c r="L271" s="5">
        <v>0</v>
      </c>
      <c r="M271" s="5">
        <v>3</v>
      </c>
      <c r="N271" s="8">
        <v>0</v>
      </c>
      <c r="R271">
        <f t="shared" si="111"/>
        <v>59</v>
      </c>
      <c r="S271">
        <f t="shared" si="112"/>
        <v>1</v>
      </c>
      <c r="T271">
        <f t="shared" si="113"/>
        <v>3</v>
      </c>
      <c r="U271">
        <f t="shared" si="114"/>
        <v>126</v>
      </c>
      <c r="V271">
        <f t="shared" si="115"/>
        <v>218</v>
      </c>
      <c r="W271">
        <f t="shared" si="116"/>
        <v>1</v>
      </c>
      <c r="X271">
        <f t="shared" si="117"/>
        <v>0</v>
      </c>
      <c r="Y271">
        <f t="shared" si="118"/>
        <v>134</v>
      </c>
      <c r="Z271">
        <f t="shared" si="119"/>
        <v>0</v>
      </c>
      <c r="AA271">
        <f t="shared" si="120"/>
        <v>2.2000000000000002</v>
      </c>
      <c r="AB271">
        <f t="shared" si="121"/>
        <v>2</v>
      </c>
      <c r="AC271">
        <f t="shared" si="122"/>
        <v>1</v>
      </c>
      <c r="AD271">
        <f t="shared" si="123"/>
        <v>6</v>
      </c>
      <c r="AE271" s="13">
        <f t="shared" si="124"/>
        <v>1</v>
      </c>
      <c r="AF271" s="14">
        <f t="shared" si="125"/>
        <v>0</v>
      </c>
      <c r="AG271" s="15">
        <f t="shared" si="126"/>
        <v>1</v>
      </c>
      <c r="AH271">
        <f t="shared" si="127"/>
        <v>1</v>
      </c>
      <c r="AI271">
        <f t="shared" si="128"/>
        <v>0.54384207591900724</v>
      </c>
      <c r="AJ271" s="13">
        <f t="shared" si="129"/>
        <v>0.54384207591900724</v>
      </c>
      <c r="AK271" s="15">
        <f t="shared" si="130"/>
        <v>0.45615792408099276</v>
      </c>
      <c r="AL271" s="13">
        <f t="shared" si="131"/>
        <v>-0.60909637589133836</v>
      </c>
      <c r="AM271" s="15">
        <f t="shared" si="132"/>
        <v>100</v>
      </c>
      <c r="BQ271">
        <v>0.97773274752983796</v>
      </c>
      <c r="BR271">
        <v>0</v>
      </c>
      <c r="BS271">
        <v>1</v>
      </c>
      <c r="BT271">
        <f t="shared" si="136"/>
        <v>159</v>
      </c>
      <c r="BU271">
        <f t="shared" si="137"/>
        <v>104</v>
      </c>
      <c r="BV271">
        <f t="shared" si="133"/>
        <v>6.2499999999999778E-3</v>
      </c>
      <c r="BW271">
        <f t="shared" si="134"/>
        <v>0.24087591240875916</v>
      </c>
      <c r="BX271">
        <f t="shared" si="135"/>
        <v>0</v>
      </c>
    </row>
    <row r="272" spans="1:76" x14ac:dyDescent="0.3">
      <c r="A272" s="4">
        <v>59</v>
      </c>
      <c r="B272" s="4">
        <v>1</v>
      </c>
      <c r="C272" s="4">
        <v>1</v>
      </c>
      <c r="D272" s="4">
        <v>134</v>
      </c>
      <c r="E272" s="4">
        <v>204</v>
      </c>
      <c r="F272" s="4">
        <v>0</v>
      </c>
      <c r="G272" s="4">
        <v>0</v>
      </c>
      <c r="H272" s="4">
        <v>162</v>
      </c>
      <c r="I272" s="4">
        <v>0</v>
      </c>
      <c r="J272" s="4">
        <v>0.8</v>
      </c>
      <c r="K272" s="4">
        <v>1</v>
      </c>
      <c r="L272" s="4">
        <v>2</v>
      </c>
      <c r="M272" s="4">
        <v>3</v>
      </c>
      <c r="N272" s="7">
        <v>1</v>
      </c>
      <c r="R272">
        <f t="shared" si="111"/>
        <v>40</v>
      </c>
      <c r="S272">
        <f t="shared" si="112"/>
        <v>1</v>
      </c>
      <c r="T272">
        <f t="shared" si="113"/>
        <v>4</v>
      </c>
      <c r="U272">
        <f t="shared" si="114"/>
        <v>152</v>
      </c>
      <c r="V272">
        <f t="shared" si="115"/>
        <v>223</v>
      </c>
      <c r="W272">
        <f t="shared" si="116"/>
        <v>0</v>
      </c>
      <c r="X272">
        <f t="shared" si="117"/>
        <v>0</v>
      </c>
      <c r="Y272">
        <f t="shared" si="118"/>
        <v>181</v>
      </c>
      <c r="Z272">
        <f t="shared" si="119"/>
        <v>0</v>
      </c>
      <c r="AA272">
        <f t="shared" si="120"/>
        <v>0</v>
      </c>
      <c r="AB272">
        <f t="shared" si="121"/>
        <v>1</v>
      </c>
      <c r="AC272">
        <f t="shared" si="122"/>
        <v>0</v>
      </c>
      <c r="AD272">
        <f t="shared" si="123"/>
        <v>7</v>
      </c>
      <c r="AE272" s="13">
        <f t="shared" si="124"/>
        <v>1</v>
      </c>
      <c r="AF272" s="14">
        <f t="shared" si="125"/>
        <v>0</v>
      </c>
      <c r="AG272" s="15">
        <f t="shared" si="126"/>
        <v>1</v>
      </c>
      <c r="AH272">
        <f t="shared" si="127"/>
        <v>1</v>
      </c>
      <c r="AI272">
        <f t="shared" si="128"/>
        <v>0.42112701833784127</v>
      </c>
      <c r="AJ272" s="13">
        <f t="shared" si="129"/>
        <v>0.42112701833784127</v>
      </c>
      <c r="AK272" s="15">
        <f t="shared" si="130"/>
        <v>0.57887298166215873</v>
      </c>
      <c r="AL272" s="13">
        <f t="shared" si="131"/>
        <v>-0.86482078453828237</v>
      </c>
      <c r="AM272" s="15">
        <f t="shared" si="132"/>
        <v>0</v>
      </c>
      <c r="BQ272">
        <v>0.97868809335163909</v>
      </c>
      <c r="BR272">
        <v>0</v>
      </c>
      <c r="BS272">
        <v>1</v>
      </c>
      <c r="BT272">
        <f t="shared" si="136"/>
        <v>159</v>
      </c>
      <c r="BU272">
        <f t="shared" si="137"/>
        <v>105</v>
      </c>
      <c r="BV272">
        <f t="shared" si="133"/>
        <v>6.2499999999999778E-3</v>
      </c>
      <c r="BW272">
        <f t="shared" si="134"/>
        <v>0.23357664233576647</v>
      </c>
      <c r="BX272">
        <f t="shared" si="135"/>
        <v>1.4598540145985353E-3</v>
      </c>
    </row>
    <row r="273" spans="1:76" x14ac:dyDescent="0.3">
      <c r="A273" s="5">
        <v>64</v>
      </c>
      <c r="B273" s="5">
        <v>1</v>
      </c>
      <c r="C273" s="5">
        <v>1</v>
      </c>
      <c r="D273" s="5">
        <v>170</v>
      </c>
      <c r="E273" s="5">
        <v>227</v>
      </c>
      <c r="F273" s="5">
        <v>0</v>
      </c>
      <c r="G273" s="5">
        <v>2</v>
      </c>
      <c r="H273" s="5">
        <v>155</v>
      </c>
      <c r="I273" s="5">
        <v>0</v>
      </c>
      <c r="J273" s="5">
        <v>0.6</v>
      </c>
      <c r="K273" s="5">
        <v>2</v>
      </c>
      <c r="L273" s="5">
        <v>0</v>
      </c>
      <c r="M273" s="5">
        <v>7</v>
      </c>
      <c r="N273" s="8">
        <v>0</v>
      </c>
      <c r="R273">
        <f t="shared" si="111"/>
        <v>42</v>
      </c>
      <c r="S273">
        <f t="shared" si="112"/>
        <v>1</v>
      </c>
      <c r="T273">
        <f t="shared" si="113"/>
        <v>3</v>
      </c>
      <c r="U273">
        <f t="shared" si="114"/>
        <v>130</v>
      </c>
      <c r="V273">
        <f t="shared" si="115"/>
        <v>180</v>
      </c>
      <c r="W273">
        <f t="shared" si="116"/>
        <v>0</v>
      </c>
      <c r="X273">
        <f t="shared" si="117"/>
        <v>0</v>
      </c>
      <c r="Y273">
        <f t="shared" si="118"/>
        <v>150</v>
      </c>
      <c r="Z273">
        <f t="shared" si="119"/>
        <v>0</v>
      </c>
      <c r="AA273">
        <f t="shared" si="120"/>
        <v>0</v>
      </c>
      <c r="AB273">
        <f t="shared" si="121"/>
        <v>1</v>
      </c>
      <c r="AC273">
        <f t="shared" si="122"/>
        <v>0</v>
      </c>
      <c r="AD273">
        <f t="shared" si="123"/>
        <v>3</v>
      </c>
      <c r="AE273" s="13">
        <f t="shared" si="124"/>
        <v>0</v>
      </c>
      <c r="AF273" s="14">
        <f t="shared" si="125"/>
        <v>1</v>
      </c>
      <c r="AG273" s="15">
        <f t="shared" si="126"/>
        <v>1</v>
      </c>
      <c r="AH273">
        <f t="shared" si="127"/>
        <v>0</v>
      </c>
      <c r="AI273">
        <f t="shared" si="128"/>
        <v>8.3234877864266948E-2</v>
      </c>
      <c r="AJ273" s="13">
        <f t="shared" si="129"/>
        <v>8.3234877864266948E-2</v>
      </c>
      <c r="AK273" s="15">
        <f t="shared" si="130"/>
        <v>0.91676512213573302</v>
      </c>
      <c r="AL273" s="13">
        <f t="shared" si="131"/>
        <v>-8.690397679098337E-2</v>
      </c>
      <c r="AM273" s="15">
        <f t="shared" si="132"/>
        <v>100</v>
      </c>
      <c r="BQ273">
        <v>0.97911010768418805</v>
      </c>
      <c r="BR273">
        <v>1</v>
      </c>
      <c r="BS273">
        <v>0</v>
      </c>
      <c r="BT273">
        <f t="shared" si="136"/>
        <v>160</v>
      </c>
      <c r="BU273">
        <f t="shared" si="137"/>
        <v>105</v>
      </c>
      <c r="BV273">
        <f t="shared" si="133"/>
        <v>0</v>
      </c>
      <c r="BW273">
        <f t="shared" si="134"/>
        <v>0.23357664233576647</v>
      </c>
      <c r="BX273">
        <f t="shared" si="135"/>
        <v>0</v>
      </c>
    </row>
    <row r="274" spans="1:76" x14ac:dyDescent="0.3">
      <c r="A274" s="4">
        <v>66</v>
      </c>
      <c r="B274" s="4">
        <v>0</v>
      </c>
      <c r="C274" s="4">
        <v>3</v>
      </c>
      <c r="D274" s="4">
        <v>146</v>
      </c>
      <c r="E274" s="4">
        <v>278</v>
      </c>
      <c r="F274" s="4">
        <v>0</v>
      </c>
      <c r="G274" s="4">
        <v>2</v>
      </c>
      <c r="H274" s="4">
        <v>152</v>
      </c>
      <c r="I274" s="4">
        <v>0</v>
      </c>
      <c r="J274" s="4">
        <v>0</v>
      </c>
      <c r="K274" s="4">
        <v>2</v>
      </c>
      <c r="L274" s="4">
        <v>1</v>
      </c>
      <c r="M274" s="4">
        <v>3</v>
      </c>
      <c r="N274" s="7">
        <v>0</v>
      </c>
      <c r="R274">
        <f t="shared" si="111"/>
        <v>61</v>
      </c>
      <c r="S274">
        <f t="shared" si="112"/>
        <v>1</v>
      </c>
      <c r="T274">
        <f t="shared" si="113"/>
        <v>4</v>
      </c>
      <c r="U274">
        <f t="shared" si="114"/>
        <v>140</v>
      </c>
      <c r="V274">
        <f t="shared" si="115"/>
        <v>207</v>
      </c>
      <c r="W274">
        <f t="shared" si="116"/>
        <v>0</v>
      </c>
      <c r="X274">
        <f t="shared" si="117"/>
        <v>2</v>
      </c>
      <c r="Y274">
        <f t="shared" si="118"/>
        <v>138</v>
      </c>
      <c r="Z274">
        <f t="shared" si="119"/>
        <v>1</v>
      </c>
      <c r="AA274">
        <f t="shared" si="120"/>
        <v>1.9</v>
      </c>
      <c r="AB274">
        <f t="shared" si="121"/>
        <v>1</v>
      </c>
      <c r="AC274">
        <f t="shared" si="122"/>
        <v>1</v>
      </c>
      <c r="AD274">
        <f t="shared" si="123"/>
        <v>7</v>
      </c>
      <c r="AE274" s="13">
        <f t="shared" si="124"/>
        <v>1</v>
      </c>
      <c r="AF274" s="14">
        <f t="shared" si="125"/>
        <v>0</v>
      </c>
      <c r="AG274" s="15">
        <f t="shared" si="126"/>
        <v>1</v>
      </c>
      <c r="AH274">
        <f t="shared" si="127"/>
        <v>1</v>
      </c>
      <c r="AI274">
        <f t="shared" si="128"/>
        <v>0.95520400972543873</v>
      </c>
      <c r="AJ274" s="13">
        <f t="shared" si="129"/>
        <v>0.95520400972543873</v>
      </c>
      <c r="AK274" s="15">
        <f t="shared" si="130"/>
        <v>4.479599027456127E-2</v>
      </c>
      <c r="AL274" s="13">
        <f t="shared" si="131"/>
        <v>-4.5830338566346766E-2</v>
      </c>
      <c r="AM274" s="15">
        <f t="shared" si="132"/>
        <v>100</v>
      </c>
      <c r="BQ274">
        <v>0.97973826031070621</v>
      </c>
      <c r="BR274">
        <v>0</v>
      </c>
      <c r="BS274">
        <v>1</v>
      </c>
      <c r="BT274">
        <f t="shared" si="136"/>
        <v>160</v>
      </c>
      <c r="BU274">
        <f t="shared" si="137"/>
        <v>106</v>
      </c>
      <c r="BV274">
        <f t="shared" si="133"/>
        <v>0</v>
      </c>
      <c r="BW274">
        <f t="shared" si="134"/>
        <v>0.22627737226277367</v>
      </c>
      <c r="BX274">
        <f t="shared" si="135"/>
        <v>0</v>
      </c>
    </row>
    <row r="275" spans="1:76" x14ac:dyDescent="0.3">
      <c r="A275" s="5">
        <v>39</v>
      </c>
      <c r="B275" s="5">
        <v>0</v>
      </c>
      <c r="C275" s="5">
        <v>3</v>
      </c>
      <c r="D275" s="5">
        <v>138</v>
      </c>
      <c r="E275" s="5">
        <v>220</v>
      </c>
      <c r="F275" s="5">
        <v>0</v>
      </c>
      <c r="G275" s="5">
        <v>0</v>
      </c>
      <c r="H275" s="5">
        <v>152</v>
      </c>
      <c r="I275" s="5">
        <v>0</v>
      </c>
      <c r="J275" s="5">
        <v>0</v>
      </c>
      <c r="K275" s="5">
        <v>2</v>
      </c>
      <c r="L275" s="5">
        <v>0</v>
      </c>
      <c r="M275" s="5">
        <v>3</v>
      </c>
      <c r="N275" s="8">
        <v>0</v>
      </c>
      <c r="R275">
        <f t="shared" si="111"/>
        <v>66</v>
      </c>
      <c r="S275">
        <f t="shared" si="112"/>
        <v>1</v>
      </c>
      <c r="T275">
        <f t="shared" si="113"/>
        <v>4</v>
      </c>
      <c r="U275">
        <f t="shared" si="114"/>
        <v>160</v>
      </c>
      <c r="V275">
        <f t="shared" si="115"/>
        <v>228</v>
      </c>
      <c r="W275">
        <f t="shared" si="116"/>
        <v>0</v>
      </c>
      <c r="X275">
        <f t="shared" si="117"/>
        <v>2</v>
      </c>
      <c r="Y275">
        <f t="shared" si="118"/>
        <v>138</v>
      </c>
      <c r="Z275">
        <f t="shared" si="119"/>
        <v>0</v>
      </c>
      <c r="AA275">
        <f t="shared" si="120"/>
        <v>2.2999999999999998</v>
      </c>
      <c r="AB275">
        <f t="shared" si="121"/>
        <v>1</v>
      </c>
      <c r="AC275">
        <f t="shared" si="122"/>
        <v>0</v>
      </c>
      <c r="AD275">
        <f t="shared" si="123"/>
        <v>6</v>
      </c>
      <c r="AE275" s="13">
        <f t="shared" si="124"/>
        <v>0</v>
      </c>
      <c r="AF275" s="14">
        <f t="shared" si="125"/>
        <v>1</v>
      </c>
      <c r="AG275" s="15">
        <f t="shared" si="126"/>
        <v>1</v>
      </c>
      <c r="AH275">
        <f t="shared" si="127"/>
        <v>0</v>
      </c>
      <c r="AI275">
        <f t="shared" si="128"/>
        <v>0.75685162276483919</v>
      </c>
      <c r="AJ275" s="13">
        <f t="shared" si="129"/>
        <v>0.75685162276483919</v>
      </c>
      <c r="AK275" s="15">
        <f t="shared" si="130"/>
        <v>0.24314837723516081</v>
      </c>
      <c r="AL275" s="13">
        <f t="shared" si="131"/>
        <v>-1.4140834160795119</v>
      </c>
      <c r="AM275" s="15">
        <f t="shared" si="132"/>
        <v>0</v>
      </c>
      <c r="BQ275">
        <v>0.98219791082223962</v>
      </c>
      <c r="BR275">
        <v>0</v>
      </c>
      <c r="BS275">
        <v>1</v>
      </c>
      <c r="BT275">
        <f t="shared" si="136"/>
        <v>160</v>
      </c>
      <c r="BU275">
        <f t="shared" si="137"/>
        <v>107</v>
      </c>
      <c r="BV275">
        <f t="shared" si="133"/>
        <v>0</v>
      </c>
      <c r="BW275">
        <f t="shared" si="134"/>
        <v>0.21897810218978098</v>
      </c>
      <c r="BX275">
        <f t="shared" si="135"/>
        <v>0</v>
      </c>
    </row>
    <row r="276" spans="1:76" x14ac:dyDescent="0.3">
      <c r="A276" s="4">
        <v>57</v>
      </c>
      <c r="B276" s="4">
        <v>1</v>
      </c>
      <c r="C276" s="4">
        <v>2</v>
      </c>
      <c r="D276" s="4">
        <v>154</v>
      </c>
      <c r="E276" s="4">
        <v>232</v>
      </c>
      <c r="F276" s="4">
        <v>0</v>
      </c>
      <c r="G276" s="4">
        <v>2</v>
      </c>
      <c r="H276" s="4">
        <v>164</v>
      </c>
      <c r="I276" s="4">
        <v>0</v>
      </c>
      <c r="J276" s="4">
        <v>0</v>
      </c>
      <c r="K276" s="4">
        <v>1</v>
      </c>
      <c r="L276" s="4">
        <v>1</v>
      </c>
      <c r="M276" s="4">
        <v>3</v>
      </c>
      <c r="N276" s="7">
        <v>1</v>
      </c>
      <c r="R276">
        <f t="shared" si="111"/>
        <v>46</v>
      </c>
      <c r="S276">
        <f t="shared" si="112"/>
        <v>1</v>
      </c>
      <c r="T276">
        <f t="shared" si="113"/>
        <v>4</v>
      </c>
      <c r="U276">
        <f t="shared" si="114"/>
        <v>140</v>
      </c>
      <c r="V276">
        <f t="shared" si="115"/>
        <v>311</v>
      </c>
      <c r="W276">
        <f t="shared" si="116"/>
        <v>0</v>
      </c>
      <c r="X276">
        <f t="shared" si="117"/>
        <v>0</v>
      </c>
      <c r="Y276">
        <f t="shared" si="118"/>
        <v>120</v>
      </c>
      <c r="Z276">
        <f t="shared" si="119"/>
        <v>1</v>
      </c>
      <c r="AA276">
        <f t="shared" si="120"/>
        <v>1.8</v>
      </c>
      <c r="AB276">
        <f t="shared" si="121"/>
        <v>2</v>
      </c>
      <c r="AC276">
        <f t="shared" si="122"/>
        <v>2</v>
      </c>
      <c r="AD276">
        <f t="shared" si="123"/>
        <v>7</v>
      </c>
      <c r="AE276" s="13">
        <f t="shared" si="124"/>
        <v>1</v>
      </c>
      <c r="AF276" s="14">
        <f t="shared" si="125"/>
        <v>0</v>
      </c>
      <c r="AG276" s="15">
        <f t="shared" si="126"/>
        <v>1</v>
      </c>
      <c r="AH276">
        <f t="shared" si="127"/>
        <v>1</v>
      </c>
      <c r="AI276">
        <f t="shared" si="128"/>
        <v>0.99587138734055591</v>
      </c>
      <c r="AJ276" s="13">
        <f t="shared" si="129"/>
        <v>0.99587138734055591</v>
      </c>
      <c r="AK276" s="15">
        <f t="shared" si="130"/>
        <v>4.1286126594440864E-3</v>
      </c>
      <c r="AL276" s="13">
        <f t="shared" si="131"/>
        <v>-4.1371589115773502E-3</v>
      </c>
      <c r="AM276" s="15">
        <f t="shared" si="132"/>
        <v>100</v>
      </c>
      <c r="BQ276">
        <v>0.98287455243365918</v>
      </c>
      <c r="BR276">
        <v>0</v>
      </c>
      <c r="BS276">
        <v>1</v>
      </c>
      <c r="BT276">
        <f t="shared" si="136"/>
        <v>160</v>
      </c>
      <c r="BU276">
        <f t="shared" si="137"/>
        <v>108</v>
      </c>
      <c r="BV276">
        <f t="shared" si="133"/>
        <v>0</v>
      </c>
      <c r="BW276">
        <f t="shared" si="134"/>
        <v>0.21167883211678828</v>
      </c>
      <c r="BX276">
        <f t="shared" si="135"/>
        <v>0</v>
      </c>
    </row>
    <row r="277" spans="1:76" x14ac:dyDescent="0.3">
      <c r="A277" s="5">
        <v>58</v>
      </c>
      <c r="B277" s="5">
        <v>0</v>
      </c>
      <c r="C277" s="5">
        <v>4</v>
      </c>
      <c r="D277" s="5">
        <v>130</v>
      </c>
      <c r="E277" s="5">
        <v>197</v>
      </c>
      <c r="F277" s="5">
        <v>0</v>
      </c>
      <c r="G277" s="5">
        <v>0</v>
      </c>
      <c r="H277" s="5">
        <v>131</v>
      </c>
      <c r="I277" s="5">
        <v>0</v>
      </c>
      <c r="J277" s="5">
        <v>0.6</v>
      </c>
      <c r="K277" s="5">
        <v>2</v>
      </c>
      <c r="L277" s="5">
        <v>0</v>
      </c>
      <c r="M277" s="5">
        <v>3</v>
      </c>
      <c r="N277" s="8">
        <v>0</v>
      </c>
      <c r="R277">
        <f t="shared" si="111"/>
        <v>71</v>
      </c>
      <c r="S277">
        <f t="shared" si="112"/>
        <v>0</v>
      </c>
      <c r="T277">
        <f t="shared" si="113"/>
        <v>4</v>
      </c>
      <c r="U277">
        <f t="shared" si="114"/>
        <v>112</v>
      </c>
      <c r="V277">
        <f t="shared" si="115"/>
        <v>149</v>
      </c>
      <c r="W277">
        <f t="shared" si="116"/>
        <v>0</v>
      </c>
      <c r="X277">
        <f t="shared" si="117"/>
        <v>0</v>
      </c>
      <c r="Y277">
        <f t="shared" si="118"/>
        <v>125</v>
      </c>
      <c r="Z277">
        <f t="shared" si="119"/>
        <v>0</v>
      </c>
      <c r="AA277">
        <f t="shared" si="120"/>
        <v>1.6</v>
      </c>
      <c r="AB277">
        <f t="shared" si="121"/>
        <v>2</v>
      </c>
      <c r="AC277">
        <f t="shared" si="122"/>
        <v>0</v>
      </c>
      <c r="AD277">
        <f t="shared" si="123"/>
        <v>3</v>
      </c>
      <c r="AE277" s="13">
        <f t="shared" si="124"/>
        <v>0</v>
      </c>
      <c r="AF277" s="14">
        <f t="shared" si="125"/>
        <v>1</v>
      </c>
      <c r="AG277" s="15">
        <f t="shared" si="126"/>
        <v>1</v>
      </c>
      <c r="AH277">
        <f t="shared" si="127"/>
        <v>0</v>
      </c>
      <c r="AI277">
        <f t="shared" si="128"/>
        <v>6.594956863208068E-2</v>
      </c>
      <c r="AJ277" s="13">
        <f t="shared" si="129"/>
        <v>6.594956863208068E-2</v>
      </c>
      <c r="AK277" s="15">
        <f t="shared" si="130"/>
        <v>0.93405043136791932</v>
      </c>
      <c r="AL277" s="13">
        <f t="shared" si="131"/>
        <v>-6.8224847170375316E-2</v>
      </c>
      <c r="AM277" s="15">
        <f t="shared" si="132"/>
        <v>100</v>
      </c>
      <c r="BQ277">
        <v>0.98437443221304521</v>
      </c>
      <c r="BR277">
        <v>0</v>
      </c>
      <c r="BS277">
        <v>1</v>
      </c>
      <c r="BT277">
        <f t="shared" si="136"/>
        <v>160</v>
      </c>
      <c r="BU277">
        <f t="shared" si="137"/>
        <v>109</v>
      </c>
      <c r="BV277">
        <f t="shared" si="133"/>
        <v>0</v>
      </c>
      <c r="BW277">
        <f t="shared" si="134"/>
        <v>0.20437956204379559</v>
      </c>
      <c r="BX277">
        <f t="shared" si="135"/>
        <v>0</v>
      </c>
    </row>
    <row r="278" spans="1:76" x14ac:dyDescent="0.3">
      <c r="A278" s="4">
        <v>57</v>
      </c>
      <c r="B278" s="4">
        <v>1</v>
      </c>
      <c r="C278" s="4">
        <v>4</v>
      </c>
      <c r="D278" s="4">
        <v>110</v>
      </c>
      <c r="E278" s="4">
        <v>335</v>
      </c>
      <c r="F278" s="4">
        <v>0</v>
      </c>
      <c r="G278" s="4">
        <v>0</v>
      </c>
      <c r="H278" s="4">
        <v>143</v>
      </c>
      <c r="I278" s="4">
        <v>1</v>
      </c>
      <c r="J278" s="4">
        <v>3</v>
      </c>
      <c r="K278" s="4">
        <v>2</v>
      </c>
      <c r="L278" s="4">
        <v>1</v>
      </c>
      <c r="M278" s="4">
        <v>7</v>
      </c>
      <c r="N278" s="7">
        <v>1</v>
      </c>
      <c r="R278">
        <f t="shared" si="111"/>
        <v>59</v>
      </c>
      <c r="S278">
        <f t="shared" si="112"/>
        <v>1</v>
      </c>
      <c r="T278">
        <f t="shared" si="113"/>
        <v>1</v>
      </c>
      <c r="U278">
        <f t="shared" si="114"/>
        <v>134</v>
      </c>
      <c r="V278">
        <f t="shared" si="115"/>
        <v>204</v>
      </c>
      <c r="W278">
        <f t="shared" si="116"/>
        <v>0</v>
      </c>
      <c r="X278">
        <f t="shared" si="117"/>
        <v>0</v>
      </c>
      <c r="Y278">
        <f t="shared" si="118"/>
        <v>162</v>
      </c>
      <c r="Z278">
        <f t="shared" si="119"/>
        <v>0</v>
      </c>
      <c r="AA278">
        <f t="shared" si="120"/>
        <v>0.8</v>
      </c>
      <c r="AB278">
        <f t="shared" si="121"/>
        <v>1</v>
      </c>
      <c r="AC278">
        <f t="shared" si="122"/>
        <v>2</v>
      </c>
      <c r="AD278">
        <f t="shared" si="123"/>
        <v>3</v>
      </c>
      <c r="AE278" s="13">
        <f t="shared" si="124"/>
        <v>1</v>
      </c>
      <c r="AF278" s="14">
        <f t="shared" si="125"/>
        <v>0</v>
      </c>
      <c r="AG278" s="15">
        <f t="shared" si="126"/>
        <v>1</v>
      </c>
      <c r="AH278">
        <f t="shared" si="127"/>
        <v>1</v>
      </c>
      <c r="AI278">
        <f t="shared" si="128"/>
        <v>0.25134371215527973</v>
      </c>
      <c r="AJ278" s="13">
        <f t="shared" si="129"/>
        <v>0.25134371215527973</v>
      </c>
      <c r="AK278" s="15">
        <f t="shared" si="130"/>
        <v>0.74865628784472027</v>
      </c>
      <c r="AL278" s="13">
        <f t="shared" si="131"/>
        <v>-1.3809339054473755</v>
      </c>
      <c r="AM278" s="15">
        <f t="shared" si="132"/>
        <v>0</v>
      </c>
      <c r="BQ278">
        <v>0.98503338121469586</v>
      </c>
      <c r="BR278">
        <v>0</v>
      </c>
      <c r="BS278">
        <v>1</v>
      </c>
      <c r="BT278">
        <f t="shared" si="136"/>
        <v>160</v>
      </c>
      <c r="BU278">
        <f t="shared" si="137"/>
        <v>110</v>
      </c>
      <c r="BV278">
        <f t="shared" si="133"/>
        <v>0</v>
      </c>
      <c r="BW278">
        <f t="shared" si="134"/>
        <v>0.1970802919708029</v>
      </c>
      <c r="BX278">
        <f t="shared" si="135"/>
        <v>0</v>
      </c>
    </row>
    <row r="279" spans="1:76" x14ac:dyDescent="0.3">
      <c r="A279" s="5">
        <v>47</v>
      </c>
      <c r="B279" s="5">
        <v>1</v>
      </c>
      <c r="C279" s="5">
        <v>3</v>
      </c>
      <c r="D279" s="5">
        <v>130</v>
      </c>
      <c r="E279" s="5">
        <v>253</v>
      </c>
      <c r="F279" s="5">
        <v>0</v>
      </c>
      <c r="G279" s="5">
        <v>0</v>
      </c>
      <c r="H279" s="5">
        <v>179</v>
      </c>
      <c r="I279" s="5">
        <v>0</v>
      </c>
      <c r="J279" s="5">
        <v>0</v>
      </c>
      <c r="K279" s="5">
        <v>1</v>
      </c>
      <c r="L279" s="5">
        <v>0</v>
      </c>
      <c r="M279" s="5">
        <v>3</v>
      </c>
      <c r="N279" s="8">
        <v>0</v>
      </c>
      <c r="R279">
        <f t="shared" si="111"/>
        <v>64</v>
      </c>
      <c r="S279">
        <f t="shared" si="112"/>
        <v>1</v>
      </c>
      <c r="T279">
        <f t="shared" si="113"/>
        <v>1</v>
      </c>
      <c r="U279">
        <f t="shared" si="114"/>
        <v>170</v>
      </c>
      <c r="V279">
        <f t="shared" si="115"/>
        <v>227</v>
      </c>
      <c r="W279">
        <f t="shared" si="116"/>
        <v>0</v>
      </c>
      <c r="X279">
        <f t="shared" si="117"/>
        <v>2</v>
      </c>
      <c r="Y279">
        <f t="shared" si="118"/>
        <v>155</v>
      </c>
      <c r="Z279">
        <f t="shared" si="119"/>
        <v>0</v>
      </c>
      <c r="AA279">
        <f t="shared" si="120"/>
        <v>0.6</v>
      </c>
      <c r="AB279">
        <f t="shared" si="121"/>
        <v>2</v>
      </c>
      <c r="AC279">
        <f t="shared" si="122"/>
        <v>0</v>
      </c>
      <c r="AD279">
        <f t="shared" si="123"/>
        <v>7</v>
      </c>
      <c r="AE279" s="13">
        <f t="shared" si="124"/>
        <v>0</v>
      </c>
      <c r="AF279" s="14">
        <f t="shared" si="125"/>
        <v>1</v>
      </c>
      <c r="AG279" s="15">
        <f t="shared" si="126"/>
        <v>1</v>
      </c>
      <c r="AH279">
        <f t="shared" si="127"/>
        <v>0</v>
      </c>
      <c r="AI279">
        <f t="shared" si="128"/>
        <v>0.45344024967192581</v>
      </c>
      <c r="AJ279" s="13">
        <f t="shared" si="129"/>
        <v>0.45344024967192581</v>
      </c>
      <c r="AK279" s="15">
        <f t="shared" si="130"/>
        <v>0.54655975032807413</v>
      </c>
      <c r="AL279" s="13">
        <f t="shared" si="131"/>
        <v>-0.60411164462816147</v>
      </c>
      <c r="AM279" s="15">
        <f t="shared" si="132"/>
        <v>100</v>
      </c>
      <c r="BQ279">
        <v>0.98622575930794099</v>
      </c>
      <c r="BR279">
        <v>0</v>
      </c>
      <c r="BS279">
        <v>1</v>
      </c>
      <c r="BT279">
        <f t="shared" si="136"/>
        <v>160</v>
      </c>
      <c r="BU279">
        <f t="shared" si="137"/>
        <v>111</v>
      </c>
      <c r="BV279">
        <f t="shared" si="133"/>
        <v>0</v>
      </c>
      <c r="BW279">
        <f t="shared" si="134"/>
        <v>0.18978102189781021</v>
      </c>
      <c r="BX279">
        <f t="shared" si="135"/>
        <v>0</v>
      </c>
    </row>
    <row r="280" spans="1:76" x14ac:dyDescent="0.3">
      <c r="A280" s="4">
        <v>55</v>
      </c>
      <c r="B280" s="4">
        <v>0</v>
      </c>
      <c r="C280" s="4">
        <v>4</v>
      </c>
      <c r="D280" s="4">
        <v>128</v>
      </c>
      <c r="E280" s="4">
        <v>205</v>
      </c>
      <c r="F280" s="4">
        <v>0</v>
      </c>
      <c r="G280" s="4">
        <v>1</v>
      </c>
      <c r="H280" s="4">
        <v>130</v>
      </c>
      <c r="I280" s="4">
        <v>1</v>
      </c>
      <c r="J280" s="4">
        <v>2</v>
      </c>
      <c r="K280" s="4">
        <v>2</v>
      </c>
      <c r="L280" s="4">
        <v>1</v>
      </c>
      <c r="M280" s="4">
        <v>7</v>
      </c>
      <c r="N280" s="7">
        <v>1</v>
      </c>
      <c r="R280">
        <f t="shared" si="111"/>
        <v>66</v>
      </c>
      <c r="S280">
        <f t="shared" si="112"/>
        <v>0</v>
      </c>
      <c r="T280">
        <f t="shared" si="113"/>
        <v>3</v>
      </c>
      <c r="U280">
        <f t="shared" si="114"/>
        <v>146</v>
      </c>
      <c r="V280">
        <f t="shared" si="115"/>
        <v>278</v>
      </c>
      <c r="W280">
        <f t="shared" si="116"/>
        <v>0</v>
      </c>
      <c r="X280">
        <f t="shared" si="117"/>
        <v>2</v>
      </c>
      <c r="Y280">
        <f t="shared" si="118"/>
        <v>152</v>
      </c>
      <c r="Z280">
        <f t="shared" si="119"/>
        <v>0</v>
      </c>
      <c r="AA280">
        <f t="shared" si="120"/>
        <v>0</v>
      </c>
      <c r="AB280">
        <f t="shared" si="121"/>
        <v>2</v>
      </c>
      <c r="AC280">
        <f t="shared" si="122"/>
        <v>1</v>
      </c>
      <c r="AD280">
        <f t="shared" si="123"/>
        <v>3</v>
      </c>
      <c r="AE280" s="13">
        <f t="shared" si="124"/>
        <v>0</v>
      </c>
      <c r="AF280" s="14">
        <f t="shared" si="125"/>
        <v>1</v>
      </c>
      <c r="AG280" s="15">
        <f t="shared" si="126"/>
        <v>1</v>
      </c>
      <c r="AH280">
        <f t="shared" si="127"/>
        <v>0</v>
      </c>
      <c r="AI280">
        <f t="shared" si="128"/>
        <v>0.29069908098731267</v>
      </c>
      <c r="AJ280" s="13">
        <f t="shared" si="129"/>
        <v>0.29069908098731267</v>
      </c>
      <c r="AK280" s="15">
        <f t="shared" si="130"/>
        <v>0.70930091901268733</v>
      </c>
      <c r="AL280" s="13">
        <f t="shared" si="131"/>
        <v>-0.34347541511345597</v>
      </c>
      <c r="AM280" s="15">
        <f t="shared" si="132"/>
        <v>100</v>
      </c>
      <c r="BQ280">
        <v>0.98678453151131451</v>
      </c>
      <c r="BR280">
        <v>0</v>
      </c>
      <c r="BS280">
        <v>1</v>
      </c>
      <c r="BT280">
        <f t="shared" si="136"/>
        <v>160</v>
      </c>
      <c r="BU280">
        <f t="shared" si="137"/>
        <v>112</v>
      </c>
      <c r="BV280">
        <f t="shared" si="133"/>
        <v>0</v>
      </c>
      <c r="BW280">
        <f t="shared" si="134"/>
        <v>0.18248175182481752</v>
      </c>
      <c r="BX280">
        <f t="shared" si="135"/>
        <v>0</v>
      </c>
    </row>
    <row r="281" spans="1:76" x14ac:dyDescent="0.3">
      <c r="A281" s="5">
        <v>35</v>
      </c>
      <c r="B281" s="5">
        <v>1</v>
      </c>
      <c r="C281" s="5">
        <v>2</v>
      </c>
      <c r="D281" s="5">
        <v>122</v>
      </c>
      <c r="E281" s="5">
        <v>192</v>
      </c>
      <c r="F281" s="5">
        <v>0</v>
      </c>
      <c r="G281" s="5">
        <v>0</v>
      </c>
      <c r="H281" s="5">
        <v>174</v>
      </c>
      <c r="I281" s="5">
        <v>0</v>
      </c>
      <c r="J281" s="5">
        <v>0</v>
      </c>
      <c r="K281" s="5">
        <v>1</v>
      </c>
      <c r="L281" s="5">
        <v>0</v>
      </c>
      <c r="M281" s="5">
        <v>3</v>
      </c>
      <c r="N281" s="8">
        <v>0</v>
      </c>
      <c r="R281">
        <f t="shared" si="111"/>
        <v>39</v>
      </c>
      <c r="S281">
        <f t="shared" si="112"/>
        <v>0</v>
      </c>
      <c r="T281">
        <f t="shared" si="113"/>
        <v>3</v>
      </c>
      <c r="U281">
        <f t="shared" si="114"/>
        <v>138</v>
      </c>
      <c r="V281">
        <f t="shared" si="115"/>
        <v>220</v>
      </c>
      <c r="W281">
        <f t="shared" si="116"/>
        <v>0</v>
      </c>
      <c r="X281">
        <f t="shared" si="117"/>
        <v>0</v>
      </c>
      <c r="Y281">
        <f t="shared" si="118"/>
        <v>152</v>
      </c>
      <c r="Z281">
        <f t="shared" si="119"/>
        <v>0</v>
      </c>
      <c r="AA281">
        <f t="shared" si="120"/>
        <v>0</v>
      </c>
      <c r="AB281">
        <f t="shared" si="121"/>
        <v>2</v>
      </c>
      <c r="AC281">
        <f t="shared" si="122"/>
        <v>0</v>
      </c>
      <c r="AD281">
        <f t="shared" si="123"/>
        <v>3</v>
      </c>
      <c r="AE281" s="13">
        <f t="shared" si="124"/>
        <v>0</v>
      </c>
      <c r="AF281" s="14">
        <f t="shared" si="125"/>
        <v>1</v>
      </c>
      <c r="AG281" s="15">
        <f t="shared" si="126"/>
        <v>1</v>
      </c>
      <c r="AH281">
        <f t="shared" si="127"/>
        <v>0</v>
      </c>
      <c r="AI281">
        <f t="shared" si="128"/>
        <v>6.0182842907063314E-2</v>
      </c>
      <c r="AJ281" s="13">
        <f t="shared" si="129"/>
        <v>6.0182842907063314E-2</v>
      </c>
      <c r="AK281" s="15">
        <f t="shared" si="130"/>
        <v>0.93981715709293667</v>
      </c>
      <c r="AL281" s="13">
        <f t="shared" si="131"/>
        <v>-6.2069936369255202E-2</v>
      </c>
      <c r="AM281" s="15">
        <f t="shared" si="132"/>
        <v>100</v>
      </c>
      <c r="BQ281">
        <v>0.98737004754531377</v>
      </c>
      <c r="BR281">
        <v>0</v>
      </c>
      <c r="BS281">
        <v>1</v>
      </c>
      <c r="BT281">
        <f t="shared" si="136"/>
        <v>160</v>
      </c>
      <c r="BU281">
        <f t="shared" si="137"/>
        <v>113</v>
      </c>
      <c r="BV281">
        <f t="shared" si="133"/>
        <v>0</v>
      </c>
      <c r="BW281">
        <f t="shared" si="134"/>
        <v>0.17518248175182483</v>
      </c>
      <c r="BX281">
        <f t="shared" si="135"/>
        <v>0</v>
      </c>
    </row>
    <row r="282" spans="1:76" x14ac:dyDescent="0.3">
      <c r="A282" s="4">
        <v>61</v>
      </c>
      <c r="B282" s="4">
        <v>1</v>
      </c>
      <c r="C282" s="4">
        <v>4</v>
      </c>
      <c r="D282" s="4">
        <v>148</v>
      </c>
      <c r="E282" s="4">
        <v>203</v>
      </c>
      <c r="F282" s="4">
        <v>0</v>
      </c>
      <c r="G282" s="4">
        <v>0</v>
      </c>
      <c r="H282" s="4">
        <v>161</v>
      </c>
      <c r="I282" s="4">
        <v>0</v>
      </c>
      <c r="J282" s="4">
        <v>0</v>
      </c>
      <c r="K282" s="4">
        <v>1</v>
      </c>
      <c r="L282" s="4">
        <v>1</v>
      </c>
      <c r="M282" s="4">
        <v>7</v>
      </c>
      <c r="N282" s="7">
        <v>1</v>
      </c>
      <c r="R282">
        <f t="shared" si="111"/>
        <v>57</v>
      </c>
      <c r="S282">
        <f t="shared" si="112"/>
        <v>1</v>
      </c>
      <c r="T282">
        <f t="shared" si="113"/>
        <v>2</v>
      </c>
      <c r="U282">
        <f t="shared" si="114"/>
        <v>154</v>
      </c>
      <c r="V282">
        <f t="shared" si="115"/>
        <v>232</v>
      </c>
      <c r="W282">
        <f t="shared" si="116"/>
        <v>0</v>
      </c>
      <c r="X282">
        <f t="shared" si="117"/>
        <v>2</v>
      </c>
      <c r="Y282">
        <f t="shared" si="118"/>
        <v>164</v>
      </c>
      <c r="Z282">
        <f t="shared" si="119"/>
        <v>0</v>
      </c>
      <c r="AA282">
        <f t="shared" si="120"/>
        <v>0</v>
      </c>
      <c r="AB282">
        <f t="shared" si="121"/>
        <v>1</v>
      </c>
      <c r="AC282">
        <f t="shared" si="122"/>
        <v>1</v>
      </c>
      <c r="AD282">
        <f t="shared" si="123"/>
        <v>3</v>
      </c>
      <c r="AE282" s="13">
        <f t="shared" si="124"/>
        <v>1</v>
      </c>
      <c r="AF282" s="14">
        <f t="shared" si="125"/>
        <v>0</v>
      </c>
      <c r="AG282" s="15">
        <f t="shared" si="126"/>
        <v>1</v>
      </c>
      <c r="AH282">
        <f t="shared" si="127"/>
        <v>1</v>
      </c>
      <c r="AI282">
        <f t="shared" si="128"/>
        <v>0.29242121439604685</v>
      </c>
      <c r="AJ282" s="13">
        <f t="shared" si="129"/>
        <v>0.29242121439604685</v>
      </c>
      <c r="AK282" s="15">
        <f t="shared" si="130"/>
        <v>0.70757878560395315</v>
      </c>
      <c r="AL282" s="13">
        <f t="shared" si="131"/>
        <v>-1.2295600010842711</v>
      </c>
      <c r="AM282" s="15">
        <f t="shared" si="132"/>
        <v>0</v>
      </c>
      <c r="BQ282">
        <v>0.98873289845459134</v>
      </c>
      <c r="BR282">
        <v>0</v>
      </c>
      <c r="BS282">
        <v>1</v>
      </c>
      <c r="BT282">
        <f t="shared" si="136"/>
        <v>160</v>
      </c>
      <c r="BU282">
        <f t="shared" si="137"/>
        <v>114</v>
      </c>
      <c r="BV282">
        <f t="shared" si="133"/>
        <v>0</v>
      </c>
      <c r="BW282">
        <f t="shared" si="134"/>
        <v>0.16788321167883213</v>
      </c>
      <c r="BX282">
        <f t="shared" si="135"/>
        <v>0</v>
      </c>
    </row>
    <row r="283" spans="1:76" x14ac:dyDescent="0.3">
      <c r="A283" s="5">
        <v>58</v>
      </c>
      <c r="B283" s="5">
        <v>1</v>
      </c>
      <c r="C283" s="5">
        <v>4</v>
      </c>
      <c r="D283" s="5">
        <v>114</v>
      </c>
      <c r="E283" s="5">
        <v>318</v>
      </c>
      <c r="F283" s="5">
        <v>0</v>
      </c>
      <c r="G283" s="5">
        <v>1</v>
      </c>
      <c r="H283" s="5">
        <v>140</v>
      </c>
      <c r="I283" s="5">
        <v>0</v>
      </c>
      <c r="J283" s="5">
        <v>4.4000000000000004</v>
      </c>
      <c r="K283" s="5">
        <v>3</v>
      </c>
      <c r="L283" s="5">
        <v>3</v>
      </c>
      <c r="M283" s="5">
        <v>6</v>
      </c>
      <c r="N283" s="8">
        <v>1</v>
      </c>
      <c r="R283">
        <f t="shared" si="111"/>
        <v>58</v>
      </c>
      <c r="S283">
        <f t="shared" si="112"/>
        <v>0</v>
      </c>
      <c r="T283">
        <f t="shared" si="113"/>
        <v>4</v>
      </c>
      <c r="U283">
        <f t="shared" si="114"/>
        <v>130</v>
      </c>
      <c r="V283">
        <f t="shared" si="115"/>
        <v>197</v>
      </c>
      <c r="W283">
        <f t="shared" si="116"/>
        <v>0</v>
      </c>
      <c r="X283">
        <f t="shared" si="117"/>
        <v>0</v>
      </c>
      <c r="Y283">
        <f t="shared" si="118"/>
        <v>131</v>
      </c>
      <c r="Z283">
        <f t="shared" si="119"/>
        <v>0</v>
      </c>
      <c r="AA283">
        <f t="shared" si="120"/>
        <v>0.6</v>
      </c>
      <c r="AB283">
        <f t="shared" si="121"/>
        <v>2</v>
      </c>
      <c r="AC283">
        <f t="shared" si="122"/>
        <v>0</v>
      </c>
      <c r="AD283">
        <f t="shared" si="123"/>
        <v>3</v>
      </c>
      <c r="AE283" s="13">
        <f t="shared" si="124"/>
        <v>0</v>
      </c>
      <c r="AF283" s="14">
        <f t="shared" si="125"/>
        <v>1</v>
      </c>
      <c r="AG283" s="15">
        <f t="shared" si="126"/>
        <v>1</v>
      </c>
      <c r="AH283">
        <f t="shared" si="127"/>
        <v>0</v>
      </c>
      <c r="AI283">
        <f t="shared" si="128"/>
        <v>0.1028458044475295</v>
      </c>
      <c r="AJ283" s="13">
        <f t="shared" si="129"/>
        <v>0.1028458044475295</v>
      </c>
      <c r="AK283" s="15">
        <f t="shared" si="130"/>
        <v>0.89715419555247045</v>
      </c>
      <c r="AL283" s="13">
        <f t="shared" si="131"/>
        <v>-0.10852753030040482</v>
      </c>
      <c r="AM283" s="15">
        <f t="shared" si="132"/>
        <v>100</v>
      </c>
      <c r="BQ283">
        <v>0.98999374790336248</v>
      </c>
      <c r="BR283">
        <v>0</v>
      </c>
      <c r="BS283">
        <v>1</v>
      </c>
      <c r="BT283">
        <f t="shared" si="136"/>
        <v>160</v>
      </c>
      <c r="BU283">
        <f t="shared" si="137"/>
        <v>115</v>
      </c>
      <c r="BV283">
        <f t="shared" si="133"/>
        <v>0</v>
      </c>
      <c r="BW283">
        <f t="shared" si="134"/>
        <v>0.16058394160583944</v>
      </c>
      <c r="BX283">
        <f t="shared" si="135"/>
        <v>0</v>
      </c>
    </row>
    <row r="284" spans="1:76" x14ac:dyDescent="0.3">
      <c r="A284" s="4">
        <v>58</v>
      </c>
      <c r="B284" s="4">
        <v>0</v>
      </c>
      <c r="C284" s="4">
        <v>4</v>
      </c>
      <c r="D284" s="4">
        <v>170</v>
      </c>
      <c r="E284" s="4">
        <v>225</v>
      </c>
      <c r="F284" s="4">
        <v>1</v>
      </c>
      <c r="G284" s="4">
        <v>2</v>
      </c>
      <c r="H284" s="4">
        <v>146</v>
      </c>
      <c r="I284" s="4">
        <v>1</v>
      </c>
      <c r="J284" s="4">
        <v>2.8</v>
      </c>
      <c r="K284" s="4">
        <v>2</v>
      </c>
      <c r="L284" s="4">
        <v>2</v>
      </c>
      <c r="M284" s="4">
        <v>6</v>
      </c>
      <c r="N284" s="7">
        <v>1</v>
      </c>
      <c r="R284">
        <f t="shared" si="111"/>
        <v>57</v>
      </c>
      <c r="S284">
        <f t="shared" si="112"/>
        <v>1</v>
      </c>
      <c r="T284">
        <f t="shared" si="113"/>
        <v>4</v>
      </c>
      <c r="U284">
        <f t="shared" si="114"/>
        <v>110</v>
      </c>
      <c r="V284">
        <f t="shared" si="115"/>
        <v>335</v>
      </c>
      <c r="W284">
        <f t="shared" si="116"/>
        <v>0</v>
      </c>
      <c r="X284">
        <f t="shared" si="117"/>
        <v>0</v>
      </c>
      <c r="Y284">
        <f t="shared" si="118"/>
        <v>143</v>
      </c>
      <c r="Z284">
        <f t="shared" si="119"/>
        <v>1</v>
      </c>
      <c r="AA284">
        <f t="shared" si="120"/>
        <v>3</v>
      </c>
      <c r="AB284">
        <f t="shared" si="121"/>
        <v>2</v>
      </c>
      <c r="AC284">
        <f t="shared" si="122"/>
        <v>1</v>
      </c>
      <c r="AD284">
        <f t="shared" si="123"/>
        <v>7</v>
      </c>
      <c r="AE284" s="13">
        <f t="shared" si="124"/>
        <v>1</v>
      </c>
      <c r="AF284" s="14">
        <f t="shared" si="125"/>
        <v>0</v>
      </c>
      <c r="AG284" s="15">
        <f t="shared" si="126"/>
        <v>1</v>
      </c>
      <c r="AH284">
        <f t="shared" si="127"/>
        <v>1</v>
      </c>
      <c r="AI284">
        <f t="shared" si="128"/>
        <v>0.96379868914450073</v>
      </c>
      <c r="AJ284" s="13">
        <f t="shared" si="129"/>
        <v>0.96379868914450073</v>
      </c>
      <c r="AK284" s="15">
        <f t="shared" si="130"/>
        <v>3.6201310855499269E-2</v>
      </c>
      <c r="AL284" s="13">
        <f t="shared" si="131"/>
        <v>-3.687283486761532E-2</v>
      </c>
      <c r="AM284" s="15">
        <f t="shared" si="132"/>
        <v>100</v>
      </c>
      <c r="BQ284">
        <v>0.99008137383287653</v>
      </c>
      <c r="BR284">
        <v>0</v>
      </c>
      <c r="BS284">
        <v>1</v>
      </c>
      <c r="BT284">
        <f t="shared" si="136"/>
        <v>160</v>
      </c>
      <c r="BU284">
        <f t="shared" si="137"/>
        <v>116</v>
      </c>
      <c r="BV284">
        <f t="shared" si="133"/>
        <v>0</v>
      </c>
      <c r="BW284">
        <f t="shared" si="134"/>
        <v>0.15328467153284675</v>
      </c>
      <c r="BX284">
        <f t="shared" si="135"/>
        <v>0</v>
      </c>
    </row>
    <row r="285" spans="1:76" x14ac:dyDescent="0.3">
      <c r="A285" s="5">
        <v>56</v>
      </c>
      <c r="B285" s="5">
        <v>1</v>
      </c>
      <c r="C285" s="5">
        <v>2</v>
      </c>
      <c r="D285" s="5">
        <v>130</v>
      </c>
      <c r="E285" s="5">
        <v>221</v>
      </c>
      <c r="F285" s="5">
        <v>0</v>
      </c>
      <c r="G285" s="5">
        <v>2</v>
      </c>
      <c r="H285" s="5">
        <v>163</v>
      </c>
      <c r="I285" s="5">
        <v>0</v>
      </c>
      <c r="J285" s="5">
        <v>0</v>
      </c>
      <c r="K285" s="5">
        <v>1</v>
      </c>
      <c r="L285" s="5">
        <v>0</v>
      </c>
      <c r="M285" s="5">
        <v>7</v>
      </c>
      <c r="N285" s="8">
        <v>0</v>
      </c>
      <c r="R285">
        <f t="shared" si="111"/>
        <v>47</v>
      </c>
      <c r="S285">
        <f t="shared" si="112"/>
        <v>1</v>
      </c>
      <c r="T285">
        <f t="shared" si="113"/>
        <v>3</v>
      </c>
      <c r="U285">
        <f t="shared" si="114"/>
        <v>130</v>
      </c>
      <c r="V285">
        <f t="shared" si="115"/>
        <v>253</v>
      </c>
      <c r="W285">
        <f t="shared" si="116"/>
        <v>0</v>
      </c>
      <c r="X285">
        <f t="shared" si="117"/>
        <v>0</v>
      </c>
      <c r="Y285">
        <f t="shared" si="118"/>
        <v>179</v>
      </c>
      <c r="Z285">
        <f t="shared" si="119"/>
        <v>0</v>
      </c>
      <c r="AA285">
        <f t="shared" si="120"/>
        <v>0</v>
      </c>
      <c r="AB285">
        <f t="shared" si="121"/>
        <v>1</v>
      </c>
      <c r="AC285">
        <f t="shared" si="122"/>
        <v>0</v>
      </c>
      <c r="AD285">
        <f t="shared" si="123"/>
        <v>3</v>
      </c>
      <c r="AE285" s="13">
        <f t="shared" si="124"/>
        <v>0</v>
      </c>
      <c r="AF285" s="14">
        <f t="shared" si="125"/>
        <v>1</v>
      </c>
      <c r="AG285" s="15">
        <f t="shared" si="126"/>
        <v>1</v>
      </c>
      <c r="AH285">
        <f t="shared" si="127"/>
        <v>0</v>
      </c>
      <c r="AI285">
        <f t="shared" si="128"/>
        <v>6.2594646890955438E-2</v>
      </c>
      <c r="AJ285" s="13">
        <f t="shared" si="129"/>
        <v>6.2594646890955438E-2</v>
      </c>
      <c r="AK285" s="15">
        <f t="shared" si="130"/>
        <v>0.9374053531090446</v>
      </c>
      <c r="AL285" s="13">
        <f t="shared" si="131"/>
        <v>-6.4639482917725935E-2</v>
      </c>
      <c r="AM285" s="15">
        <f t="shared" si="132"/>
        <v>100</v>
      </c>
      <c r="BQ285">
        <v>0.99046248825492977</v>
      </c>
      <c r="BR285">
        <v>0</v>
      </c>
      <c r="BS285">
        <v>1</v>
      </c>
      <c r="BT285">
        <f t="shared" si="136"/>
        <v>160</v>
      </c>
      <c r="BU285">
        <f t="shared" si="137"/>
        <v>117</v>
      </c>
      <c r="BV285">
        <f t="shared" si="133"/>
        <v>0</v>
      </c>
      <c r="BW285">
        <f t="shared" si="134"/>
        <v>0.14598540145985406</v>
      </c>
      <c r="BX285">
        <f t="shared" si="135"/>
        <v>0</v>
      </c>
    </row>
    <row r="286" spans="1:76" x14ac:dyDescent="0.3">
      <c r="A286" s="4">
        <v>56</v>
      </c>
      <c r="B286" s="4">
        <v>1</v>
      </c>
      <c r="C286" s="4">
        <v>2</v>
      </c>
      <c r="D286" s="4">
        <v>120</v>
      </c>
      <c r="E286" s="4">
        <v>240</v>
      </c>
      <c r="F286" s="4">
        <v>0</v>
      </c>
      <c r="G286" s="4">
        <v>0</v>
      </c>
      <c r="H286" s="4">
        <v>169</v>
      </c>
      <c r="I286" s="4">
        <v>0</v>
      </c>
      <c r="J286" s="4">
        <v>0</v>
      </c>
      <c r="K286" s="4">
        <v>3</v>
      </c>
      <c r="L286" s="4">
        <v>0</v>
      </c>
      <c r="M286" s="4">
        <v>3</v>
      </c>
      <c r="N286" s="7">
        <v>0</v>
      </c>
      <c r="R286">
        <f t="shared" si="111"/>
        <v>55</v>
      </c>
      <c r="S286">
        <f t="shared" si="112"/>
        <v>0</v>
      </c>
      <c r="T286">
        <f t="shared" si="113"/>
        <v>4</v>
      </c>
      <c r="U286">
        <f t="shared" si="114"/>
        <v>128</v>
      </c>
      <c r="V286">
        <f t="shared" si="115"/>
        <v>205</v>
      </c>
      <c r="W286">
        <f t="shared" si="116"/>
        <v>0</v>
      </c>
      <c r="X286">
        <f t="shared" si="117"/>
        <v>1</v>
      </c>
      <c r="Y286">
        <f t="shared" si="118"/>
        <v>130</v>
      </c>
      <c r="Z286">
        <f t="shared" si="119"/>
        <v>1</v>
      </c>
      <c r="AA286">
        <f t="shared" si="120"/>
        <v>2</v>
      </c>
      <c r="AB286">
        <f t="shared" si="121"/>
        <v>2</v>
      </c>
      <c r="AC286">
        <f t="shared" si="122"/>
        <v>1</v>
      </c>
      <c r="AD286">
        <f t="shared" si="123"/>
        <v>7</v>
      </c>
      <c r="AE286" s="13">
        <f t="shared" si="124"/>
        <v>1</v>
      </c>
      <c r="AF286" s="14">
        <f t="shared" si="125"/>
        <v>0</v>
      </c>
      <c r="AG286" s="15">
        <f t="shared" si="126"/>
        <v>1</v>
      </c>
      <c r="AH286">
        <f t="shared" si="127"/>
        <v>1</v>
      </c>
      <c r="AI286">
        <f t="shared" si="128"/>
        <v>0.88593746459767198</v>
      </c>
      <c r="AJ286" s="13">
        <f t="shared" si="129"/>
        <v>0.88593746459767198</v>
      </c>
      <c r="AK286" s="15">
        <f t="shared" si="130"/>
        <v>0.11406253540232802</v>
      </c>
      <c r="AL286" s="13">
        <f t="shared" si="131"/>
        <v>-0.12110891258626598</v>
      </c>
      <c r="AM286" s="15">
        <f t="shared" si="132"/>
        <v>100</v>
      </c>
      <c r="BQ286">
        <v>0.99080380087348063</v>
      </c>
      <c r="BR286">
        <v>0</v>
      </c>
      <c r="BS286">
        <v>1</v>
      </c>
      <c r="BT286">
        <f t="shared" si="136"/>
        <v>160</v>
      </c>
      <c r="BU286">
        <f t="shared" si="137"/>
        <v>118</v>
      </c>
      <c r="BV286">
        <f t="shared" si="133"/>
        <v>0</v>
      </c>
      <c r="BW286">
        <f t="shared" si="134"/>
        <v>0.13868613138686137</v>
      </c>
      <c r="BX286">
        <f t="shared" si="135"/>
        <v>0</v>
      </c>
    </row>
    <row r="287" spans="1:76" x14ac:dyDescent="0.3">
      <c r="A287" s="5">
        <v>67</v>
      </c>
      <c r="B287" s="5">
        <v>1</v>
      </c>
      <c r="C287" s="5">
        <v>3</v>
      </c>
      <c r="D287" s="5">
        <v>152</v>
      </c>
      <c r="E287" s="5">
        <v>212</v>
      </c>
      <c r="F287" s="5">
        <v>0</v>
      </c>
      <c r="G287" s="5">
        <v>2</v>
      </c>
      <c r="H287" s="5">
        <v>150</v>
      </c>
      <c r="I287" s="5">
        <v>0</v>
      </c>
      <c r="J287" s="5">
        <v>0.8</v>
      </c>
      <c r="K287" s="5">
        <v>2</v>
      </c>
      <c r="L287" s="5">
        <v>0</v>
      </c>
      <c r="M287" s="5">
        <v>7</v>
      </c>
      <c r="N287" s="8">
        <v>1</v>
      </c>
      <c r="R287">
        <f t="shared" si="111"/>
        <v>35</v>
      </c>
      <c r="S287">
        <f t="shared" si="112"/>
        <v>1</v>
      </c>
      <c r="T287">
        <f t="shared" si="113"/>
        <v>2</v>
      </c>
      <c r="U287">
        <f t="shared" si="114"/>
        <v>122</v>
      </c>
      <c r="V287">
        <f t="shared" si="115"/>
        <v>192</v>
      </c>
      <c r="W287">
        <f t="shared" si="116"/>
        <v>0</v>
      </c>
      <c r="X287">
        <f t="shared" si="117"/>
        <v>0</v>
      </c>
      <c r="Y287">
        <f t="shared" si="118"/>
        <v>174</v>
      </c>
      <c r="Z287">
        <f t="shared" si="119"/>
        <v>0</v>
      </c>
      <c r="AA287">
        <f t="shared" si="120"/>
        <v>0</v>
      </c>
      <c r="AB287">
        <f t="shared" si="121"/>
        <v>1</v>
      </c>
      <c r="AC287">
        <f t="shared" si="122"/>
        <v>0</v>
      </c>
      <c r="AD287">
        <f t="shared" si="123"/>
        <v>3</v>
      </c>
      <c r="AE287" s="13">
        <f t="shared" si="124"/>
        <v>0</v>
      </c>
      <c r="AF287" s="14">
        <f t="shared" si="125"/>
        <v>1</v>
      </c>
      <c r="AG287" s="15">
        <f t="shared" si="126"/>
        <v>1</v>
      </c>
      <c r="AH287">
        <f t="shared" si="127"/>
        <v>0</v>
      </c>
      <c r="AI287">
        <f t="shared" si="128"/>
        <v>2.9180408027014069E-2</v>
      </c>
      <c r="AJ287" s="13">
        <f t="shared" si="129"/>
        <v>2.9180408027014069E-2</v>
      </c>
      <c r="AK287" s="15">
        <f t="shared" si="130"/>
        <v>0.97081959197298595</v>
      </c>
      <c r="AL287" s="13">
        <f t="shared" si="131"/>
        <v>-2.9614624067378002E-2</v>
      </c>
      <c r="AM287" s="15">
        <f t="shared" si="132"/>
        <v>100</v>
      </c>
      <c r="BQ287">
        <v>0.99085363406479332</v>
      </c>
      <c r="BR287">
        <v>0</v>
      </c>
      <c r="BS287">
        <v>1</v>
      </c>
      <c r="BT287">
        <f t="shared" si="136"/>
        <v>160</v>
      </c>
      <c r="BU287">
        <f t="shared" si="137"/>
        <v>119</v>
      </c>
      <c r="BV287">
        <f t="shared" si="133"/>
        <v>0</v>
      </c>
      <c r="BW287">
        <f t="shared" si="134"/>
        <v>0.13138686131386856</v>
      </c>
      <c r="BX287">
        <f t="shared" si="135"/>
        <v>0</v>
      </c>
    </row>
    <row r="288" spans="1:76" x14ac:dyDescent="0.3">
      <c r="A288" s="4">
        <v>55</v>
      </c>
      <c r="B288" s="4">
        <v>0</v>
      </c>
      <c r="C288" s="4">
        <v>2</v>
      </c>
      <c r="D288" s="4">
        <v>132</v>
      </c>
      <c r="E288" s="4">
        <v>342</v>
      </c>
      <c r="F288" s="4">
        <v>0</v>
      </c>
      <c r="G288" s="4">
        <v>0</v>
      </c>
      <c r="H288" s="4">
        <v>166</v>
      </c>
      <c r="I288" s="4">
        <v>0</v>
      </c>
      <c r="J288" s="4">
        <v>1.2</v>
      </c>
      <c r="K288" s="4">
        <v>1</v>
      </c>
      <c r="L288" s="4">
        <v>0</v>
      </c>
      <c r="M288" s="4">
        <v>3</v>
      </c>
      <c r="N288" s="7">
        <v>0</v>
      </c>
      <c r="R288">
        <f t="shared" si="111"/>
        <v>61</v>
      </c>
      <c r="S288">
        <f t="shared" si="112"/>
        <v>1</v>
      </c>
      <c r="T288">
        <f t="shared" si="113"/>
        <v>4</v>
      </c>
      <c r="U288">
        <f t="shared" si="114"/>
        <v>148</v>
      </c>
      <c r="V288">
        <f t="shared" si="115"/>
        <v>203</v>
      </c>
      <c r="W288">
        <f t="shared" si="116"/>
        <v>0</v>
      </c>
      <c r="X288">
        <f t="shared" si="117"/>
        <v>0</v>
      </c>
      <c r="Y288">
        <f t="shared" si="118"/>
        <v>161</v>
      </c>
      <c r="Z288">
        <f t="shared" si="119"/>
        <v>0</v>
      </c>
      <c r="AA288">
        <f t="shared" si="120"/>
        <v>0</v>
      </c>
      <c r="AB288">
        <f t="shared" si="121"/>
        <v>1</v>
      </c>
      <c r="AC288">
        <f t="shared" si="122"/>
        <v>1</v>
      </c>
      <c r="AD288">
        <f t="shared" si="123"/>
        <v>7</v>
      </c>
      <c r="AE288" s="13">
        <f t="shared" si="124"/>
        <v>1</v>
      </c>
      <c r="AF288" s="14">
        <f t="shared" si="125"/>
        <v>0</v>
      </c>
      <c r="AG288" s="15">
        <f t="shared" si="126"/>
        <v>1</v>
      </c>
      <c r="AH288">
        <f t="shared" si="127"/>
        <v>1</v>
      </c>
      <c r="AI288">
        <f t="shared" si="128"/>
        <v>0.70465937530147593</v>
      </c>
      <c r="AJ288" s="13">
        <f t="shared" si="129"/>
        <v>0.70465937530147593</v>
      </c>
      <c r="AK288" s="15">
        <f t="shared" si="130"/>
        <v>0.29534062469852407</v>
      </c>
      <c r="AL288" s="13">
        <f t="shared" si="131"/>
        <v>-0.35004074852788847</v>
      </c>
      <c r="AM288" s="15">
        <f t="shared" si="132"/>
        <v>100</v>
      </c>
      <c r="BQ288">
        <v>0.99177472369540298</v>
      </c>
      <c r="BR288">
        <v>0</v>
      </c>
      <c r="BS288">
        <v>1</v>
      </c>
      <c r="BT288">
        <f t="shared" si="136"/>
        <v>160</v>
      </c>
      <c r="BU288">
        <f t="shared" si="137"/>
        <v>120</v>
      </c>
      <c r="BV288">
        <f t="shared" si="133"/>
        <v>0</v>
      </c>
      <c r="BW288">
        <f t="shared" si="134"/>
        <v>0.12408759124087587</v>
      </c>
      <c r="BX288">
        <f t="shared" si="135"/>
        <v>0</v>
      </c>
    </row>
    <row r="289" spans="1:76" x14ac:dyDescent="0.3">
      <c r="A289" s="5">
        <v>44</v>
      </c>
      <c r="B289" s="5">
        <v>1</v>
      </c>
      <c r="C289" s="5">
        <v>4</v>
      </c>
      <c r="D289" s="5">
        <v>120</v>
      </c>
      <c r="E289" s="5">
        <v>169</v>
      </c>
      <c r="F289" s="5">
        <v>0</v>
      </c>
      <c r="G289" s="5">
        <v>0</v>
      </c>
      <c r="H289" s="5">
        <v>144</v>
      </c>
      <c r="I289" s="5">
        <v>1</v>
      </c>
      <c r="J289" s="5">
        <v>2.8</v>
      </c>
      <c r="K289" s="5">
        <v>3</v>
      </c>
      <c r="L289" s="5">
        <v>0</v>
      </c>
      <c r="M289" s="5">
        <v>6</v>
      </c>
      <c r="N289" s="8">
        <v>1</v>
      </c>
      <c r="R289">
        <f t="shared" si="111"/>
        <v>58</v>
      </c>
      <c r="S289">
        <f t="shared" si="112"/>
        <v>1</v>
      </c>
      <c r="T289">
        <f t="shared" si="113"/>
        <v>4</v>
      </c>
      <c r="U289">
        <f t="shared" si="114"/>
        <v>114</v>
      </c>
      <c r="V289">
        <f t="shared" si="115"/>
        <v>318</v>
      </c>
      <c r="W289">
        <f t="shared" si="116"/>
        <v>0</v>
      </c>
      <c r="X289">
        <f t="shared" si="117"/>
        <v>1</v>
      </c>
      <c r="Y289">
        <f t="shared" si="118"/>
        <v>140</v>
      </c>
      <c r="Z289">
        <f t="shared" si="119"/>
        <v>0</v>
      </c>
      <c r="AA289">
        <f t="shared" si="120"/>
        <v>4.4000000000000004</v>
      </c>
      <c r="AB289">
        <f t="shared" si="121"/>
        <v>3</v>
      </c>
      <c r="AC289">
        <f t="shared" si="122"/>
        <v>3</v>
      </c>
      <c r="AD289">
        <f t="shared" si="123"/>
        <v>6</v>
      </c>
      <c r="AE289" s="13">
        <f t="shared" si="124"/>
        <v>1</v>
      </c>
      <c r="AF289" s="14">
        <f t="shared" si="125"/>
        <v>0</v>
      </c>
      <c r="AG289" s="15">
        <f t="shared" si="126"/>
        <v>1</v>
      </c>
      <c r="AH289">
        <f t="shared" si="127"/>
        <v>1</v>
      </c>
      <c r="AI289">
        <f t="shared" si="128"/>
        <v>0.99688216322300816</v>
      </c>
      <c r="AJ289" s="13">
        <f t="shared" si="129"/>
        <v>0.99688216322300816</v>
      </c>
      <c r="AK289" s="15">
        <f t="shared" si="130"/>
        <v>3.1178367769918447E-3</v>
      </c>
      <c r="AL289" s="13">
        <f t="shared" si="131"/>
        <v>-3.1227073564918271E-3</v>
      </c>
      <c r="AM289" s="15">
        <f t="shared" si="132"/>
        <v>100</v>
      </c>
      <c r="BQ289">
        <v>0.99184190201576217</v>
      </c>
      <c r="BR289">
        <v>0</v>
      </c>
      <c r="BS289">
        <v>1</v>
      </c>
      <c r="BT289">
        <f t="shared" si="136"/>
        <v>160</v>
      </c>
      <c r="BU289">
        <f t="shared" si="137"/>
        <v>121</v>
      </c>
      <c r="BV289">
        <f t="shared" si="133"/>
        <v>0</v>
      </c>
      <c r="BW289">
        <f t="shared" si="134"/>
        <v>0.11678832116788318</v>
      </c>
      <c r="BX289">
        <f t="shared" si="135"/>
        <v>0</v>
      </c>
    </row>
    <row r="290" spans="1:76" x14ac:dyDescent="0.3">
      <c r="A290" s="4">
        <v>63</v>
      </c>
      <c r="B290" s="4">
        <v>1</v>
      </c>
      <c r="C290" s="4">
        <v>4</v>
      </c>
      <c r="D290" s="4">
        <v>140</v>
      </c>
      <c r="E290" s="4">
        <v>187</v>
      </c>
      <c r="F290" s="4">
        <v>0</v>
      </c>
      <c r="G290" s="4">
        <v>2</v>
      </c>
      <c r="H290" s="4">
        <v>144</v>
      </c>
      <c r="I290" s="4">
        <v>1</v>
      </c>
      <c r="J290" s="4">
        <v>4</v>
      </c>
      <c r="K290" s="4">
        <v>1</v>
      </c>
      <c r="L290" s="4">
        <v>2</v>
      </c>
      <c r="M290" s="4">
        <v>7</v>
      </c>
      <c r="N290" s="7">
        <v>1</v>
      </c>
      <c r="R290">
        <f t="shared" si="111"/>
        <v>58</v>
      </c>
      <c r="S290">
        <f t="shared" si="112"/>
        <v>0</v>
      </c>
      <c r="T290">
        <f t="shared" si="113"/>
        <v>4</v>
      </c>
      <c r="U290">
        <f t="shared" si="114"/>
        <v>170</v>
      </c>
      <c r="V290">
        <f t="shared" si="115"/>
        <v>225</v>
      </c>
      <c r="W290">
        <f t="shared" si="116"/>
        <v>1</v>
      </c>
      <c r="X290">
        <f t="shared" si="117"/>
        <v>2</v>
      </c>
      <c r="Y290">
        <f t="shared" si="118"/>
        <v>146</v>
      </c>
      <c r="Z290">
        <f t="shared" si="119"/>
        <v>1</v>
      </c>
      <c r="AA290">
        <f t="shared" si="120"/>
        <v>2.8</v>
      </c>
      <c r="AB290">
        <f t="shared" si="121"/>
        <v>2</v>
      </c>
      <c r="AC290">
        <f t="shared" si="122"/>
        <v>2</v>
      </c>
      <c r="AD290">
        <f t="shared" si="123"/>
        <v>6</v>
      </c>
      <c r="AE290" s="13">
        <f t="shared" si="124"/>
        <v>1</v>
      </c>
      <c r="AF290" s="14">
        <f t="shared" si="125"/>
        <v>0</v>
      </c>
      <c r="AG290" s="15">
        <f t="shared" si="126"/>
        <v>1</v>
      </c>
      <c r="AH290">
        <f t="shared" si="127"/>
        <v>1</v>
      </c>
      <c r="AI290">
        <f t="shared" si="128"/>
        <v>0.95811417089827877</v>
      </c>
      <c r="AJ290" s="13">
        <f t="shared" si="129"/>
        <v>0.95811417089827877</v>
      </c>
      <c r="AK290" s="15">
        <f t="shared" si="130"/>
        <v>4.1885829101721228E-2</v>
      </c>
      <c r="AL290" s="13">
        <f t="shared" si="131"/>
        <v>-4.2788331809202954E-2</v>
      </c>
      <c r="AM290" s="15">
        <f t="shared" si="132"/>
        <v>100</v>
      </c>
      <c r="BQ290">
        <v>0.99270942319907707</v>
      </c>
      <c r="BR290">
        <v>0</v>
      </c>
      <c r="BS290">
        <v>1</v>
      </c>
      <c r="BT290">
        <f t="shared" si="136"/>
        <v>160</v>
      </c>
      <c r="BU290">
        <f t="shared" si="137"/>
        <v>122</v>
      </c>
      <c r="BV290">
        <f t="shared" si="133"/>
        <v>0</v>
      </c>
      <c r="BW290">
        <f t="shared" si="134"/>
        <v>0.10948905109489049</v>
      </c>
      <c r="BX290">
        <f t="shared" si="135"/>
        <v>0</v>
      </c>
    </row>
    <row r="291" spans="1:76" x14ac:dyDescent="0.3">
      <c r="A291" s="5">
        <v>63</v>
      </c>
      <c r="B291" s="5">
        <v>0</v>
      </c>
      <c r="C291" s="5">
        <v>4</v>
      </c>
      <c r="D291" s="5">
        <v>124</v>
      </c>
      <c r="E291" s="5">
        <v>197</v>
      </c>
      <c r="F291" s="5">
        <v>0</v>
      </c>
      <c r="G291" s="5">
        <v>0</v>
      </c>
      <c r="H291" s="5">
        <v>136</v>
      </c>
      <c r="I291" s="5">
        <v>1</v>
      </c>
      <c r="J291" s="5">
        <v>0</v>
      </c>
      <c r="K291" s="5">
        <v>2</v>
      </c>
      <c r="L291" s="5">
        <v>0</v>
      </c>
      <c r="M291" s="5">
        <v>3</v>
      </c>
      <c r="N291" s="8">
        <v>1</v>
      </c>
      <c r="R291">
        <f t="shared" si="111"/>
        <v>56</v>
      </c>
      <c r="S291">
        <f t="shared" si="112"/>
        <v>1</v>
      </c>
      <c r="T291">
        <f t="shared" si="113"/>
        <v>2</v>
      </c>
      <c r="U291">
        <f t="shared" si="114"/>
        <v>130</v>
      </c>
      <c r="V291">
        <f t="shared" si="115"/>
        <v>221</v>
      </c>
      <c r="W291">
        <f t="shared" si="116"/>
        <v>0</v>
      </c>
      <c r="X291">
        <f t="shared" si="117"/>
        <v>2</v>
      </c>
      <c r="Y291">
        <f t="shared" si="118"/>
        <v>163</v>
      </c>
      <c r="Z291">
        <f t="shared" si="119"/>
        <v>0</v>
      </c>
      <c r="AA291">
        <f t="shared" si="120"/>
        <v>0</v>
      </c>
      <c r="AB291">
        <f t="shared" si="121"/>
        <v>1</v>
      </c>
      <c r="AC291">
        <f t="shared" si="122"/>
        <v>0</v>
      </c>
      <c r="AD291">
        <f t="shared" si="123"/>
        <v>7</v>
      </c>
      <c r="AE291" s="13">
        <f t="shared" si="124"/>
        <v>0</v>
      </c>
      <c r="AF291" s="14">
        <f t="shared" si="125"/>
        <v>1</v>
      </c>
      <c r="AG291" s="15">
        <f t="shared" si="126"/>
        <v>1</v>
      </c>
      <c r="AH291">
        <f t="shared" si="127"/>
        <v>0</v>
      </c>
      <c r="AI291">
        <f t="shared" si="128"/>
        <v>0.20231573597176206</v>
      </c>
      <c r="AJ291" s="13">
        <f t="shared" si="129"/>
        <v>0.20231573597176206</v>
      </c>
      <c r="AK291" s="15">
        <f t="shared" si="130"/>
        <v>0.797684264028238</v>
      </c>
      <c r="AL291" s="13">
        <f t="shared" si="131"/>
        <v>-0.22604241893853108</v>
      </c>
      <c r="AM291" s="15">
        <f t="shared" si="132"/>
        <v>100</v>
      </c>
      <c r="BQ291">
        <v>0.99326386047912596</v>
      </c>
      <c r="BR291">
        <v>0</v>
      </c>
      <c r="BS291">
        <v>1</v>
      </c>
      <c r="BT291">
        <f t="shared" si="136"/>
        <v>160</v>
      </c>
      <c r="BU291">
        <f t="shared" si="137"/>
        <v>123</v>
      </c>
      <c r="BV291">
        <f t="shared" si="133"/>
        <v>0</v>
      </c>
      <c r="BW291">
        <f t="shared" si="134"/>
        <v>0.1021897810218978</v>
      </c>
      <c r="BX291">
        <f t="shared" si="135"/>
        <v>0</v>
      </c>
    </row>
    <row r="292" spans="1:76" x14ac:dyDescent="0.3">
      <c r="A292" s="4">
        <v>41</v>
      </c>
      <c r="B292" s="4">
        <v>1</v>
      </c>
      <c r="C292" s="4">
        <v>2</v>
      </c>
      <c r="D292" s="4">
        <v>120</v>
      </c>
      <c r="E292" s="4">
        <v>157</v>
      </c>
      <c r="F292" s="4">
        <v>0</v>
      </c>
      <c r="G292" s="4">
        <v>0</v>
      </c>
      <c r="H292" s="4">
        <v>182</v>
      </c>
      <c r="I292" s="4">
        <v>0</v>
      </c>
      <c r="J292" s="4">
        <v>0</v>
      </c>
      <c r="K292" s="4">
        <v>1</v>
      </c>
      <c r="L292" s="4">
        <v>0</v>
      </c>
      <c r="M292" s="4">
        <v>3</v>
      </c>
      <c r="N292" s="7">
        <v>0</v>
      </c>
      <c r="R292">
        <f t="shared" si="111"/>
        <v>56</v>
      </c>
      <c r="S292">
        <f t="shared" si="112"/>
        <v>1</v>
      </c>
      <c r="T292">
        <f t="shared" si="113"/>
        <v>2</v>
      </c>
      <c r="U292">
        <f t="shared" si="114"/>
        <v>120</v>
      </c>
      <c r="V292">
        <f t="shared" si="115"/>
        <v>240</v>
      </c>
      <c r="W292">
        <f t="shared" si="116"/>
        <v>0</v>
      </c>
      <c r="X292">
        <f t="shared" si="117"/>
        <v>0</v>
      </c>
      <c r="Y292">
        <f t="shared" si="118"/>
        <v>169</v>
      </c>
      <c r="Z292">
        <f t="shared" si="119"/>
        <v>0</v>
      </c>
      <c r="AA292">
        <f t="shared" si="120"/>
        <v>0</v>
      </c>
      <c r="AB292">
        <f t="shared" si="121"/>
        <v>3</v>
      </c>
      <c r="AC292">
        <f t="shared" si="122"/>
        <v>0</v>
      </c>
      <c r="AD292">
        <f t="shared" si="123"/>
        <v>3</v>
      </c>
      <c r="AE292" s="13">
        <f t="shared" si="124"/>
        <v>0</v>
      </c>
      <c r="AF292" s="14">
        <f t="shared" si="125"/>
        <v>1</v>
      </c>
      <c r="AG292" s="15">
        <f t="shared" si="126"/>
        <v>1</v>
      </c>
      <c r="AH292">
        <f t="shared" si="127"/>
        <v>0</v>
      </c>
      <c r="AI292">
        <f t="shared" si="128"/>
        <v>8.5594412784551654E-2</v>
      </c>
      <c r="AJ292" s="13">
        <f t="shared" si="129"/>
        <v>8.5594412784551654E-2</v>
      </c>
      <c r="AK292" s="15">
        <f t="shared" si="130"/>
        <v>0.9144055872154484</v>
      </c>
      <c r="AL292" s="13">
        <f t="shared" si="131"/>
        <v>-8.9481056267088618E-2</v>
      </c>
      <c r="AM292" s="15">
        <f t="shared" si="132"/>
        <v>100</v>
      </c>
      <c r="BQ292">
        <v>0.993423271220363</v>
      </c>
      <c r="BR292">
        <v>0</v>
      </c>
      <c r="BS292">
        <v>1</v>
      </c>
      <c r="BT292">
        <f t="shared" si="136"/>
        <v>160</v>
      </c>
      <c r="BU292">
        <f t="shared" si="137"/>
        <v>124</v>
      </c>
      <c r="BV292">
        <f t="shared" si="133"/>
        <v>0</v>
      </c>
      <c r="BW292">
        <f t="shared" si="134"/>
        <v>9.4890510948905105E-2</v>
      </c>
      <c r="BX292">
        <f t="shared" si="135"/>
        <v>0</v>
      </c>
    </row>
    <row r="293" spans="1:76" x14ac:dyDescent="0.3">
      <c r="A293" s="5">
        <v>59</v>
      </c>
      <c r="B293" s="5">
        <v>1</v>
      </c>
      <c r="C293" s="5">
        <v>4</v>
      </c>
      <c r="D293" s="5">
        <v>164</v>
      </c>
      <c r="E293" s="5">
        <v>176</v>
      </c>
      <c r="F293" s="5">
        <v>1</v>
      </c>
      <c r="G293" s="5">
        <v>2</v>
      </c>
      <c r="H293" s="5">
        <v>90</v>
      </c>
      <c r="I293" s="5">
        <v>0</v>
      </c>
      <c r="J293" s="5">
        <v>1</v>
      </c>
      <c r="K293" s="5">
        <v>2</v>
      </c>
      <c r="L293" s="5">
        <v>2</v>
      </c>
      <c r="M293" s="5">
        <v>6</v>
      </c>
      <c r="N293" s="8">
        <v>1</v>
      </c>
      <c r="R293">
        <f t="shared" si="111"/>
        <v>67</v>
      </c>
      <c r="S293">
        <f t="shared" si="112"/>
        <v>1</v>
      </c>
      <c r="T293">
        <f t="shared" si="113"/>
        <v>3</v>
      </c>
      <c r="U293">
        <f t="shared" si="114"/>
        <v>152</v>
      </c>
      <c r="V293">
        <f t="shared" si="115"/>
        <v>212</v>
      </c>
      <c r="W293">
        <f t="shared" si="116"/>
        <v>0</v>
      </c>
      <c r="X293">
        <f t="shared" si="117"/>
        <v>2</v>
      </c>
      <c r="Y293">
        <f t="shared" si="118"/>
        <v>150</v>
      </c>
      <c r="Z293">
        <f t="shared" si="119"/>
        <v>0</v>
      </c>
      <c r="AA293">
        <f t="shared" si="120"/>
        <v>0.8</v>
      </c>
      <c r="AB293">
        <f t="shared" si="121"/>
        <v>2</v>
      </c>
      <c r="AC293">
        <f t="shared" si="122"/>
        <v>0</v>
      </c>
      <c r="AD293">
        <f t="shared" si="123"/>
        <v>7</v>
      </c>
      <c r="AE293" s="13">
        <f t="shared" si="124"/>
        <v>1</v>
      </c>
      <c r="AF293" s="14">
        <f t="shared" si="125"/>
        <v>0</v>
      </c>
      <c r="AG293" s="15">
        <f t="shared" si="126"/>
        <v>1</v>
      </c>
      <c r="AH293">
        <f t="shared" si="127"/>
        <v>1</v>
      </c>
      <c r="AI293">
        <f t="shared" si="128"/>
        <v>0.63826625814491456</v>
      </c>
      <c r="AJ293" s="13">
        <f t="shared" si="129"/>
        <v>0.63826625814491456</v>
      </c>
      <c r="AK293" s="15">
        <f t="shared" si="130"/>
        <v>0.36173374185508544</v>
      </c>
      <c r="AL293" s="13">
        <f t="shared" si="131"/>
        <v>-0.44899975018080052</v>
      </c>
      <c r="AM293" s="15">
        <f t="shared" si="132"/>
        <v>100</v>
      </c>
      <c r="BQ293">
        <v>0.99515233586736984</v>
      </c>
      <c r="BR293">
        <v>0</v>
      </c>
      <c r="BS293">
        <v>1</v>
      </c>
      <c r="BT293">
        <f t="shared" si="136"/>
        <v>160</v>
      </c>
      <c r="BU293">
        <f t="shared" si="137"/>
        <v>125</v>
      </c>
      <c r="BV293">
        <f t="shared" si="133"/>
        <v>0</v>
      </c>
      <c r="BW293">
        <f t="shared" si="134"/>
        <v>8.7591240875912413E-2</v>
      </c>
      <c r="BX293">
        <f t="shared" si="135"/>
        <v>0</v>
      </c>
    </row>
    <row r="294" spans="1:76" x14ac:dyDescent="0.3">
      <c r="A294" s="4">
        <v>57</v>
      </c>
      <c r="B294" s="4">
        <v>0</v>
      </c>
      <c r="C294" s="4">
        <v>4</v>
      </c>
      <c r="D294" s="4">
        <v>140</v>
      </c>
      <c r="E294" s="4">
        <v>241</v>
      </c>
      <c r="F294" s="4">
        <v>0</v>
      </c>
      <c r="G294" s="4">
        <v>0</v>
      </c>
      <c r="H294" s="4">
        <v>123</v>
      </c>
      <c r="I294" s="4">
        <v>1</v>
      </c>
      <c r="J294" s="4">
        <v>0.2</v>
      </c>
      <c r="K294" s="4">
        <v>2</v>
      </c>
      <c r="L294" s="4">
        <v>0</v>
      </c>
      <c r="M294" s="4">
        <v>7</v>
      </c>
      <c r="N294" s="7">
        <v>1</v>
      </c>
      <c r="R294">
        <f t="shared" si="111"/>
        <v>55</v>
      </c>
      <c r="S294">
        <f t="shared" si="112"/>
        <v>0</v>
      </c>
      <c r="T294">
        <f t="shared" si="113"/>
        <v>2</v>
      </c>
      <c r="U294">
        <f t="shared" si="114"/>
        <v>132</v>
      </c>
      <c r="V294">
        <f t="shared" si="115"/>
        <v>342</v>
      </c>
      <c r="W294">
        <f t="shared" si="116"/>
        <v>0</v>
      </c>
      <c r="X294">
        <f t="shared" si="117"/>
        <v>0</v>
      </c>
      <c r="Y294">
        <f t="shared" si="118"/>
        <v>166</v>
      </c>
      <c r="Z294">
        <f t="shared" si="119"/>
        <v>0</v>
      </c>
      <c r="AA294">
        <f t="shared" si="120"/>
        <v>1.2</v>
      </c>
      <c r="AB294">
        <f t="shared" si="121"/>
        <v>1</v>
      </c>
      <c r="AC294">
        <f t="shared" si="122"/>
        <v>0</v>
      </c>
      <c r="AD294">
        <f t="shared" si="123"/>
        <v>3</v>
      </c>
      <c r="AE294" s="13">
        <f t="shared" si="124"/>
        <v>0</v>
      </c>
      <c r="AF294" s="14">
        <f t="shared" si="125"/>
        <v>1</v>
      </c>
      <c r="AG294" s="15">
        <f t="shared" si="126"/>
        <v>1</v>
      </c>
      <c r="AH294">
        <f t="shared" si="127"/>
        <v>0</v>
      </c>
      <c r="AI294">
        <f t="shared" si="128"/>
        <v>2.5345166647143012E-2</v>
      </c>
      <c r="AJ294" s="13">
        <f t="shared" si="129"/>
        <v>2.5345166647143012E-2</v>
      </c>
      <c r="AK294" s="15">
        <f t="shared" si="130"/>
        <v>0.97465483335285696</v>
      </c>
      <c r="AL294" s="13">
        <f t="shared" si="131"/>
        <v>-2.5671887737120428E-2</v>
      </c>
      <c r="AM294" s="15">
        <f t="shared" si="132"/>
        <v>100</v>
      </c>
      <c r="BQ294">
        <v>0.99526602729238156</v>
      </c>
      <c r="BR294">
        <v>0</v>
      </c>
      <c r="BS294">
        <v>1</v>
      </c>
      <c r="BT294">
        <f t="shared" si="136"/>
        <v>160</v>
      </c>
      <c r="BU294">
        <f t="shared" si="137"/>
        <v>126</v>
      </c>
      <c r="BV294">
        <f t="shared" si="133"/>
        <v>0</v>
      </c>
      <c r="BW294">
        <f t="shared" si="134"/>
        <v>8.0291970802919721E-2</v>
      </c>
      <c r="BX294">
        <f t="shared" si="135"/>
        <v>0</v>
      </c>
    </row>
    <row r="295" spans="1:76" x14ac:dyDescent="0.3">
      <c r="A295" s="5">
        <v>45</v>
      </c>
      <c r="B295" s="5">
        <v>1</v>
      </c>
      <c r="C295" s="5">
        <v>1</v>
      </c>
      <c r="D295" s="5">
        <v>110</v>
      </c>
      <c r="E295" s="5">
        <v>264</v>
      </c>
      <c r="F295" s="5">
        <v>0</v>
      </c>
      <c r="G295" s="5">
        <v>0</v>
      </c>
      <c r="H295" s="5">
        <v>132</v>
      </c>
      <c r="I295" s="5">
        <v>0</v>
      </c>
      <c r="J295" s="5">
        <v>1.2</v>
      </c>
      <c r="K295" s="5">
        <v>2</v>
      </c>
      <c r="L295" s="5">
        <v>0</v>
      </c>
      <c r="M295" s="5">
        <v>7</v>
      </c>
      <c r="N295" s="8">
        <v>1</v>
      </c>
      <c r="R295">
        <f t="shared" si="111"/>
        <v>44</v>
      </c>
      <c r="S295">
        <f t="shared" si="112"/>
        <v>1</v>
      </c>
      <c r="T295">
        <f t="shared" si="113"/>
        <v>4</v>
      </c>
      <c r="U295">
        <f t="shared" si="114"/>
        <v>120</v>
      </c>
      <c r="V295">
        <f t="shared" si="115"/>
        <v>169</v>
      </c>
      <c r="W295">
        <f t="shared" si="116"/>
        <v>0</v>
      </c>
      <c r="X295">
        <f t="shared" si="117"/>
        <v>0</v>
      </c>
      <c r="Y295">
        <f t="shared" si="118"/>
        <v>144</v>
      </c>
      <c r="Z295">
        <f t="shared" si="119"/>
        <v>1</v>
      </c>
      <c r="AA295">
        <f t="shared" si="120"/>
        <v>2.8</v>
      </c>
      <c r="AB295">
        <f t="shared" si="121"/>
        <v>3</v>
      </c>
      <c r="AC295">
        <f t="shared" si="122"/>
        <v>0</v>
      </c>
      <c r="AD295">
        <f t="shared" si="123"/>
        <v>6</v>
      </c>
      <c r="AE295" s="13">
        <f t="shared" si="124"/>
        <v>1</v>
      </c>
      <c r="AF295" s="14">
        <f t="shared" si="125"/>
        <v>0</v>
      </c>
      <c r="AG295" s="15">
        <f t="shared" si="126"/>
        <v>1</v>
      </c>
      <c r="AH295">
        <f t="shared" si="127"/>
        <v>1</v>
      </c>
      <c r="AI295">
        <f t="shared" si="128"/>
        <v>0.85405364141620865</v>
      </c>
      <c r="AJ295" s="13">
        <f t="shared" si="129"/>
        <v>0.85405364141620865</v>
      </c>
      <c r="AK295" s="15">
        <f t="shared" si="130"/>
        <v>0.14594635858379135</v>
      </c>
      <c r="AL295" s="13">
        <f t="shared" si="131"/>
        <v>-0.15776127520338232</v>
      </c>
      <c r="AM295" s="15">
        <f t="shared" si="132"/>
        <v>100</v>
      </c>
      <c r="BQ295">
        <v>0.9952766945798297</v>
      </c>
      <c r="BR295">
        <v>0</v>
      </c>
      <c r="BS295">
        <v>1</v>
      </c>
      <c r="BT295">
        <f t="shared" si="136"/>
        <v>160</v>
      </c>
      <c r="BU295">
        <f t="shared" si="137"/>
        <v>127</v>
      </c>
      <c r="BV295">
        <f t="shared" si="133"/>
        <v>0</v>
      </c>
      <c r="BW295">
        <f t="shared" si="134"/>
        <v>7.2992700729927029E-2</v>
      </c>
      <c r="BX295">
        <f t="shared" si="135"/>
        <v>0</v>
      </c>
    </row>
    <row r="296" spans="1:76" x14ac:dyDescent="0.3">
      <c r="A296" s="4">
        <v>68</v>
      </c>
      <c r="B296" s="4">
        <v>1</v>
      </c>
      <c r="C296" s="4">
        <v>4</v>
      </c>
      <c r="D296" s="4">
        <v>144</v>
      </c>
      <c r="E296" s="4">
        <v>193</v>
      </c>
      <c r="F296" s="4">
        <v>1</v>
      </c>
      <c r="G296" s="4">
        <v>0</v>
      </c>
      <c r="H296" s="4">
        <v>141</v>
      </c>
      <c r="I296" s="4">
        <v>0</v>
      </c>
      <c r="J296" s="4">
        <v>3.4</v>
      </c>
      <c r="K296" s="4">
        <v>2</v>
      </c>
      <c r="L296" s="4">
        <v>2</v>
      </c>
      <c r="M296" s="4">
        <v>7</v>
      </c>
      <c r="N296" s="7">
        <v>1</v>
      </c>
      <c r="R296">
        <f t="shared" si="111"/>
        <v>63</v>
      </c>
      <c r="S296">
        <f t="shared" si="112"/>
        <v>1</v>
      </c>
      <c r="T296">
        <f t="shared" si="113"/>
        <v>4</v>
      </c>
      <c r="U296">
        <f t="shared" si="114"/>
        <v>140</v>
      </c>
      <c r="V296">
        <f t="shared" si="115"/>
        <v>187</v>
      </c>
      <c r="W296">
        <f t="shared" si="116"/>
        <v>0</v>
      </c>
      <c r="X296">
        <f t="shared" si="117"/>
        <v>2</v>
      </c>
      <c r="Y296">
        <f t="shared" si="118"/>
        <v>144</v>
      </c>
      <c r="Z296">
        <f t="shared" si="119"/>
        <v>1</v>
      </c>
      <c r="AA296">
        <f t="shared" si="120"/>
        <v>4</v>
      </c>
      <c r="AB296">
        <f t="shared" si="121"/>
        <v>1</v>
      </c>
      <c r="AC296">
        <f t="shared" si="122"/>
        <v>2</v>
      </c>
      <c r="AD296">
        <f t="shared" si="123"/>
        <v>7</v>
      </c>
      <c r="AE296" s="13">
        <f t="shared" si="124"/>
        <v>1</v>
      </c>
      <c r="AF296" s="14">
        <f t="shared" si="125"/>
        <v>0</v>
      </c>
      <c r="AG296" s="15">
        <f t="shared" si="126"/>
        <v>1</v>
      </c>
      <c r="AH296">
        <f t="shared" si="127"/>
        <v>1</v>
      </c>
      <c r="AI296">
        <f t="shared" si="128"/>
        <v>0.98999374790336248</v>
      </c>
      <c r="AJ296" s="13">
        <f t="shared" si="129"/>
        <v>0.98999374790336248</v>
      </c>
      <c r="AK296" s="15">
        <f t="shared" si="130"/>
        <v>1.0006252096637525E-2</v>
      </c>
      <c r="AL296" s="13">
        <f t="shared" si="131"/>
        <v>-1.0056651122571524E-2</v>
      </c>
      <c r="AM296" s="15">
        <f t="shared" si="132"/>
        <v>100</v>
      </c>
      <c r="BQ296">
        <v>0.99550524787188543</v>
      </c>
      <c r="BR296">
        <v>0</v>
      </c>
      <c r="BS296">
        <v>1</v>
      </c>
      <c r="BT296">
        <f t="shared" si="136"/>
        <v>160</v>
      </c>
      <c r="BU296">
        <f t="shared" si="137"/>
        <v>128</v>
      </c>
      <c r="BV296">
        <f t="shared" si="133"/>
        <v>0</v>
      </c>
      <c r="BW296">
        <f t="shared" si="134"/>
        <v>6.5693430656934337E-2</v>
      </c>
      <c r="BX296">
        <f t="shared" si="135"/>
        <v>0</v>
      </c>
    </row>
    <row r="297" spans="1:76" x14ac:dyDescent="0.3">
      <c r="A297" s="5">
        <v>57</v>
      </c>
      <c r="B297" s="5">
        <v>1</v>
      </c>
      <c r="C297" s="5">
        <v>4</v>
      </c>
      <c r="D297" s="5">
        <v>130</v>
      </c>
      <c r="E297" s="5">
        <v>131</v>
      </c>
      <c r="F297" s="5">
        <v>0</v>
      </c>
      <c r="G297" s="5">
        <v>0</v>
      </c>
      <c r="H297" s="5">
        <v>115</v>
      </c>
      <c r="I297" s="5">
        <v>1</v>
      </c>
      <c r="J297" s="5">
        <v>1.2</v>
      </c>
      <c r="K297" s="5">
        <v>2</v>
      </c>
      <c r="L297" s="5">
        <v>1</v>
      </c>
      <c r="M297" s="5">
        <v>7</v>
      </c>
      <c r="N297" s="8">
        <v>1</v>
      </c>
      <c r="R297">
        <f t="shared" si="111"/>
        <v>63</v>
      </c>
      <c r="S297">
        <f t="shared" si="112"/>
        <v>0</v>
      </c>
      <c r="T297">
        <f t="shared" si="113"/>
        <v>4</v>
      </c>
      <c r="U297">
        <f t="shared" si="114"/>
        <v>124</v>
      </c>
      <c r="V297">
        <f t="shared" si="115"/>
        <v>197</v>
      </c>
      <c r="W297">
        <f t="shared" si="116"/>
        <v>0</v>
      </c>
      <c r="X297">
        <f t="shared" si="117"/>
        <v>0</v>
      </c>
      <c r="Y297">
        <f t="shared" si="118"/>
        <v>136</v>
      </c>
      <c r="Z297">
        <f t="shared" si="119"/>
        <v>1</v>
      </c>
      <c r="AA297">
        <f t="shared" si="120"/>
        <v>0</v>
      </c>
      <c r="AB297">
        <f t="shared" si="121"/>
        <v>2</v>
      </c>
      <c r="AC297">
        <f t="shared" si="122"/>
        <v>0</v>
      </c>
      <c r="AD297">
        <f t="shared" si="123"/>
        <v>3</v>
      </c>
      <c r="AE297" s="13">
        <f t="shared" si="124"/>
        <v>1</v>
      </c>
      <c r="AF297" s="14">
        <f t="shared" si="125"/>
        <v>0</v>
      </c>
      <c r="AG297" s="15">
        <f t="shared" si="126"/>
        <v>1</v>
      </c>
      <c r="AH297">
        <f t="shared" si="127"/>
        <v>1</v>
      </c>
      <c r="AI297">
        <f t="shared" si="128"/>
        <v>0.15354161959476678</v>
      </c>
      <c r="AJ297" s="13">
        <f t="shared" si="129"/>
        <v>0.15354161959476678</v>
      </c>
      <c r="AK297" s="15">
        <f t="shared" si="130"/>
        <v>0.84645838040523325</v>
      </c>
      <c r="AL297" s="13">
        <f t="shared" si="131"/>
        <v>-1.8737836112808033</v>
      </c>
      <c r="AM297" s="15">
        <f t="shared" si="132"/>
        <v>0</v>
      </c>
      <c r="BQ297">
        <v>0.99587138734055591</v>
      </c>
      <c r="BR297">
        <v>0</v>
      </c>
      <c r="BS297">
        <v>1</v>
      </c>
      <c r="BT297">
        <f t="shared" si="136"/>
        <v>160</v>
      </c>
      <c r="BU297">
        <f t="shared" si="137"/>
        <v>129</v>
      </c>
      <c r="BV297">
        <f t="shared" si="133"/>
        <v>0</v>
      </c>
      <c r="BW297">
        <f t="shared" si="134"/>
        <v>5.8394160583941646E-2</v>
      </c>
      <c r="BX297">
        <f t="shared" si="135"/>
        <v>0</v>
      </c>
    </row>
    <row r="298" spans="1:76" x14ac:dyDescent="0.3">
      <c r="A298" s="4">
        <v>57</v>
      </c>
      <c r="B298" s="4">
        <v>0</v>
      </c>
      <c r="C298" s="4">
        <v>2</v>
      </c>
      <c r="D298" s="4">
        <v>130</v>
      </c>
      <c r="E298" s="4">
        <v>236</v>
      </c>
      <c r="F298" s="4">
        <v>0</v>
      </c>
      <c r="G298" s="4">
        <v>2</v>
      </c>
      <c r="H298" s="4">
        <v>174</v>
      </c>
      <c r="I298" s="4">
        <v>0</v>
      </c>
      <c r="J298" s="4">
        <v>0</v>
      </c>
      <c r="K298" s="4">
        <v>2</v>
      </c>
      <c r="L298" s="4">
        <v>1</v>
      </c>
      <c r="M298" s="4">
        <v>3</v>
      </c>
      <c r="N298" s="7">
        <v>1</v>
      </c>
      <c r="R298">
        <f t="shared" si="111"/>
        <v>41</v>
      </c>
      <c r="S298">
        <f t="shared" si="112"/>
        <v>1</v>
      </c>
      <c r="T298">
        <f t="shared" si="113"/>
        <v>2</v>
      </c>
      <c r="U298">
        <f t="shared" si="114"/>
        <v>120</v>
      </c>
      <c r="V298">
        <f t="shared" si="115"/>
        <v>157</v>
      </c>
      <c r="W298">
        <f t="shared" si="116"/>
        <v>0</v>
      </c>
      <c r="X298">
        <f t="shared" si="117"/>
        <v>0</v>
      </c>
      <c r="Y298">
        <f t="shared" si="118"/>
        <v>182</v>
      </c>
      <c r="Z298">
        <f t="shared" si="119"/>
        <v>0</v>
      </c>
      <c r="AA298">
        <f t="shared" si="120"/>
        <v>0</v>
      </c>
      <c r="AB298">
        <f t="shared" si="121"/>
        <v>1</v>
      </c>
      <c r="AC298">
        <f t="shared" si="122"/>
        <v>0</v>
      </c>
      <c r="AD298">
        <f t="shared" si="123"/>
        <v>3</v>
      </c>
      <c r="AE298" s="13">
        <f t="shared" si="124"/>
        <v>0</v>
      </c>
      <c r="AF298" s="14">
        <f t="shared" si="125"/>
        <v>1</v>
      </c>
      <c r="AG298" s="15">
        <f t="shared" si="126"/>
        <v>1</v>
      </c>
      <c r="AH298">
        <f t="shared" si="127"/>
        <v>0</v>
      </c>
      <c r="AI298">
        <f t="shared" si="128"/>
        <v>1.8380292292001391E-2</v>
      </c>
      <c r="AJ298" s="13">
        <f t="shared" si="129"/>
        <v>1.8380292292001391E-2</v>
      </c>
      <c r="AK298" s="15">
        <f t="shared" si="130"/>
        <v>0.98161970770799856</v>
      </c>
      <c r="AL298" s="13">
        <f t="shared" si="131"/>
        <v>-1.8551308659840296E-2</v>
      </c>
      <c r="AM298" s="15">
        <f t="shared" si="132"/>
        <v>100</v>
      </c>
      <c r="BQ298">
        <v>0.99610837714169576</v>
      </c>
      <c r="BR298">
        <v>0</v>
      </c>
      <c r="BS298">
        <v>1</v>
      </c>
      <c r="BT298">
        <f t="shared" si="136"/>
        <v>160</v>
      </c>
      <c r="BU298">
        <f t="shared" si="137"/>
        <v>130</v>
      </c>
      <c r="BV298">
        <f t="shared" si="133"/>
        <v>0</v>
      </c>
      <c r="BW298">
        <f t="shared" si="134"/>
        <v>5.1094890510948954E-2</v>
      </c>
      <c r="BX298">
        <f t="shared" si="135"/>
        <v>0</v>
      </c>
    </row>
    <row r="299" spans="1:76" x14ac:dyDescent="0.3">
      <c r="R299">
        <f t="shared" si="111"/>
        <v>59</v>
      </c>
      <c r="S299">
        <f t="shared" si="112"/>
        <v>1</v>
      </c>
      <c r="T299">
        <f t="shared" si="113"/>
        <v>4</v>
      </c>
      <c r="U299">
        <f t="shared" si="114"/>
        <v>164</v>
      </c>
      <c r="V299">
        <f t="shared" si="115"/>
        <v>176</v>
      </c>
      <c r="W299">
        <f t="shared" si="116"/>
        <v>1</v>
      </c>
      <c r="X299">
        <f t="shared" si="117"/>
        <v>2</v>
      </c>
      <c r="Y299">
        <f t="shared" si="118"/>
        <v>90</v>
      </c>
      <c r="Z299">
        <f t="shared" si="119"/>
        <v>0</v>
      </c>
      <c r="AA299">
        <f t="shared" si="120"/>
        <v>1</v>
      </c>
      <c r="AB299">
        <f t="shared" si="121"/>
        <v>2</v>
      </c>
      <c r="AC299">
        <f t="shared" si="122"/>
        <v>2</v>
      </c>
      <c r="AD299">
        <f t="shared" si="123"/>
        <v>6</v>
      </c>
      <c r="AE299" s="13">
        <f t="shared" si="124"/>
        <v>1</v>
      </c>
      <c r="AF299" s="14">
        <f t="shared" si="125"/>
        <v>0</v>
      </c>
      <c r="AG299" s="15">
        <f t="shared" si="126"/>
        <v>1</v>
      </c>
      <c r="AH299">
        <f t="shared" si="127"/>
        <v>1</v>
      </c>
      <c r="AI299">
        <f t="shared" si="128"/>
        <v>0.97868809335163909</v>
      </c>
      <c r="AJ299" s="13">
        <f t="shared" si="129"/>
        <v>0.97868809335163909</v>
      </c>
      <c r="AK299" s="15">
        <f t="shared" si="130"/>
        <v>2.1311906648360912E-2</v>
      </c>
      <c r="AL299" s="13">
        <f t="shared" si="131"/>
        <v>-2.1542284403830408E-2</v>
      </c>
      <c r="AM299" s="15">
        <f t="shared" si="132"/>
        <v>100</v>
      </c>
      <c r="BQ299">
        <v>0.99655461662805178</v>
      </c>
      <c r="BR299">
        <v>0</v>
      </c>
      <c r="BS299">
        <v>1</v>
      </c>
      <c r="BT299">
        <f t="shared" si="136"/>
        <v>160</v>
      </c>
      <c r="BU299">
        <f t="shared" si="137"/>
        <v>131</v>
      </c>
      <c r="BV299">
        <f t="shared" si="133"/>
        <v>0</v>
      </c>
      <c r="BW299">
        <f t="shared" si="134"/>
        <v>4.3795620437956151E-2</v>
      </c>
      <c r="BX299">
        <f t="shared" si="135"/>
        <v>0</v>
      </c>
    </row>
    <row r="300" spans="1:76" x14ac:dyDescent="0.3">
      <c r="R300">
        <f t="shared" si="111"/>
        <v>57</v>
      </c>
      <c r="S300">
        <f t="shared" si="112"/>
        <v>0</v>
      </c>
      <c r="T300">
        <f t="shared" si="113"/>
        <v>4</v>
      </c>
      <c r="U300">
        <f t="shared" si="114"/>
        <v>140</v>
      </c>
      <c r="V300">
        <f t="shared" si="115"/>
        <v>241</v>
      </c>
      <c r="W300">
        <f t="shared" si="116"/>
        <v>0</v>
      </c>
      <c r="X300">
        <f t="shared" si="117"/>
        <v>0</v>
      </c>
      <c r="Y300">
        <f t="shared" si="118"/>
        <v>123</v>
      </c>
      <c r="Z300">
        <f t="shared" si="119"/>
        <v>1</v>
      </c>
      <c r="AA300">
        <f t="shared" si="120"/>
        <v>0.2</v>
      </c>
      <c r="AB300">
        <f t="shared" si="121"/>
        <v>2</v>
      </c>
      <c r="AC300">
        <f t="shared" si="122"/>
        <v>0</v>
      </c>
      <c r="AD300">
        <f t="shared" si="123"/>
        <v>7</v>
      </c>
      <c r="AE300" s="13">
        <f t="shared" si="124"/>
        <v>1</v>
      </c>
      <c r="AF300" s="14">
        <f t="shared" si="125"/>
        <v>0</v>
      </c>
      <c r="AG300" s="15">
        <f t="shared" si="126"/>
        <v>1</v>
      </c>
      <c r="AH300">
        <f t="shared" si="127"/>
        <v>1</v>
      </c>
      <c r="AI300">
        <f t="shared" si="128"/>
        <v>0.66286550823530932</v>
      </c>
      <c r="AJ300" s="13">
        <f t="shared" si="129"/>
        <v>0.66286550823530932</v>
      </c>
      <c r="AK300" s="15">
        <f t="shared" si="130"/>
        <v>0.33713449176469068</v>
      </c>
      <c r="AL300" s="13">
        <f t="shared" si="131"/>
        <v>-0.41118316271420452</v>
      </c>
      <c r="AM300" s="15">
        <f t="shared" si="132"/>
        <v>100</v>
      </c>
      <c r="BQ300">
        <v>0.99657274010251851</v>
      </c>
      <c r="BR300">
        <v>0</v>
      </c>
      <c r="BS300">
        <v>1</v>
      </c>
      <c r="BT300">
        <f t="shared" si="136"/>
        <v>160</v>
      </c>
      <c r="BU300">
        <f t="shared" si="137"/>
        <v>132</v>
      </c>
      <c r="BV300">
        <f t="shared" si="133"/>
        <v>0</v>
      </c>
      <c r="BW300">
        <f t="shared" si="134"/>
        <v>3.6496350364963459E-2</v>
      </c>
      <c r="BX300">
        <f t="shared" si="135"/>
        <v>0</v>
      </c>
    </row>
    <row r="301" spans="1:76" x14ac:dyDescent="0.3">
      <c r="R301">
        <f t="shared" si="111"/>
        <v>45</v>
      </c>
      <c r="S301">
        <f t="shared" si="112"/>
        <v>1</v>
      </c>
      <c r="T301">
        <f t="shared" si="113"/>
        <v>1</v>
      </c>
      <c r="U301">
        <f t="shared" si="114"/>
        <v>110</v>
      </c>
      <c r="V301">
        <f t="shared" si="115"/>
        <v>264</v>
      </c>
      <c r="W301">
        <f t="shared" si="116"/>
        <v>0</v>
      </c>
      <c r="X301">
        <f t="shared" si="117"/>
        <v>0</v>
      </c>
      <c r="Y301">
        <f t="shared" si="118"/>
        <v>132</v>
      </c>
      <c r="Z301">
        <f t="shared" si="119"/>
        <v>0</v>
      </c>
      <c r="AA301">
        <f t="shared" si="120"/>
        <v>1.2</v>
      </c>
      <c r="AB301">
        <f t="shared" si="121"/>
        <v>2</v>
      </c>
      <c r="AC301">
        <f t="shared" si="122"/>
        <v>0</v>
      </c>
      <c r="AD301">
        <f t="shared" si="123"/>
        <v>7</v>
      </c>
      <c r="AE301" s="13">
        <f t="shared" si="124"/>
        <v>1</v>
      </c>
      <c r="AF301" s="14">
        <f t="shared" si="125"/>
        <v>0</v>
      </c>
      <c r="AG301" s="15">
        <f t="shared" si="126"/>
        <v>1</v>
      </c>
      <c r="AH301">
        <f t="shared" si="127"/>
        <v>1</v>
      </c>
      <c r="AI301">
        <f t="shared" si="128"/>
        <v>0.26115603932907572</v>
      </c>
      <c r="AJ301" s="13">
        <f t="shared" si="129"/>
        <v>0.26115603932907572</v>
      </c>
      <c r="AK301" s="15">
        <f t="shared" si="130"/>
        <v>0.73884396067092428</v>
      </c>
      <c r="AL301" s="13">
        <f t="shared" si="131"/>
        <v>-1.3426371984661156</v>
      </c>
      <c r="AM301" s="15">
        <f t="shared" si="132"/>
        <v>0</v>
      </c>
      <c r="BQ301">
        <v>0.99688216322300816</v>
      </c>
      <c r="BR301">
        <v>0</v>
      </c>
      <c r="BS301">
        <v>1</v>
      </c>
      <c r="BT301">
        <f t="shared" si="136"/>
        <v>160</v>
      </c>
      <c r="BU301">
        <f t="shared" si="137"/>
        <v>133</v>
      </c>
      <c r="BV301">
        <f t="shared" si="133"/>
        <v>0</v>
      </c>
      <c r="BW301">
        <f t="shared" si="134"/>
        <v>2.9197080291970767E-2</v>
      </c>
      <c r="BX301">
        <f t="shared" si="135"/>
        <v>0</v>
      </c>
    </row>
    <row r="302" spans="1:76" x14ac:dyDescent="0.3">
      <c r="R302">
        <f t="shared" si="111"/>
        <v>68</v>
      </c>
      <c r="S302">
        <f t="shared" si="112"/>
        <v>1</v>
      </c>
      <c r="T302">
        <f t="shared" si="113"/>
        <v>4</v>
      </c>
      <c r="U302">
        <f t="shared" si="114"/>
        <v>144</v>
      </c>
      <c r="V302">
        <f t="shared" si="115"/>
        <v>193</v>
      </c>
      <c r="W302">
        <f t="shared" si="116"/>
        <v>1</v>
      </c>
      <c r="X302">
        <f t="shared" si="117"/>
        <v>0</v>
      </c>
      <c r="Y302">
        <f t="shared" si="118"/>
        <v>141</v>
      </c>
      <c r="Z302">
        <f t="shared" si="119"/>
        <v>0</v>
      </c>
      <c r="AA302">
        <f t="shared" si="120"/>
        <v>3.4</v>
      </c>
      <c r="AB302">
        <f t="shared" si="121"/>
        <v>2</v>
      </c>
      <c r="AC302">
        <f t="shared" si="122"/>
        <v>2</v>
      </c>
      <c r="AD302">
        <f t="shared" si="123"/>
        <v>7</v>
      </c>
      <c r="AE302" s="13">
        <f t="shared" si="124"/>
        <v>1</v>
      </c>
      <c r="AF302" s="14">
        <f t="shared" si="125"/>
        <v>0</v>
      </c>
      <c r="AG302" s="15">
        <f t="shared" si="126"/>
        <v>1</v>
      </c>
      <c r="AH302">
        <f t="shared" si="127"/>
        <v>1</v>
      </c>
      <c r="AI302">
        <f t="shared" si="128"/>
        <v>0.93672741978952201</v>
      </c>
      <c r="AJ302" s="13">
        <f t="shared" si="129"/>
        <v>0.93672741978952201</v>
      </c>
      <c r="AK302" s="15">
        <f t="shared" si="130"/>
        <v>6.3272580210477991E-2</v>
      </c>
      <c r="AL302" s="13">
        <f t="shared" si="131"/>
        <v>-6.5362946440583228E-2</v>
      </c>
      <c r="AM302" s="15">
        <f t="shared" si="132"/>
        <v>100</v>
      </c>
      <c r="BQ302">
        <v>0.99776203947140774</v>
      </c>
      <c r="BR302">
        <v>0</v>
      </c>
      <c r="BS302">
        <v>1</v>
      </c>
      <c r="BT302">
        <f t="shared" si="136"/>
        <v>160</v>
      </c>
      <c r="BU302">
        <f t="shared" si="137"/>
        <v>134</v>
      </c>
      <c r="BV302">
        <f t="shared" si="133"/>
        <v>0</v>
      </c>
      <c r="BW302">
        <f t="shared" si="134"/>
        <v>2.1897810218978075E-2</v>
      </c>
      <c r="BX302">
        <f t="shared" si="135"/>
        <v>0</v>
      </c>
    </row>
    <row r="303" spans="1:76" x14ac:dyDescent="0.3">
      <c r="R303">
        <f t="shared" si="111"/>
        <v>57</v>
      </c>
      <c r="S303">
        <f t="shared" si="112"/>
        <v>1</v>
      </c>
      <c r="T303">
        <f t="shared" si="113"/>
        <v>4</v>
      </c>
      <c r="U303">
        <f t="shared" si="114"/>
        <v>130</v>
      </c>
      <c r="V303">
        <f t="shared" si="115"/>
        <v>131</v>
      </c>
      <c r="W303">
        <f t="shared" si="116"/>
        <v>0</v>
      </c>
      <c r="X303">
        <f t="shared" si="117"/>
        <v>0</v>
      </c>
      <c r="Y303">
        <f t="shared" si="118"/>
        <v>115</v>
      </c>
      <c r="Z303">
        <f t="shared" si="119"/>
        <v>1</v>
      </c>
      <c r="AA303">
        <f t="shared" si="120"/>
        <v>1.2</v>
      </c>
      <c r="AB303">
        <f t="shared" si="121"/>
        <v>2</v>
      </c>
      <c r="AC303">
        <f t="shared" si="122"/>
        <v>1</v>
      </c>
      <c r="AD303">
        <f t="shared" si="123"/>
        <v>7</v>
      </c>
      <c r="AE303" s="13">
        <f t="shared" si="124"/>
        <v>1</v>
      </c>
      <c r="AF303" s="14">
        <f t="shared" si="125"/>
        <v>0</v>
      </c>
      <c r="AG303" s="15">
        <f t="shared" si="126"/>
        <v>1</v>
      </c>
      <c r="AH303">
        <f t="shared" si="127"/>
        <v>1</v>
      </c>
      <c r="AI303">
        <f t="shared" si="128"/>
        <v>0.94682066504983231</v>
      </c>
      <c r="AJ303" s="13">
        <f t="shared" si="129"/>
        <v>0.94682066504983231</v>
      </c>
      <c r="AK303" s="15">
        <f t="shared" si="130"/>
        <v>5.3179334950167689E-2</v>
      </c>
      <c r="AL303" s="13">
        <f t="shared" si="131"/>
        <v>-5.4645575376617649E-2</v>
      </c>
      <c r="AM303" s="15">
        <f t="shared" si="132"/>
        <v>100</v>
      </c>
      <c r="BQ303">
        <v>0.99793973727875029</v>
      </c>
      <c r="BR303">
        <v>0</v>
      </c>
      <c r="BS303">
        <v>1</v>
      </c>
      <c r="BT303">
        <f t="shared" si="136"/>
        <v>160</v>
      </c>
      <c r="BU303">
        <f t="shared" si="137"/>
        <v>135</v>
      </c>
      <c r="BV303">
        <f t="shared" si="133"/>
        <v>0</v>
      </c>
      <c r="BW303">
        <f t="shared" si="134"/>
        <v>1.4598540145985384E-2</v>
      </c>
      <c r="BX303">
        <f t="shared" si="135"/>
        <v>0</v>
      </c>
    </row>
    <row r="304" spans="1:76" x14ac:dyDescent="0.3">
      <c r="R304">
        <f t="shared" si="111"/>
        <v>57</v>
      </c>
      <c r="S304">
        <f t="shared" si="112"/>
        <v>0</v>
      </c>
      <c r="T304">
        <f t="shared" si="113"/>
        <v>2</v>
      </c>
      <c r="U304">
        <f t="shared" si="114"/>
        <v>130</v>
      </c>
      <c r="V304">
        <f t="shared" si="115"/>
        <v>236</v>
      </c>
      <c r="W304">
        <f t="shared" si="116"/>
        <v>0</v>
      </c>
      <c r="X304">
        <f t="shared" si="117"/>
        <v>2</v>
      </c>
      <c r="Y304">
        <f t="shared" si="118"/>
        <v>174</v>
      </c>
      <c r="Z304">
        <f t="shared" si="119"/>
        <v>0</v>
      </c>
      <c r="AA304">
        <f t="shared" si="120"/>
        <v>0</v>
      </c>
      <c r="AB304">
        <f t="shared" si="121"/>
        <v>2</v>
      </c>
      <c r="AC304">
        <f t="shared" si="122"/>
        <v>1</v>
      </c>
      <c r="AD304">
        <f t="shared" si="123"/>
        <v>3</v>
      </c>
      <c r="AE304" s="16">
        <f t="shared" si="124"/>
        <v>1</v>
      </c>
      <c r="AF304" s="17">
        <f t="shared" si="125"/>
        <v>0</v>
      </c>
      <c r="AG304" s="15">
        <f t="shared" si="126"/>
        <v>1</v>
      </c>
      <c r="AH304">
        <f t="shared" si="127"/>
        <v>1</v>
      </c>
      <c r="AI304">
        <f t="shared" si="128"/>
        <v>8.4010168492897871E-2</v>
      </c>
      <c r="AJ304" s="13">
        <f t="shared" si="129"/>
        <v>8.4010168492897871E-2</v>
      </c>
      <c r="AK304" s="15">
        <f t="shared" si="130"/>
        <v>0.91598983150710211</v>
      </c>
      <c r="AL304" s="13">
        <f t="shared" si="131"/>
        <v>-2.4768174339783262</v>
      </c>
      <c r="AM304" s="15">
        <f t="shared" si="132"/>
        <v>0</v>
      </c>
      <c r="BQ304">
        <v>0.99815235999463758</v>
      </c>
      <c r="BR304">
        <v>0</v>
      </c>
      <c r="BS304">
        <v>1</v>
      </c>
      <c r="BT304">
        <f t="shared" si="136"/>
        <v>160</v>
      </c>
      <c r="BU304">
        <f t="shared" si="137"/>
        <v>136</v>
      </c>
      <c r="BV304">
        <f t="shared" si="133"/>
        <v>0</v>
      </c>
      <c r="BW304">
        <f t="shared" si="134"/>
        <v>7.2992700729926918E-3</v>
      </c>
      <c r="BX304">
        <f t="shared" si="135"/>
        <v>0</v>
      </c>
    </row>
    <row r="305" spans="18:76" x14ac:dyDescent="0.3"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>
        <f>SUM(AE8:AE304)</f>
        <v>137</v>
      </c>
      <c r="AF305" s="9">
        <f t="shared" ref="AF305:AG305" si="138">SUM(AF8:AF304)</f>
        <v>160</v>
      </c>
      <c r="AG305" s="20">
        <f t="shared" si="138"/>
        <v>297</v>
      </c>
      <c r="AH305" s="20"/>
      <c r="AI305" s="20"/>
      <c r="AJ305" s="20">
        <f>SUM(AJ8:AJ304)</f>
        <v>136.99676242571363</v>
      </c>
      <c r="AK305" s="20">
        <f t="shared" ref="AK305:AL305" si="139">SUM(AK8:AK304)</f>
        <v>160.00323757428643</v>
      </c>
      <c r="AL305" s="20">
        <f t="shared" si="139"/>
        <v>-102.34436632446962</v>
      </c>
      <c r="AM305" s="20">
        <f>SUMPRODUCT(AM8:AM304,AG8:AG304)/AG305</f>
        <v>84.848484848484844</v>
      </c>
      <c r="BQ305" s="26">
        <v>0.99923102397985375</v>
      </c>
      <c r="BR305" s="26">
        <v>0</v>
      </c>
      <c r="BS305" s="26">
        <v>1</v>
      </c>
      <c r="BT305" s="26">
        <f t="shared" si="136"/>
        <v>160</v>
      </c>
      <c r="BU305" s="26">
        <f t="shared" si="137"/>
        <v>137</v>
      </c>
      <c r="BV305" s="26">
        <f t="shared" si="133"/>
        <v>0</v>
      </c>
      <c r="BW305" s="26">
        <f t="shared" si="134"/>
        <v>0</v>
      </c>
      <c r="BX305" s="26">
        <f t="shared" si="135"/>
        <v>0</v>
      </c>
    </row>
    <row r="306" spans="18:76" ht="15" thickBot="1" x14ac:dyDescent="0.35">
      <c r="BX306">
        <f>SUM(BX8:BX305)</f>
        <v>0.92468065693430734</v>
      </c>
    </row>
    <row r="307" spans="18:76" ht="15" thickTop="1" x14ac:dyDescent="0.3">
      <c r="R307" s="25"/>
      <c r="S307" s="25" t="s">
        <v>39</v>
      </c>
      <c r="T307" s="25" t="s">
        <v>40</v>
      </c>
      <c r="U307" s="25" t="s">
        <v>41</v>
      </c>
      <c r="V307" s="25" t="s">
        <v>30</v>
      </c>
      <c r="W307" s="25" t="s">
        <v>42</v>
      </c>
      <c r="X307" s="25" t="s">
        <v>43</v>
      </c>
      <c r="Y307" s="25" t="s">
        <v>44</v>
      </c>
    </row>
    <row r="308" spans="18:76" x14ac:dyDescent="0.3">
      <c r="R308" t="s">
        <v>45</v>
      </c>
      <c r="S308">
        <f t="array" ref="S308:S321">AP9:AP22</f>
        <v>-7.3584689229415554</v>
      </c>
      <c r="T308">
        <f t="array" ref="T308:T321">SQRT([1]!DIAG(AU8:BH21))</f>
        <v>2.8790620366775816</v>
      </c>
      <c r="U308">
        <f>(S308/T308)^2</f>
        <v>6.5324015654619867</v>
      </c>
      <c r="V308">
        <f>_xlfn.CHISQ.DIST.RT(U308,1)</f>
        <v>1.0592684507397445E-2</v>
      </c>
      <c r="W308">
        <f>EXP(S308)</f>
        <v>6.3717327447248358E-4</v>
      </c>
    </row>
    <row r="309" spans="18:76" x14ac:dyDescent="0.3">
      <c r="R309" t="str">
        <f t="array" ref="R309:R321">TRANSPOSE(R7:AD7)</f>
        <v>age</v>
      </c>
      <c r="S309">
        <v>-1.419115840034745E-2</v>
      </c>
      <c r="T309">
        <v>2.3969014705559004E-2</v>
      </c>
      <c r="U309">
        <f t="shared" ref="U309:U321" si="140">(S309/T309)^2</f>
        <v>0.35053818329783609</v>
      </c>
      <c r="V309">
        <f t="shared" ref="V309:V321" si="141">_xlfn.CHISQ.DIST.RT(U309,1)</f>
        <v>0.55380863557305604</v>
      </c>
      <c r="W309">
        <f t="shared" ref="W309:W321" si="142">EXP(S309)</f>
        <v>0.98590906144932455</v>
      </c>
      <c r="X309">
        <f>EXP(S309-T309*_xlfn.NORM.S.INV(1-$AS$13/2))</f>
        <v>0.92687992842419942</v>
      </c>
      <c r="Y309">
        <f>EXP(S309+T309*_xlfn.NORM.S.INV(1-$AS$13/2))</f>
        <v>1.048697514790752</v>
      </c>
    </row>
    <row r="310" spans="18:76" x14ac:dyDescent="0.3">
      <c r="R310" t="str">
        <v>gender</v>
      </c>
      <c r="S310">
        <v>1.3114996191311987</v>
      </c>
      <c r="T310">
        <v>0.48844055981058143</v>
      </c>
      <c r="U310">
        <f t="shared" si="140"/>
        <v>7.209628668142706</v>
      </c>
      <c r="V310">
        <f t="shared" si="141"/>
        <v>7.2513495337817044E-3</v>
      </c>
      <c r="W310">
        <f t="shared" si="142"/>
        <v>3.7117357306248375</v>
      </c>
      <c r="X310">
        <f t="shared" ref="X310:X321" si="143">EXP(S310-T310*_xlfn.NORM.S.INV(1-$AS$13/2))</f>
        <v>1.0548094264018484</v>
      </c>
      <c r="Y310">
        <f t="shared" ref="Y310:Y321" si="144">EXP(S310+T310*_xlfn.NORM.S.INV(1-$AS$13/2))</f>
        <v>13.061110177023114</v>
      </c>
    </row>
    <row r="311" spans="18:76" x14ac:dyDescent="0.3">
      <c r="R311" t="str">
        <v>cp</v>
      </c>
      <c r="S311">
        <v>0.57569593568805832</v>
      </c>
      <c r="T311">
        <v>0.19118909903769801</v>
      </c>
      <c r="U311">
        <f t="shared" si="140"/>
        <v>9.0669260491239108</v>
      </c>
      <c r="V311">
        <f t="shared" si="141"/>
        <v>2.6027423759641274E-3</v>
      </c>
      <c r="W311">
        <f t="shared" si="142"/>
        <v>1.7783677259255943</v>
      </c>
      <c r="X311">
        <f t="shared" si="143"/>
        <v>1.0867867990439921</v>
      </c>
      <c r="Y311">
        <f t="shared" si="144"/>
        <v>2.9100388147848228</v>
      </c>
    </row>
    <row r="312" spans="18:76" x14ac:dyDescent="0.3">
      <c r="R312" t="str">
        <v>trestbps</v>
      </c>
      <c r="S312">
        <v>2.4020210742968902E-2</v>
      </c>
      <c r="T312">
        <v>1.072901368457437E-2</v>
      </c>
      <c r="U312">
        <f t="shared" si="140"/>
        <v>5.0122650477128774</v>
      </c>
      <c r="V312">
        <f t="shared" si="141"/>
        <v>2.51683564794133E-2</v>
      </c>
      <c r="W312">
        <f t="shared" si="142"/>
        <v>1.0243110197681615</v>
      </c>
      <c r="X312">
        <f t="shared" si="143"/>
        <v>0.99639063237964709</v>
      </c>
      <c r="Y312">
        <f t="shared" si="144"/>
        <v>1.0530137790564025</v>
      </c>
    </row>
    <row r="313" spans="18:76" x14ac:dyDescent="0.3">
      <c r="R313" t="str">
        <v>chol</v>
      </c>
      <c r="S313">
        <v>4.9858510378123803E-3</v>
      </c>
      <c r="T313">
        <v>3.7736141376053952E-3</v>
      </c>
      <c r="U313">
        <f t="shared" si="140"/>
        <v>1.7456759041255279</v>
      </c>
      <c r="V313">
        <f t="shared" si="141"/>
        <v>0.18642125617431002</v>
      </c>
      <c r="W313">
        <f t="shared" si="142"/>
        <v>1.0049983010758432</v>
      </c>
      <c r="X313">
        <f t="shared" si="143"/>
        <v>0.99527685446013581</v>
      </c>
      <c r="Y313">
        <f t="shared" si="144"/>
        <v>1.0148147027021874</v>
      </c>
    </row>
    <row r="314" spans="18:76" x14ac:dyDescent="0.3">
      <c r="R314" t="str">
        <v>fbs</v>
      </c>
      <c r="S314">
        <v>-1.02146461708189</v>
      </c>
      <c r="T314">
        <v>0.55530678719409277</v>
      </c>
      <c r="U314">
        <f t="shared" si="140"/>
        <v>3.3836130539025886</v>
      </c>
      <c r="V314">
        <f t="shared" si="141"/>
        <v>6.5847557576968113E-2</v>
      </c>
      <c r="W314">
        <f t="shared" si="142"/>
        <v>0.36006719323198944</v>
      </c>
      <c r="X314">
        <f t="shared" si="143"/>
        <v>8.6134942641669793E-2</v>
      </c>
      <c r="Y314">
        <f t="shared" si="144"/>
        <v>1.5051775698198744</v>
      </c>
    </row>
    <row r="315" spans="18:76" x14ac:dyDescent="0.3">
      <c r="R315" t="str">
        <v>restecg</v>
      </c>
      <c r="S315">
        <v>0.24527762541630072</v>
      </c>
      <c r="T315">
        <v>0.18500558755169796</v>
      </c>
      <c r="U315">
        <f t="shared" si="140"/>
        <v>1.7577057590771881</v>
      </c>
      <c r="V315">
        <f t="shared" si="141"/>
        <v>0.18491093629240149</v>
      </c>
      <c r="W315">
        <f t="shared" si="142"/>
        <v>1.2779760625952847</v>
      </c>
      <c r="X315">
        <f t="shared" si="143"/>
        <v>0.79352900350734479</v>
      </c>
      <c r="Y315">
        <f t="shared" si="144"/>
        <v>2.0581765875573703</v>
      </c>
    </row>
    <row r="316" spans="18:76" x14ac:dyDescent="0.3">
      <c r="R316" t="str">
        <v>thalach</v>
      </c>
      <c r="S316">
        <v>-2.0698707972098621E-2</v>
      </c>
      <c r="T316">
        <v>1.02255824415503E-2</v>
      </c>
      <c r="U316">
        <f t="shared" si="140"/>
        <v>4.0974188940124012</v>
      </c>
      <c r="V316">
        <f t="shared" si="141"/>
        <v>4.2948732780820634E-2</v>
      </c>
      <c r="W316">
        <f t="shared" si="142"/>
        <v>0.97951403988674246</v>
      </c>
      <c r="X316">
        <f t="shared" si="143"/>
        <v>0.9540510829760539</v>
      </c>
      <c r="Y316">
        <f t="shared" si="144"/>
        <v>1.0056565853291195</v>
      </c>
    </row>
    <row r="317" spans="18:76" x14ac:dyDescent="0.3">
      <c r="R317" t="str">
        <v>exang</v>
      </c>
      <c r="S317">
        <v>0.92587872911755409</v>
      </c>
      <c r="T317">
        <v>0.41332911146223977</v>
      </c>
      <c r="U317">
        <f t="shared" si="140"/>
        <v>5.0178332480787873</v>
      </c>
      <c r="V317">
        <f t="shared" si="141"/>
        <v>2.508754306602835E-2</v>
      </c>
      <c r="W317">
        <f t="shared" si="142"/>
        <v>2.5240852733634429</v>
      </c>
      <c r="X317">
        <f t="shared" si="143"/>
        <v>0.87041383484268275</v>
      </c>
      <c r="Y317">
        <f t="shared" si="144"/>
        <v>7.3195142496347056</v>
      </c>
    </row>
    <row r="318" spans="18:76" x14ac:dyDescent="0.3">
      <c r="R318" t="str">
        <v>oldpeak</v>
      </c>
      <c r="S318">
        <v>0.24733428739891256</v>
      </c>
      <c r="T318">
        <v>0.21182445422566124</v>
      </c>
      <c r="U318">
        <f t="shared" si="140"/>
        <v>1.3633785576481403</v>
      </c>
      <c r="V318">
        <f t="shared" si="141"/>
        <v>0.24295280523375065</v>
      </c>
      <c r="W318">
        <f t="shared" si="142"/>
        <v>1.2806071320607633</v>
      </c>
      <c r="X318">
        <f t="shared" si="143"/>
        <v>0.74208658666539373</v>
      </c>
      <c r="Y318">
        <f t="shared" si="144"/>
        <v>2.2099235536032498</v>
      </c>
    </row>
    <row r="319" spans="18:76" x14ac:dyDescent="0.3">
      <c r="R319" t="str">
        <v>slope</v>
      </c>
      <c r="S319">
        <v>0.56961463706208104</v>
      </c>
      <c r="T319">
        <v>0.36307534975062083</v>
      </c>
      <c r="U319">
        <f t="shared" si="140"/>
        <v>2.4613238069875498</v>
      </c>
      <c r="V319">
        <f t="shared" si="141"/>
        <v>0.11668040753492902</v>
      </c>
      <c r="W319">
        <f t="shared" si="142"/>
        <v>1.7675857581287955</v>
      </c>
      <c r="X319">
        <f t="shared" si="143"/>
        <v>0.69377645020835144</v>
      </c>
      <c r="Y319">
        <f t="shared" si="144"/>
        <v>4.5034094359954944</v>
      </c>
    </row>
    <row r="320" spans="18:76" x14ac:dyDescent="0.3">
      <c r="R320" t="str">
        <v>ca</v>
      </c>
      <c r="S320">
        <v>1.2675717946152731</v>
      </c>
      <c r="T320">
        <v>0.26536827407814195</v>
      </c>
      <c r="U320">
        <f t="shared" si="140"/>
        <v>22.81640063920759</v>
      </c>
      <c r="V320">
        <f t="shared" si="141"/>
        <v>1.7823817867912269E-6</v>
      </c>
      <c r="W320">
        <f t="shared" si="142"/>
        <v>3.5522165702139814</v>
      </c>
      <c r="X320">
        <f t="shared" si="143"/>
        <v>1.793247851666613</v>
      </c>
      <c r="Y320">
        <f t="shared" si="144"/>
        <v>7.0365301427661606</v>
      </c>
    </row>
    <row r="321" spans="18:25" x14ac:dyDescent="0.3">
      <c r="R321" s="26" t="str">
        <v>thal</v>
      </c>
      <c r="S321" s="26">
        <v>0.34394542927158761</v>
      </c>
      <c r="T321" s="26">
        <v>0.10036243214142895</v>
      </c>
      <c r="U321" s="26">
        <f t="shared" si="140"/>
        <v>11.744559442030797</v>
      </c>
      <c r="V321" s="26">
        <f t="shared" si="141"/>
        <v>6.1021351172961915E-4</v>
      </c>
      <c r="W321" s="26">
        <f t="shared" si="142"/>
        <v>1.4105016613043442</v>
      </c>
      <c r="X321" s="26">
        <f t="shared" si="143"/>
        <v>1.0891841563601983</v>
      </c>
      <c r="Y321" s="26">
        <f t="shared" si="144"/>
        <v>1.8266102430197053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preperation</vt:lpstr>
      <vt:lpstr>Logistic regression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2022-03-12T15:46:59Z</dcterms:created>
  <dcterms:modified xsi:type="dcterms:W3CDTF">2022-03-13T09:11:45Z</dcterms:modified>
</cp:coreProperties>
</file>