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kad\source\repos\tukada106\HTSMagneticCloak\Current\"/>
    </mc:Choice>
  </mc:AlternateContent>
  <xr:revisionPtr revIDLastSave="0" documentId="13_ncr:1_{575C6C0C-1FF9-4175-8A06-3C6C667435C8}" xr6:coauthVersionLast="47" xr6:coauthVersionMax="47" xr10:uidLastSave="{00000000-0000-0000-0000-000000000000}"/>
  <bookViews>
    <workbookView xWindow="-11925" yWindow="135" windowWidth="12030" windowHeight="15585" activeTab="2" xr2:uid="{F8528F6D-7AD7-45C4-B212-E6E9A8D0E15C}"/>
  </bookViews>
  <sheets>
    <sheet name="次ステップ幅係数が1以下になったとき" sheetId="1" r:id="rId1"/>
    <sheet name="deltaの根に対する値" sheetId="2" r:id="rId2"/>
    <sheet name="シート２つの可変パラメータの関係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C5" i="3"/>
  <c r="C3" i="3"/>
  <c r="C4" i="3"/>
  <c r="D4" i="3"/>
  <c r="E4" i="3"/>
  <c r="F4" i="3"/>
  <c r="F5" i="3"/>
  <c r="F6" i="3"/>
  <c r="F8" i="3"/>
  <c r="E7" i="3"/>
  <c r="F7" i="3"/>
  <c r="G7" i="3"/>
  <c r="G8" i="3"/>
  <c r="G10" i="3"/>
  <c r="F5" i="2"/>
  <c r="F6" i="2"/>
  <c r="F7" i="2"/>
  <c r="F8" i="2"/>
  <c r="F9" i="2"/>
  <c r="F10" i="2"/>
  <c r="F11" i="2"/>
  <c r="F12" i="2"/>
  <c r="F13" i="2"/>
  <c r="B5" i="2"/>
  <c r="B6" i="2"/>
  <c r="B7" i="2"/>
  <c r="F4" i="2"/>
  <c r="B8" i="2"/>
  <c r="B9" i="2"/>
  <c r="B10" i="2"/>
  <c r="B11" i="2"/>
  <c r="B12" i="2"/>
  <c r="B13" i="2"/>
  <c r="B4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<sst xmlns="http://schemas.openxmlformats.org/spreadsheetml/2006/main" count="11" uniqueCount="9">
  <si>
    <t>次ステップ幅係数</t>
    <rPh sb="0" eb="1">
      <t>ジ</t>
    </rPh>
    <rPh sb="5" eb="6">
      <t>ハバ</t>
    </rPh>
    <rPh sb="6" eb="8">
      <t>ケイスウ</t>
    </rPh>
    <phoneticPr fontId="1"/>
  </si>
  <si>
    <t>計算時間(~1s)</t>
    <rPh sb="0" eb="2">
      <t>ケイサン</t>
    </rPh>
    <rPh sb="2" eb="4">
      <t>ジカン</t>
    </rPh>
    <phoneticPr fontId="1"/>
  </si>
  <si>
    <t>平均</t>
    <rPh sb="0" eb="2">
      <t>ヘイキン</t>
    </rPh>
    <phoneticPr fontId="1"/>
  </si>
  <si>
    <t>delta = pow(delta, 1. / x);のxに対する計算時間</t>
    <rPh sb="30" eb="31">
      <t>タイ</t>
    </rPh>
    <rPh sb="33" eb="35">
      <t>ケイサン</t>
    </rPh>
    <rPh sb="35" eb="37">
      <t>ジカン</t>
    </rPh>
    <phoneticPr fontId="1"/>
  </si>
  <si>
    <t>x</t>
    <phoneticPr fontId="1"/>
  </si>
  <si>
    <t>1./x</t>
    <phoneticPr fontId="1"/>
  </si>
  <si>
    <t>次ステップ係数幅が1未満のとき、0.7をかける設定条件下</t>
    <rPh sb="0" eb="1">
      <t>ジ</t>
    </rPh>
    <rPh sb="10" eb="12">
      <t>ミマン</t>
    </rPh>
    <rPh sb="23" eb="25">
      <t>セッテイ</t>
    </rPh>
    <rPh sb="25" eb="28">
      <t>ジョウケンカ</t>
    </rPh>
    <phoneticPr fontId="1"/>
  </si>
  <si>
    <t>次ステップ幅係数</t>
  </si>
  <si>
    <t>delta = pow(delta, 1. / x);のx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</si>
</sst>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次ステップ幅係数が1以下になったとき!$E$1</c:f>
              <c:strCache>
                <c:ptCount val="1"/>
                <c:pt idx="0">
                  <c:v>平均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次ステップ幅係数が1以下になったとき!$A$2:$A$6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次ステップ幅係数が1以下になったとき!$E$2:$E$6</c:f>
              <c:numCache>
                <c:formatCode>General</c:formatCode>
                <c:ptCount val="5"/>
                <c:pt idx="0">
                  <c:v>17.207333333333334</c:v>
                </c:pt>
                <c:pt idx="1">
                  <c:v>16.399666666666665</c:v>
                </c:pt>
                <c:pt idx="2">
                  <c:v>16.065999999999999</c:v>
                </c:pt>
                <c:pt idx="3">
                  <c:v>16.292999999999999</c:v>
                </c:pt>
                <c:pt idx="4">
                  <c:v>16.434666666666669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5-4EBA-81F2-87349B22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818320"/>
        <c:axId val="1343945744"/>
      </c:scatterChart>
      <c:valAx>
        <c:axId val="144481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945744"/>
        <c:crosses val="autoZero"/>
        <c:crossBetween val="midCat"/>
      </c:valAx>
      <c:valAx>
        <c:axId val="13439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481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deltaの根に対する値!$F$3</c:f>
              <c:strCache>
                <c:ptCount val="1"/>
                <c:pt idx="0">
                  <c:v>平均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deltaの根に対する値!$A$6:$A$11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xVal>
          <c:yVal>
            <c:numRef>
              <c:f>deltaの根に対する値!$F$6:$F$11</c:f>
              <c:numCache>
                <c:formatCode>General</c:formatCode>
                <c:ptCount val="6"/>
                <c:pt idx="0">
                  <c:v>12.968333333333334</c:v>
                </c:pt>
                <c:pt idx="1">
                  <c:v>12.734666666666667</c:v>
                </c:pt>
                <c:pt idx="2">
                  <c:v>12.228666666666667</c:v>
                </c:pt>
                <c:pt idx="3">
                  <c:v>13.053333333333333</c:v>
                </c:pt>
                <c:pt idx="4">
                  <c:v>14.158333333333333</c:v>
                </c:pt>
                <c:pt idx="5">
                  <c:v>16.065999999999999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5-4132-89FF-1CDF3F86F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263103"/>
        <c:axId val="1026075727"/>
      </c:scatterChart>
      <c:valAx>
        <c:axId val="11542631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6075727"/>
        <c:crosses val="autoZero"/>
        <c:crossBetween val="midCat"/>
      </c:valAx>
      <c:valAx>
        <c:axId val="102607572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426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11</xdr:row>
      <xdr:rowOff>52387</xdr:rowOff>
    </xdr:from>
    <xdr:to>
      <xdr:col>7</xdr:col>
      <xdr:colOff>414337</xdr:colOff>
      <xdr:row>23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A92766-3186-CF78-8C76-E1DA0CD1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11</xdr:row>
      <xdr:rowOff>52387</xdr:rowOff>
    </xdr:from>
    <xdr:to>
      <xdr:col>7</xdr:col>
      <xdr:colOff>414337</xdr:colOff>
      <xdr:row>23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1D96B91-86B5-C108-01C9-1C296F66C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72499-E815-46E4-9361-95AAB281B285}">
  <dimension ref="A1:E15"/>
  <sheetViews>
    <sheetView workbookViewId="0">
      <selection activeCell="E3" sqref="E3:E6"/>
    </sheetView>
  </sheetViews>
  <sheetFormatPr defaultRowHeight="18" x14ac:dyDescent="0.45"/>
  <sheetData>
    <row r="1" spans="1:5" x14ac:dyDescent="0.45">
      <c r="A1" t="s">
        <v>0</v>
      </c>
      <c r="B1" t="s">
        <v>1</v>
      </c>
      <c r="E1" t="s">
        <v>2</v>
      </c>
    </row>
    <row r="2" spans="1:5" x14ac:dyDescent="0.45">
      <c r="A2">
        <v>0.5</v>
      </c>
      <c r="B2">
        <v>17.388000000000002</v>
      </c>
      <c r="C2">
        <v>17.064</v>
      </c>
      <c r="D2">
        <v>17.170000000000002</v>
      </c>
      <c r="E2">
        <f>AVERAGE(B2:D2)</f>
        <v>17.207333333333334</v>
      </c>
    </row>
    <row r="3" spans="1:5" x14ac:dyDescent="0.45">
      <c r="A3">
        <v>0.6</v>
      </c>
      <c r="B3">
        <v>16.731999999999999</v>
      </c>
      <c r="C3">
        <v>16.253</v>
      </c>
      <c r="D3">
        <v>16.213999999999999</v>
      </c>
      <c r="E3">
        <f t="shared" ref="E3:E15" si="0">AVERAGE(B3:D3)</f>
        <v>16.399666666666665</v>
      </c>
    </row>
    <row r="4" spans="1:5" x14ac:dyDescent="0.45">
      <c r="A4">
        <v>0.7</v>
      </c>
      <c r="B4">
        <v>16.27</v>
      </c>
      <c r="C4">
        <v>15.994999999999999</v>
      </c>
      <c r="D4">
        <v>15.933</v>
      </c>
      <c r="E4">
        <f t="shared" si="0"/>
        <v>16.065999999999999</v>
      </c>
    </row>
    <row r="5" spans="1:5" x14ac:dyDescent="0.45">
      <c r="A5">
        <v>0.8</v>
      </c>
      <c r="B5">
        <v>16.559999999999999</v>
      </c>
      <c r="C5">
        <v>16.16</v>
      </c>
      <c r="D5">
        <v>16.158999999999999</v>
      </c>
      <c r="E5">
        <f t="shared" si="0"/>
        <v>16.292999999999999</v>
      </c>
    </row>
    <row r="6" spans="1:5" x14ac:dyDescent="0.45">
      <c r="A6">
        <v>0.9</v>
      </c>
      <c r="B6">
        <v>16.68</v>
      </c>
      <c r="C6">
        <v>16.268999999999998</v>
      </c>
      <c r="D6">
        <v>16.355</v>
      </c>
      <c r="E6">
        <f t="shared" si="0"/>
        <v>16.434666666666669</v>
      </c>
    </row>
    <row r="7" spans="1:5" x14ac:dyDescent="0.45">
      <c r="A7">
        <v>0.91</v>
      </c>
      <c r="E7" t="e">
        <f t="shared" si="0"/>
        <v>#DIV/0!</v>
      </c>
    </row>
    <row r="8" spans="1:5" x14ac:dyDescent="0.45">
      <c r="A8">
        <v>0.92</v>
      </c>
      <c r="E8" t="e">
        <f t="shared" si="0"/>
        <v>#DIV/0!</v>
      </c>
    </row>
    <row r="9" spans="1:5" x14ac:dyDescent="0.45">
      <c r="A9">
        <v>0.93</v>
      </c>
      <c r="E9" t="e">
        <f t="shared" si="0"/>
        <v>#DIV/0!</v>
      </c>
    </row>
    <row r="10" spans="1:5" x14ac:dyDescent="0.45">
      <c r="A10">
        <v>0.94</v>
      </c>
      <c r="E10" t="e">
        <f t="shared" si="0"/>
        <v>#DIV/0!</v>
      </c>
    </row>
    <row r="11" spans="1:5" x14ac:dyDescent="0.45">
      <c r="A11">
        <v>0.95</v>
      </c>
      <c r="E11" t="e">
        <f t="shared" si="0"/>
        <v>#DIV/0!</v>
      </c>
    </row>
    <row r="12" spans="1:5" x14ac:dyDescent="0.45">
      <c r="A12">
        <v>0.96</v>
      </c>
      <c r="E12" t="e">
        <f t="shared" si="0"/>
        <v>#DIV/0!</v>
      </c>
    </row>
    <row r="13" spans="1:5" x14ac:dyDescent="0.45">
      <c r="A13">
        <v>0.97</v>
      </c>
      <c r="E13" t="e">
        <f t="shared" si="0"/>
        <v>#DIV/0!</v>
      </c>
    </row>
    <row r="14" spans="1:5" x14ac:dyDescent="0.45">
      <c r="A14">
        <v>0.98</v>
      </c>
      <c r="E14" t="e">
        <f t="shared" si="0"/>
        <v>#DIV/0!</v>
      </c>
    </row>
    <row r="15" spans="1:5" x14ac:dyDescent="0.45">
      <c r="A15">
        <v>0.99</v>
      </c>
      <c r="E15" t="e">
        <f t="shared" si="0"/>
        <v>#DIV/0!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3D55B-2616-47A0-9595-3454F5F15CEB}">
  <dimension ref="A1:F13"/>
  <sheetViews>
    <sheetView workbookViewId="0">
      <selection activeCell="F6" sqref="F6:F11"/>
    </sheetView>
  </sheetViews>
  <sheetFormatPr defaultRowHeight="18" x14ac:dyDescent="0.45"/>
  <sheetData>
    <row r="1" spans="1:6" x14ac:dyDescent="0.45">
      <c r="A1" t="s">
        <v>3</v>
      </c>
    </row>
    <row r="2" spans="1:6" x14ac:dyDescent="0.45">
      <c r="A2" s="1" t="s">
        <v>6</v>
      </c>
    </row>
    <row r="3" spans="1:6" x14ac:dyDescent="0.45">
      <c r="A3" t="s">
        <v>4</v>
      </c>
      <c r="B3" t="s">
        <v>5</v>
      </c>
      <c r="C3" t="s">
        <v>1</v>
      </c>
      <c r="F3" t="s">
        <v>2</v>
      </c>
    </row>
    <row r="4" spans="1:6" x14ac:dyDescent="0.45">
      <c r="A4">
        <v>1</v>
      </c>
      <c r="B4">
        <f>1/A4</f>
        <v>1</v>
      </c>
      <c r="F4" t="e">
        <f t="shared" ref="F4:F13" si="0">AVERAGE(C4:E4)</f>
        <v>#DIV/0!</v>
      </c>
    </row>
    <row r="5" spans="1:6" x14ac:dyDescent="0.45">
      <c r="A5">
        <v>2</v>
      </c>
      <c r="B5">
        <f t="shared" ref="B5:B7" si="1">1/A5</f>
        <v>0.5</v>
      </c>
      <c r="F5" t="e">
        <f t="shared" si="0"/>
        <v>#DIV/0!</v>
      </c>
    </row>
    <row r="6" spans="1:6" x14ac:dyDescent="0.45">
      <c r="A6">
        <v>5</v>
      </c>
      <c r="B6">
        <f t="shared" si="1"/>
        <v>0.2</v>
      </c>
      <c r="C6">
        <v>13.164999999999999</v>
      </c>
      <c r="D6">
        <v>12.840999999999999</v>
      </c>
      <c r="E6">
        <v>12.898999999999999</v>
      </c>
      <c r="F6">
        <f t="shared" si="0"/>
        <v>12.968333333333334</v>
      </c>
    </row>
    <row r="7" spans="1:6" x14ac:dyDescent="0.45">
      <c r="A7">
        <v>10</v>
      </c>
      <c r="B7">
        <f t="shared" si="1"/>
        <v>0.1</v>
      </c>
      <c r="C7">
        <v>12.885999999999999</v>
      </c>
      <c r="D7">
        <v>12.71</v>
      </c>
      <c r="E7">
        <v>12.608000000000001</v>
      </c>
      <c r="F7">
        <f t="shared" si="0"/>
        <v>12.734666666666667</v>
      </c>
    </row>
    <row r="8" spans="1:6" x14ac:dyDescent="0.45">
      <c r="A8">
        <v>20</v>
      </c>
      <c r="B8">
        <f t="shared" ref="B8:B13" si="2">1/A8</f>
        <v>0.05</v>
      </c>
      <c r="C8">
        <v>12.881</v>
      </c>
      <c r="D8">
        <v>11.263</v>
      </c>
      <c r="E8">
        <v>12.542</v>
      </c>
      <c r="F8">
        <f t="shared" si="0"/>
        <v>12.228666666666667</v>
      </c>
    </row>
    <row r="9" spans="1:6" x14ac:dyDescent="0.45">
      <c r="A9">
        <v>50</v>
      </c>
      <c r="B9">
        <f t="shared" si="2"/>
        <v>0.02</v>
      </c>
      <c r="C9">
        <v>13.324</v>
      </c>
      <c r="D9">
        <v>12.86</v>
      </c>
      <c r="E9">
        <v>12.976000000000001</v>
      </c>
      <c r="F9">
        <f t="shared" si="0"/>
        <v>13.053333333333333</v>
      </c>
    </row>
    <row r="10" spans="1:6" x14ac:dyDescent="0.45">
      <c r="A10">
        <v>100</v>
      </c>
      <c r="B10">
        <f t="shared" si="2"/>
        <v>0.01</v>
      </c>
      <c r="C10">
        <v>14.494</v>
      </c>
      <c r="D10">
        <v>14.007999999999999</v>
      </c>
      <c r="E10">
        <v>13.973000000000001</v>
      </c>
      <c r="F10">
        <f t="shared" si="0"/>
        <v>14.158333333333333</v>
      </c>
    </row>
    <row r="11" spans="1:6" x14ac:dyDescent="0.45">
      <c r="A11">
        <v>200</v>
      </c>
      <c r="B11">
        <f t="shared" si="2"/>
        <v>5.0000000000000001E-3</v>
      </c>
      <c r="C11">
        <v>16.27</v>
      </c>
      <c r="D11">
        <v>15.994999999999999</v>
      </c>
      <c r="E11">
        <v>15.933</v>
      </c>
      <c r="F11">
        <f t="shared" si="0"/>
        <v>16.065999999999999</v>
      </c>
    </row>
    <row r="12" spans="1:6" x14ac:dyDescent="0.45">
      <c r="A12">
        <v>500</v>
      </c>
      <c r="B12">
        <f t="shared" si="2"/>
        <v>2E-3</v>
      </c>
      <c r="F12" t="e">
        <f t="shared" si="0"/>
        <v>#DIV/0!</v>
      </c>
    </row>
    <row r="13" spans="1:6" x14ac:dyDescent="0.45">
      <c r="A13">
        <v>1000</v>
      </c>
      <c r="B13">
        <f t="shared" si="2"/>
        <v>1E-3</v>
      </c>
      <c r="F13" t="e">
        <f t="shared" si="0"/>
        <v>#DIV/0!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CFD4A-4D5B-4D98-A4F7-2E9B1F2EF18D}">
  <dimension ref="A1:M11"/>
  <sheetViews>
    <sheetView tabSelected="1" workbookViewId="0">
      <selection activeCell="F13" sqref="F13"/>
    </sheetView>
  </sheetViews>
  <sheetFormatPr defaultRowHeight="18" x14ac:dyDescent="0.45"/>
  <sheetData>
    <row r="1" spans="1:13" x14ac:dyDescent="0.45">
      <c r="C1" t="s">
        <v>8</v>
      </c>
    </row>
    <row r="2" spans="1:13" x14ac:dyDescent="0.45">
      <c r="C2">
        <v>1</v>
      </c>
      <c r="D2">
        <v>2</v>
      </c>
      <c r="E2">
        <v>5</v>
      </c>
      <c r="F2">
        <v>10</v>
      </c>
      <c r="G2">
        <v>20</v>
      </c>
      <c r="H2">
        <v>50</v>
      </c>
      <c r="I2">
        <v>100</v>
      </c>
      <c r="J2">
        <v>200</v>
      </c>
    </row>
    <row r="3" spans="1:13" x14ac:dyDescent="0.45">
      <c r="A3" t="s">
        <v>7</v>
      </c>
      <c r="B3">
        <v>0.1</v>
      </c>
      <c r="C3">
        <f>(9.715+9.372+9.362)/3</f>
        <v>9.4829999999999988</v>
      </c>
      <c r="M3">
        <f>MIN(C3:J11)</f>
        <v>9.0579999999999998</v>
      </c>
    </row>
    <row r="4" spans="1:13" x14ac:dyDescent="0.45">
      <c r="B4">
        <v>0.2</v>
      </c>
      <c r="C4" s="2">
        <f>(9.33+8.939+8.905)/3</f>
        <v>9.0579999999999998</v>
      </c>
      <c r="D4">
        <f>(10.067+9.725+9.719)/3</f>
        <v>9.8370000000000015</v>
      </c>
      <c r="E4">
        <f>(10.77+10.336+10.594)/3</f>
        <v>10.566666666666668</v>
      </c>
      <c r="F4">
        <f>(11.451+10.942+10.904)/3</f>
        <v>11.098999999999998</v>
      </c>
    </row>
    <row r="5" spans="1:13" x14ac:dyDescent="0.45">
      <c r="B5">
        <v>0.3</v>
      </c>
      <c r="C5">
        <f>(9.877+9.678+9.595)/3</f>
        <v>9.7166666666666668</v>
      </c>
      <c r="F5">
        <f>(11.133+10.745+10.713)/3</f>
        <v>10.863666666666667</v>
      </c>
    </row>
    <row r="6" spans="1:13" x14ac:dyDescent="0.45">
      <c r="B6">
        <v>0.4</v>
      </c>
      <c r="F6">
        <f>(11.626+11.192+11.133)/3</f>
        <v>11.316999999999998</v>
      </c>
    </row>
    <row r="7" spans="1:13" x14ac:dyDescent="0.45">
      <c r="B7">
        <v>0.5</v>
      </c>
      <c r="E7">
        <f>(12.066+11.663+12.174)/3</f>
        <v>11.967666666666666</v>
      </c>
      <c r="F7">
        <f>(12.086+11.784+11.751)/3</f>
        <v>11.873666666666667</v>
      </c>
      <c r="G7">
        <f>(12.368+11.925+11.962)/3</f>
        <v>12.084999999999999</v>
      </c>
      <c r="J7">
        <v>17.207333333333334</v>
      </c>
    </row>
    <row r="8" spans="1:13" x14ac:dyDescent="0.45">
      <c r="B8">
        <v>0.6</v>
      </c>
      <c r="F8">
        <f>(12.526+11.997+12.037)/3</f>
        <v>12.186666666666667</v>
      </c>
      <c r="G8">
        <f>(12.37+12.006+11.909)/3</f>
        <v>12.094999999999999</v>
      </c>
      <c r="J8">
        <v>16.399666666666665</v>
      </c>
    </row>
    <row r="9" spans="1:13" x14ac:dyDescent="0.45">
      <c r="B9">
        <v>0.7</v>
      </c>
      <c r="E9">
        <v>12.968333333333334</v>
      </c>
      <c r="F9">
        <v>12.734666666666667</v>
      </c>
      <c r="G9">
        <v>12.228666666666667</v>
      </c>
      <c r="H9">
        <v>13.053333333333333</v>
      </c>
      <c r="I9">
        <v>14.158333333333333</v>
      </c>
      <c r="J9">
        <v>16.065999999999999</v>
      </c>
    </row>
    <row r="10" spans="1:13" x14ac:dyDescent="0.45">
      <c r="B10">
        <v>0.8</v>
      </c>
      <c r="G10">
        <f>(13.484+12.929+12.97)/3</f>
        <v>13.127666666666668</v>
      </c>
      <c r="J10">
        <v>16.292999999999999</v>
      </c>
    </row>
    <row r="11" spans="1:13" x14ac:dyDescent="0.45">
      <c r="B11">
        <v>0.9</v>
      </c>
      <c r="J11">
        <v>16.434666666666669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次ステップ幅係数が1以下になったとき</vt:lpstr>
      <vt:lpstr>deltaの根に対する値</vt:lpstr>
      <vt:lpstr>シート２つの可変パラメータの関係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耀太 塚田</dc:creator>
  <cp:lastModifiedBy>耀太 塚田</cp:lastModifiedBy>
  <dcterms:created xsi:type="dcterms:W3CDTF">2024-01-31T21:19:07Z</dcterms:created>
  <dcterms:modified xsi:type="dcterms:W3CDTF">2024-01-31T22:16:43Z</dcterms:modified>
</cp:coreProperties>
</file>