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8400" windowHeight="23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73" i="1"/>
  <c r="H116" i="1"/>
  <c r="H128" i="1"/>
  <c r="L126" i="1"/>
  <c r="K126" i="1"/>
  <c r="J126" i="1"/>
  <c r="I126" i="1"/>
  <c r="H126" i="1"/>
  <c r="L127" i="1"/>
  <c r="L128" i="1"/>
  <c r="H127" i="1"/>
  <c r="J127" i="1"/>
  <c r="K127" i="1"/>
  <c r="L116" i="1"/>
  <c r="L73" i="1"/>
  <c r="L31" i="1"/>
  <c r="K114" i="1"/>
  <c r="K115" i="1"/>
  <c r="J114" i="1"/>
  <c r="J115" i="1"/>
  <c r="K71" i="1"/>
  <c r="K72" i="1"/>
  <c r="J71" i="1"/>
  <c r="J72" i="1"/>
  <c r="J29" i="1"/>
  <c r="J30" i="1"/>
  <c r="L29" i="1"/>
  <c r="L30" i="1"/>
  <c r="K29" i="1"/>
  <c r="K30" i="1"/>
  <c r="L114" i="1"/>
  <c r="L115" i="1"/>
  <c r="L71" i="1"/>
  <c r="L72" i="1"/>
  <c r="I114" i="1"/>
  <c r="H114" i="1"/>
  <c r="I71" i="1"/>
  <c r="H71" i="1"/>
  <c r="H29" i="1"/>
  <c r="H30" i="1"/>
  <c r="I29" i="1"/>
  <c r="H115" i="1"/>
  <c r="H72" i="1"/>
</calcChain>
</file>

<file path=xl/sharedStrings.xml><?xml version="1.0" encoding="utf-8"?>
<sst xmlns="http://schemas.openxmlformats.org/spreadsheetml/2006/main" count="291" uniqueCount="99">
  <si>
    <t>Action</t>
  </si>
  <si>
    <t>Dataref</t>
  </si>
  <si>
    <t>ArdSimX</t>
  </si>
  <si>
    <t>Panel</t>
  </si>
  <si>
    <t>Element</t>
  </si>
  <si>
    <t>EFIS</t>
  </si>
  <si>
    <t>FCU</t>
  </si>
  <si>
    <t>ECAM</t>
  </si>
  <si>
    <t>Type</t>
  </si>
  <si>
    <t>Button</t>
  </si>
  <si>
    <t>Push</t>
  </si>
  <si>
    <t>Toggle</t>
  </si>
  <si>
    <t>Selector</t>
  </si>
  <si>
    <t>Pos 1</t>
  </si>
  <si>
    <t>ND Mode ROSE/LS</t>
  </si>
  <si>
    <t>ND Mode ROSE/VOR</t>
  </si>
  <si>
    <t>ND Mode ROSE/NAV</t>
  </si>
  <si>
    <t>ND Mode ARC</t>
  </si>
  <si>
    <t>ND Mode PLAN</t>
  </si>
  <si>
    <t>ND Mode ENG</t>
  </si>
  <si>
    <t>Pos 2</t>
  </si>
  <si>
    <t>Pos 3</t>
  </si>
  <si>
    <t>Pos 4</t>
  </si>
  <si>
    <t>Pos 5</t>
  </si>
  <si>
    <t>Pos 6</t>
  </si>
  <si>
    <t>ND Range 10</t>
  </si>
  <si>
    <t>ND Range 20</t>
  </si>
  <si>
    <t>ND Range 40</t>
  </si>
  <si>
    <t>ND Range 80</t>
  </si>
  <si>
    <t>ND Range 160</t>
  </si>
  <si>
    <t>ND Range 320</t>
  </si>
  <si>
    <t>7-Segment</t>
  </si>
  <si>
    <t>LED</t>
  </si>
  <si>
    <t>Encoder</t>
  </si>
  <si>
    <t>Pull</t>
  </si>
  <si>
    <t>CSTR Option</t>
  </si>
  <si>
    <t>WPT Option</t>
  </si>
  <si>
    <t>VOR.D Option</t>
  </si>
  <si>
    <t>NDB Option</t>
  </si>
  <si>
    <t>ARPT Option</t>
  </si>
  <si>
    <t>Tune</t>
  </si>
  <si>
    <t>HDG Selection</t>
  </si>
  <si>
    <t>HDG Windows</t>
  </si>
  <si>
    <t>HDG Managed Light</t>
  </si>
  <si>
    <t>SPD Window</t>
  </si>
  <si>
    <t>SPD Managed Light</t>
  </si>
  <si>
    <t>SPD Conversion</t>
  </si>
  <si>
    <t>SPD Selection</t>
  </si>
  <si>
    <t>SPD Set</t>
  </si>
  <si>
    <t>SPD ???</t>
  </si>
  <si>
    <t>HDG Set</t>
  </si>
  <si>
    <t>HDG ???</t>
  </si>
  <si>
    <t>LOC Mode Engagement</t>
  </si>
  <si>
    <t>HDG Conversion</t>
  </si>
  <si>
    <t>AP 1 Engagement/Arming</t>
  </si>
  <si>
    <t>AP 2 Engagement/Arming</t>
  </si>
  <si>
    <t>A/THR Engagement/Arming</t>
  </si>
  <si>
    <t>ALT Window</t>
  </si>
  <si>
    <t>LVL/CH Light</t>
  </si>
  <si>
    <t>ALT Selection</t>
  </si>
  <si>
    <t>ALT Set</t>
  </si>
  <si>
    <t>ALT ???</t>
  </si>
  <si>
    <t>ALT Scale 100</t>
  </si>
  <si>
    <t>ALT Scale 1000</t>
  </si>
  <si>
    <t>ALT Conversion</t>
  </si>
  <si>
    <t>ALT Mode Engagement</t>
  </si>
  <si>
    <t>V/S Window</t>
  </si>
  <si>
    <t>7-Segment (3 Digit)</t>
  </si>
  <si>
    <t>7-Segment (5 Digit)</t>
  </si>
  <si>
    <t>7-Segment (4.5 Digit)</t>
  </si>
  <si>
    <t>V/S Selection</t>
  </si>
  <si>
    <t>V/S Set/Level Off</t>
  </si>
  <si>
    <t>V/S ???</t>
  </si>
  <si>
    <t>APPR Mode Engagement</t>
  </si>
  <si>
    <t>Totals</t>
  </si>
  <si>
    <t>PINs</t>
  </si>
  <si>
    <t>TO CONFIG</t>
  </si>
  <si>
    <t>EMER CANC</t>
  </si>
  <si>
    <t>ENG</t>
  </si>
  <si>
    <t>BLEED</t>
  </si>
  <si>
    <t>PRESS</t>
  </si>
  <si>
    <t>EL/AC</t>
  </si>
  <si>
    <t>EL/DC</t>
  </si>
  <si>
    <t>HYD</t>
  </si>
  <si>
    <t>C/B</t>
  </si>
  <si>
    <t>APU</t>
  </si>
  <si>
    <t>COND</t>
  </si>
  <si>
    <t>DOOR</t>
  </si>
  <si>
    <t>WHEEL</t>
  </si>
  <si>
    <t>F/CTL</t>
  </si>
  <si>
    <t>FUEL</t>
  </si>
  <si>
    <t>ALL</t>
  </si>
  <si>
    <t>CLR</t>
  </si>
  <si>
    <t>STS</t>
  </si>
  <si>
    <t>RCL</t>
  </si>
  <si>
    <t>RT-Switch</t>
  </si>
  <si>
    <t>Mega</t>
  </si>
  <si>
    <t>Micro</t>
  </si>
  <si>
    <t>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</si>
</sst>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/>
  </sheetViews>
  <sheetFormatPr baseColWidth="10" defaultRowHeight="15" x14ac:dyDescent="0"/>
  <cols>
    <col min="2" max="2" width="34.5" customWidth="1"/>
    <col min="3" max="3" width="25.5" customWidth="1"/>
    <col min="8" max="8" width="6.83203125" style="1" bestFit="1" customWidth="1"/>
    <col min="9" max="9" width="4.33203125" style="1" bestFit="1" customWidth="1"/>
    <col min="10" max="10" width="10" style="1" bestFit="1" customWidth="1"/>
    <col min="11" max="11" width="7.83203125" style="1" bestFit="1" customWidth="1"/>
    <col min="12" max="12" width="9.33203125" style="1" bestFit="1" customWidth="1"/>
  </cols>
  <sheetData>
    <row r="1" spans="1:12">
      <c r="A1" t="s">
        <v>3</v>
      </c>
      <c r="B1" t="s">
        <v>4</v>
      </c>
      <c r="C1" t="s">
        <v>8</v>
      </c>
      <c r="D1" t="s">
        <v>0</v>
      </c>
      <c r="E1" t="s">
        <v>1</v>
      </c>
      <c r="F1" t="s">
        <v>2</v>
      </c>
      <c r="H1" s="1" t="s">
        <v>9</v>
      </c>
      <c r="I1" s="1" t="s">
        <v>32</v>
      </c>
      <c r="J1" s="1" t="s">
        <v>31</v>
      </c>
      <c r="K1" s="1" t="s">
        <v>33</v>
      </c>
      <c r="L1" s="1" t="s">
        <v>95</v>
      </c>
    </row>
    <row r="3" spans="1:12">
      <c r="A3" t="s">
        <v>96</v>
      </c>
      <c r="H3" s="3">
        <v>52</v>
      </c>
      <c r="I3" s="3"/>
      <c r="J3" s="3"/>
      <c r="K3" s="3"/>
      <c r="L3" s="1">
        <v>16</v>
      </c>
    </row>
    <row r="4" spans="1:12">
      <c r="A4" t="s">
        <v>97</v>
      </c>
      <c r="H4" s="3">
        <v>12</v>
      </c>
      <c r="I4" s="3"/>
      <c r="J4" s="3"/>
      <c r="K4" s="3"/>
      <c r="L4" s="1">
        <v>6</v>
      </c>
    </row>
    <row r="6" spans="1:12">
      <c r="A6" t="s">
        <v>5</v>
      </c>
      <c r="B6" t="s">
        <v>35</v>
      </c>
      <c r="C6" t="s">
        <v>9</v>
      </c>
      <c r="D6" t="s">
        <v>11</v>
      </c>
      <c r="H6" s="1">
        <v>1</v>
      </c>
    </row>
    <row r="7" spans="1:12">
      <c r="B7" t="s">
        <v>35</v>
      </c>
      <c r="C7" t="s">
        <v>32</v>
      </c>
      <c r="I7" s="1">
        <v>1</v>
      </c>
    </row>
    <row r="8" spans="1:12">
      <c r="B8" t="s">
        <v>36</v>
      </c>
      <c r="C8" t="s">
        <v>9</v>
      </c>
      <c r="D8" t="s">
        <v>11</v>
      </c>
      <c r="H8" s="1">
        <v>1</v>
      </c>
    </row>
    <row r="9" spans="1:12">
      <c r="B9" t="s">
        <v>36</v>
      </c>
      <c r="C9" t="s">
        <v>32</v>
      </c>
      <c r="I9" s="1">
        <v>1</v>
      </c>
    </row>
    <row r="10" spans="1:12">
      <c r="B10" t="s">
        <v>37</v>
      </c>
      <c r="C10" t="s">
        <v>9</v>
      </c>
      <c r="D10" t="s">
        <v>11</v>
      </c>
      <c r="H10" s="1">
        <v>1</v>
      </c>
    </row>
    <row r="11" spans="1:12">
      <c r="B11" t="s">
        <v>37</v>
      </c>
      <c r="C11" t="s">
        <v>32</v>
      </c>
      <c r="I11" s="1">
        <v>1</v>
      </c>
    </row>
    <row r="12" spans="1:12">
      <c r="B12" t="s">
        <v>38</v>
      </c>
      <c r="C12" t="s">
        <v>9</v>
      </c>
      <c r="D12" t="s">
        <v>11</v>
      </c>
      <c r="H12" s="1">
        <v>1</v>
      </c>
    </row>
    <row r="13" spans="1:12">
      <c r="B13" t="s">
        <v>38</v>
      </c>
      <c r="C13" t="s">
        <v>32</v>
      </c>
      <c r="I13" s="1">
        <v>1</v>
      </c>
    </row>
    <row r="14" spans="1:12">
      <c r="B14" t="s">
        <v>39</v>
      </c>
      <c r="C14" t="s">
        <v>9</v>
      </c>
      <c r="D14" t="s">
        <v>11</v>
      </c>
      <c r="H14" s="1">
        <v>1</v>
      </c>
    </row>
    <row r="15" spans="1:12">
      <c r="B15" t="s">
        <v>39</v>
      </c>
      <c r="C15" t="s">
        <v>32</v>
      </c>
      <c r="I15" s="1">
        <v>1</v>
      </c>
    </row>
    <row r="16" spans="1:12">
      <c r="B16" t="s">
        <v>14</v>
      </c>
      <c r="C16" t="s">
        <v>12</v>
      </c>
      <c r="D16" t="s">
        <v>13</v>
      </c>
      <c r="L16" s="4">
        <v>1</v>
      </c>
    </row>
    <row r="17" spans="1:12">
      <c r="B17" t="s">
        <v>15</v>
      </c>
      <c r="C17" t="s">
        <v>12</v>
      </c>
      <c r="D17" t="s">
        <v>20</v>
      </c>
      <c r="L17" s="4"/>
    </row>
    <row r="18" spans="1:12">
      <c r="B18" t="s">
        <v>16</v>
      </c>
      <c r="C18" t="s">
        <v>12</v>
      </c>
      <c r="D18" t="s">
        <v>21</v>
      </c>
      <c r="L18" s="4"/>
    </row>
    <row r="19" spans="1:12">
      <c r="B19" t="s">
        <v>17</v>
      </c>
      <c r="C19" t="s">
        <v>12</v>
      </c>
      <c r="D19" t="s">
        <v>22</v>
      </c>
      <c r="L19" s="4"/>
    </row>
    <row r="20" spans="1:12">
      <c r="B20" t="s">
        <v>18</v>
      </c>
      <c r="C20" t="s">
        <v>12</v>
      </c>
      <c r="D20" t="s">
        <v>23</v>
      </c>
      <c r="L20" s="4"/>
    </row>
    <row r="21" spans="1:12">
      <c r="B21" t="s">
        <v>19</v>
      </c>
      <c r="C21" t="s">
        <v>12</v>
      </c>
      <c r="D21" t="s">
        <v>24</v>
      </c>
      <c r="L21" s="4"/>
    </row>
    <row r="22" spans="1:12">
      <c r="B22" t="s">
        <v>25</v>
      </c>
      <c r="C22" t="s">
        <v>12</v>
      </c>
      <c r="D22" t="s">
        <v>13</v>
      </c>
      <c r="L22" s="4">
        <v>1</v>
      </c>
    </row>
    <row r="23" spans="1:12">
      <c r="B23" t="s">
        <v>26</v>
      </c>
      <c r="C23" t="s">
        <v>12</v>
      </c>
      <c r="D23" t="s">
        <v>20</v>
      </c>
      <c r="L23" s="4"/>
    </row>
    <row r="24" spans="1:12">
      <c r="B24" t="s">
        <v>27</v>
      </c>
      <c r="C24" t="s">
        <v>12</v>
      </c>
      <c r="D24" t="s">
        <v>21</v>
      </c>
      <c r="L24" s="4"/>
    </row>
    <row r="25" spans="1:12">
      <c r="B25" t="s">
        <v>28</v>
      </c>
      <c r="C25" t="s">
        <v>12</v>
      </c>
      <c r="D25" t="s">
        <v>22</v>
      </c>
      <c r="L25" s="4"/>
    </row>
    <row r="26" spans="1:12">
      <c r="B26" t="s">
        <v>29</v>
      </c>
      <c r="C26" t="s">
        <v>12</v>
      </c>
      <c r="D26" t="s">
        <v>23</v>
      </c>
      <c r="L26" s="4"/>
    </row>
    <row r="27" spans="1:12">
      <c r="B27" t="s">
        <v>30</v>
      </c>
      <c r="C27" t="s">
        <v>12</v>
      </c>
      <c r="D27" t="s">
        <v>24</v>
      </c>
      <c r="L27" s="4"/>
    </row>
    <row r="29" spans="1:12">
      <c r="A29" t="s">
        <v>74</v>
      </c>
      <c r="H29" s="1">
        <f>SUM(H6:H27)</f>
        <v>5</v>
      </c>
      <c r="I29" s="1">
        <f t="shared" ref="I29:K29" si="0">SUM(I6:I27)</f>
        <v>5</v>
      </c>
      <c r="J29" s="1">
        <f t="shared" si="0"/>
        <v>0</v>
      </c>
      <c r="K29" s="1">
        <f t="shared" si="0"/>
        <v>0</v>
      </c>
      <c r="L29" s="1">
        <f t="shared" ref="L29" si="1">SUM(L6:L27)</f>
        <v>2</v>
      </c>
    </row>
    <row r="30" spans="1:12">
      <c r="A30" t="s">
        <v>75</v>
      </c>
      <c r="H30" s="1">
        <f>ROUNDUP( 2 * SQRT(H29), 0)</f>
        <v>5</v>
      </c>
      <c r="I30" s="1">
        <v>3</v>
      </c>
      <c r="J30" s="1">
        <f>IF(J29=0,0,J29+2)</f>
        <v>0</v>
      </c>
      <c r="K30" s="1">
        <f>IF(K29=0,0,K29+2)</f>
        <v>0</v>
      </c>
      <c r="L30" s="1">
        <f>L29</f>
        <v>2</v>
      </c>
    </row>
    <row r="31" spans="1:12">
      <c r="H31" s="3">
        <f>SUM(H30:K30) - IF(AND(I30&gt;0,J30&gt;0),2,0)</f>
        <v>8</v>
      </c>
      <c r="I31" s="3"/>
      <c r="J31" s="3"/>
      <c r="K31" s="3"/>
      <c r="L31" s="1">
        <f>L30</f>
        <v>2</v>
      </c>
    </row>
    <row r="34" spans="1:11">
      <c r="A34" t="s">
        <v>6</v>
      </c>
      <c r="B34" t="s">
        <v>44</v>
      </c>
      <c r="C34" t="s">
        <v>67</v>
      </c>
      <c r="J34" s="1">
        <v>1</v>
      </c>
    </row>
    <row r="35" spans="1:11">
      <c r="B35" t="s">
        <v>45</v>
      </c>
      <c r="C35" t="s">
        <v>32</v>
      </c>
      <c r="I35" s="1">
        <v>1</v>
      </c>
    </row>
    <row r="36" spans="1:11">
      <c r="B36" t="s">
        <v>46</v>
      </c>
      <c r="C36" t="s">
        <v>9</v>
      </c>
      <c r="D36" t="s">
        <v>11</v>
      </c>
      <c r="H36" s="1">
        <v>1</v>
      </c>
    </row>
    <row r="37" spans="1:11">
      <c r="B37" t="s">
        <v>47</v>
      </c>
      <c r="C37" t="s">
        <v>33</v>
      </c>
      <c r="D37" t="s">
        <v>40</v>
      </c>
      <c r="K37" s="1">
        <v>1</v>
      </c>
    </row>
    <row r="38" spans="1:11">
      <c r="B38" t="s">
        <v>48</v>
      </c>
      <c r="C38" t="s">
        <v>33</v>
      </c>
      <c r="D38" t="s">
        <v>10</v>
      </c>
      <c r="H38" s="1">
        <v>1</v>
      </c>
    </row>
    <row r="39" spans="1:11">
      <c r="B39" t="s">
        <v>49</v>
      </c>
      <c r="C39" t="s">
        <v>33</v>
      </c>
      <c r="D39" t="s">
        <v>34</v>
      </c>
      <c r="H39" s="1">
        <v>1</v>
      </c>
    </row>
    <row r="40" spans="1:11">
      <c r="B40" t="s">
        <v>42</v>
      </c>
      <c r="C40" t="s">
        <v>67</v>
      </c>
      <c r="J40" s="1">
        <v>1</v>
      </c>
    </row>
    <row r="41" spans="1:11">
      <c r="B41" t="s">
        <v>43</v>
      </c>
      <c r="C41" t="s">
        <v>32</v>
      </c>
      <c r="I41" s="1">
        <v>1</v>
      </c>
    </row>
    <row r="42" spans="1:11">
      <c r="B42" t="s">
        <v>41</v>
      </c>
      <c r="C42" t="s">
        <v>33</v>
      </c>
      <c r="D42" t="s">
        <v>40</v>
      </c>
      <c r="K42" s="1">
        <v>1</v>
      </c>
    </row>
    <row r="43" spans="1:11">
      <c r="B43" t="s">
        <v>50</v>
      </c>
      <c r="C43" t="s">
        <v>33</v>
      </c>
      <c r="D43" t="s">
        <v>10</v>
      </c>
      <c r="H43" s="1">
        <v>1</v>
      </c>
    </row>
    <row r="44" spans="1:11">
      <c r="B44" t="s">
        <v>51</v>
      </c>
      <c r="C44" t="s">
        <v>33</v>
      </c>
      <c r="D44" t="s">
        <v>34</v>
      </c>
      <c r="H44" s="1">
        <v>1</v>
      </c>
    </row>
    <row r="45" spans="1:11">
      <c r="B45" t="s">
        <v>52</v>
      </c>
      <c r="C45" t="s">
        <v>9</v>
      </c>
      <c r="D45" t="s">
        <v>11</v>
      </c>
      <c r="H45" s="1">
        <v>1</v>
      </c>
    </row>
    <row r="46" spans="1:11">
      <c r="B46" t="s">
        <v>52</v>
      </c>
      <c r="C46" t="s">
        <v>32</v>
      </c>
      <c r="I46" s="1">
        <v>1</v>
      </c>
    </row>
    <row r="47" spans="1:11">
      <c r="B47" t="s">
        <v>53</v>
      </c>
      <c r="C47" t="s">
        <v>9</v>
      </c>
      <c r="D47" t="s">
        <v>11</v>
      </c>
      <c r="H47" s="1">
        <v>1</v>
      </c>
    </row>
    <row r="48" spans="1:11">
      <c r="B48" t="s">
        <v>54</v>
      </c>
      <c r="C48" t="s">
        <v>9</v>
      </c>
      <c r="D48" t="s">
        <v>11</v>
      </c>
      <c r="H48" s="1">
        <v>1</v>
      </c>
    </row>
    <row r="49" spans="2:11">
      <c r="B49" t="s">
        <v>54</v>
      </c>
      <c r="C49" t="s">
        <v>32</v>
      </c>
      <c r="I49" s="1">
        <v>1</v>
      </c>
    </row>
    <row r="50" spans="2:11">
      <c r="B50" t="s">
        <v>55</v>
      </c>
      <c r="C50" t="s">
        <v>9</v>
      </c>
      <c r="D50" t="s">
        <v>11</v>
      </c>
      <c r="H50" s="1">
        <v>1</v>
      </c>
    </row>
    <row r="51" spans="2:11">
      <c r="B51" t="s">
        <v>55</v>
      </c>
      <c r="C51" t="s">
        <v>32</v>
      </c>
      <c r="I51" s="1">
        <v>1</v>
      </c>
    </row>
    <row r="52" spans="2:11">
      <c r="B52" t="s">
        <v>56</v>
      </c>
      <c r="C52" t="s">
        <v>9</v>
      </c>
      <c r="D52" t="s">
        <v>11</v>
      </c>
      <c r="H52" s="1">
        <v>1</v>
      </c>
    </row>
    <row r="53" spans="2:11">
      <c r="B53" t="s">
        <v>56</v>
      </c>
      <c r="C53" t="s">
        <v>32</v>
      </c>
      <c r="I53" s="1">
        <v>1</v>
      </c>
    </row>
    <row r="54" spans="2:11">
      <c r="B54" t="s">
        <v>57</v>
      </c>
      <c r="C54" t="s">
        <v>68</v>
      </c>
      <c r="J54" s="1">
        <v>1</v>
      </c>
    </row>
    <row r="55" spans="2:11">
      <c r="B55" t="s">
        <v>58</v>
      </c>
      <c r="C55" t="s">
        <v>32</v>
      </c>
      <c r="I55" s="1">
        <v>1</v>
      </c>
    </row>
    <row r="56" spans="2:11">
      <c r="B56" t="s">
        <v>59</v>
      </c>
      <c r="C56" t="s">
        <v>33</v>
      </c>
      <c r="D56" t="s">
        <v>40</v>
      </c>
      <c r="K56" s="1">
        <v>1</v>
      </c>
    </row>
    <row r="57" spans="2:11">
      <c r="B57" t="s">
        <v>60</v>
      </c>
      <c r="C57" t="s">
        <v>33</v>
      </c>
      <c r="D57" t="s">
        <v>10</v>
      </c>
      <c r="H57" s="1">
        <v>1</v>
      </c>
    </row>
    <row r="58" spans="2:11">
      <c r="B58" t="s">
        <v>61</v>
      </c>
      <c r="C58" t="s">
        <v>33</v>
      </c>
      <c r="D58" t="s">
        <v>34</v>
      </c>
      <c r="H58" s="1">
        <v>1</v>
      </c>
    </row>
    <row r="59" spans="2:11">
      <c r="B59" t="s">
        <v>62</v>
      </c>
      <c r="C59" t="s">
        <v>12</v>
      </c>
      <c r="D59" t="s">
        <v>13</v>
      </c>
      <c r="H59" s="1">
        <v>1</v>
      </c>
    </row>
    <row r="60" spans="2:11">
      <c r="B60" t="s">
        <v>63</v>
      </c>
      <c r="C60" t="s">
        <v>12</v>
      </c>
      <c r="D60" t="s">
        <v>20</v>
      </c>
      <c r="H60" s="1">
        <v>1</v>
      </c>
    </row>
    <row r="61" spans="2:11">
      <c r="B61" t="s">
        <v>64</v>
      </c>
      <c r="C61" t="s">
        <v>9</v>
      </c>
      <c r="D61" t="s">
        <v>11</v>
      </c>
      <c r="H61" s="1">
        <v>1</v>
      </c>
    </row>
    <row r="62" spans="2:11">
      <c r="B62" t="s">
        <v>65</v>
      </c>
      <c r="C62" t="s">
        <v>9</v>
      </c>
      <c r="D62" t="s">
        <v>11</v>
      </c>
      <c r="H62" s="1">
        <v>1</v>
      </c>
    </row>
    <row r="63" spans="2:11">
      <c r="B63" t="s">
        <v>65</v>
      </c>
      <c r="C63" t="s">
        <v>32</v>
      </c>
      <c r="I63" s="1">
        <v>1</v>
      </c>
    </row>
    <row r="64" spans="2:11">
      <c r="B64" t="s">
        <v>66</v>
      </c>
      <c r="C64" t="s">
        <v>69</v>
      </c>
      <c r="J64" s="1">
        <v>1</v>
      </c>
    </row>
    <row r="65" spans="1:12">
      <c r="B65" t="s">
        <v>70</v>
      </c>
      <c r="C65" t="s">
        <v>33</v>
      </c>
      <c r="D65" t="s">
        <v>40</v>
      </c>
      <c r="K65" s="1">
        <v>1</v>
      </c>
    </row>
    <row r="66" spans="1:12">
      <c r="B66" t="s">
        <v>71</v>
      </c>
      <c r="C66" t="s">
        <v>33</v>
      </c>
      <c r="D66" t="s">
        <v>10</v>
      </c>
      <c r="H66" s="1">
        <v>1</v>
      </c>
    </row>
    <row r="67" spans="1:12">
      <c r="B67" t="s">
        <v>72</v>
      </c>
      <c r="C67" t="s">
        <v>33</v>
      </c>
      <c r="D67" t="s">
        <v>34</v>
      </c>
      <c r="H67" s="1">
        <v>1</v>
      </c>
    </row>
    <row r="68" spans="1:12">
      <c r="B68" t="s">
        <v>73</v>
      </c>
      <c r="C68" t="s">
        <v>9</v>
      </c>
      <c r="D68" t="s">
        <v>11</v>
      </c>
      <c r="H68" s="1">
        <v>1</v>
      </c>
    </row>
    <row r="69" spans="1:12">
      <c r="B69" t="s">
        <v>73</v>
      </c>
      <c r="C69" t="s">
        <v>32</v>
      </c>
      <c r="I69" s="1">
        <v>1</v>
      </c>
    </row>
    <row r="71" spans="1:12">
      <c r="A71" t="s">
        <v>74</v>
      </c>
      <c r="H71" s="1">
        <f>SUM(H34:H69)</f>
        <v>19</v>
      </c>
      <c r="I71" s="1">
        <f t="shared" ref="I71:K71" si="2">SUM(I34:I69)</f>
        <v>9</v>
      </c>
      <c r="J71" s="1">
        <f t="shared" si="2"/>
        <v>4</v>
      </c>
      <c r="K71" s="1">
        <f t="shared" si="2"/>
        <v>4</v>
      </c>
      <c r="L71" s="1">
        <f t="shared" ref="L71" si="3">SUM(L34:L69)</f>
        <v>0</v>
      </c>
    </row>
    <row r="72" spans="1:12">
      <c r="A72" t="s">
        <v>75</v>
      </c>
      <c r="H72" s="1">
        <f>ROUNDUP( 2 * SQRT(H71), 0)</f>
        <v>9</v>
      </c>
      <c r="I72" s="1">
        <v>3</v>
      </c>
      <c r="J72" s="1">
        <f>IF(J71=0,0,J71+2)</f>
        <v>6</v>
      </c>
      <c r="K72" s="1">
        <f>IF(K71=0,0,K71+2)</f>
        <v>6</v>
      </c>
      <c r="L72" s="1">
        <f>L71</f>
        <v>0</v>
      </c>
    </row>
    <row r="73" spans="1:12">
      <c r="H73" s="3">
        <f>SUM(H72:K72) - IF(AND(I72&gt;0,J72&gt;0),2,0)</f>
        <v>22</v>
      </c>
      <c r="I73" s="3"/>
      <c r="J73" s="3"/>
      <c r="K73" s="3"/>
      <c r="L73" s="1">
        <f>L72</f>
        <v>0</v>
      </c>
    </row>
    <row r="76" spans="1:12">
      <c r="A76" t="s">
        <v>7</v>
      </c>
      <c r="B76" t="s">
        <v>76</v>
      </c>
      <c r="C76" t="s">
        <v>9</v>
      </c>
      <c r="D76" t="s">
        <v>10</v>
      </c>
      <c r="H76" s="1">
        <v>1</v>
      </c>
    </row>
    <row r="77" spans="1:12">
      <c r="B77" t="s">
        <v>77</v>
      </c>
      <c r="C77" t="s">
        <v>9</v>
      </c>
      <c r="D77" t="s">
        <v>10</v>
      </c>
      <c r="H77" s="1">
        <v>1</v>
      </c>
    </row>
    <row r="78" spans="1:12">
      <c r="B78" t="s">
        <v>78</v>
      </c>
      <c r="C78" t="s">
        <v>9</v>
      </c>
      <c r="D78" t="s">
        <v>10</v>
      </c>
      <c r="H78" s="1">
        <v>1</v>
      </c>
    </row>
    <row r="79" spans="1:12">
      <c r="B79" t="s">
        <v>78</v>
      </c>
      <c r="C79" t="s">
        <v>32</v>
      </c>
      <c r="I79" s="2">
        <v>1</v>
      </c>
    </row>
    <row r="80" spans="1:12">
      <c r="B80" t="s">
        <v>79</v>
      </c>
      <c r="C80" t="s">
        <v>9</v>
      </c>
      <c r="D80" t="s">
        <v>10</v>
      </c>
      <c r="H80" s="1">
        <v>1</v>
      </c>
      <c r="I80" s="2"/>
    </row>
    <row r="81" spans="2:9">
      <c r="B81" t="s">
        <v>79</v>
      </c>
      <c r="C81" t="s">
        <v>32</v>
      </c>
      <c r="I81" s="2">
        <v>1</v>
      </c>
    </row>
    <row r="82" spans="2:9">
      <c r="B82" t="s">
        <v>80</v>
      </c>
      <c r="C82" t="s">
        <v>9</v>
      </c>
      <c r="D82" t="s">
        <v>10</v>
      </c>
      <c r="H82" s="1">
        <v>1</v>
      </c>
      <c r="I82" s="2"/>
    </row>
    <row r="83" spans="2:9">
      <c r="B83" t="s">
        <v>80</v>
      </c>
      <c r="C83" t="s">
        <v>32</v>
      </c>
      <c r="I83" s="2">
        <v>1</v>
      </c>
    </row>
    <row r="84" spans="2:9">
      <c r="B84" t="s">
        <v>81</v>
      </c>
      <c r="C84" t="s">
        <v>9</v>
      </c>
      <c r="D84" t="s">
        <v>10</v>
      </c>
      <c r="H84" s="1">
        <v>1</v>
      </c>
      <c r="I84" s="2"/>
    </row>
    <row r="85" spans="2:9">
      <c r="B85" t="s">
        <v>81</v>
      </c>
      <c r="C85" t="s">
        <v>32</v>
      </c>
      <c r="I85" s="2">
        <v>1</v>
      </c>
    </row>
    <row r="86" spans="2:9">
      <c r="B86" t="s">
        <v>82</v>
      </c>
      <c r="C86" t="s">
        <v>9</v>
      </c>
      <c r="D86" t="s">
        <v>10</v>
      </c>
      <c r="H86" s="1">
        <v>1</v>
      </c>
      <c r="I86" s="2"/>
    </row>
    <row r="87" spans="2:9">
      <c r="B87" t="s">
        <v>82</v>
      </c>
      <c r="C87" t="s">
        <v>32</v>
      </c>
      <c r="I87" s="2">
        <v>1</v>
      </c>
    </row>
    <row r="88" spans="2:9">
      <c r="B88" t="s">
        <v>83</v>
      </c>
      <c r="C88" t="s">
        <v>9</v>
      </c>
      <c r="D88" t="s">
        <v>10</v>
      </c>
      <c r="H88" s="1">
        <v>1</v>
      </c>
      <c r="I88" s="2"/>
    </row>
    <row r="89" spans="2:9">
      <c r="B89" t="s">
        <v>83</v>
      </c>
      <c r="C89" t="s">
        <v>32</v>
      </c>
      <c r="I89" s="2">
        <v>1</v>
      </c>
    </row>
    <row r="90" spans="2:9">
      <c r="B90" t="s">
        <v>84</v>
      </c>
      <c r="C90" t="s">
        <v>9</v>
      </c>
      <c r="D90" t="s">
        <v>10</v>
      </c>
      <c r="H90" s="1">
        <v>1</v>
      </c>
      <c r="I90" s="2"/>
    </row>
    <row r="91" spans="2:9">
      <c r="B91" t="s">
        <v>84</v>
      </c>
      <c r="C91" t="s">
        <v>32</v>
      </c>
      <c r="I91" s="2">
        <v>1</v>
      </c>
    </row>
    <row r="92" spans="2:9">
      <c r="B92" t="s">
        <v>85</v>
      </c>
      <c r="C92" t="s">
        <v>9</v>
      </c>
      <c r="D92" t="s">
        <v>10</v>
      </c>
      <c r="H92" s="1">
        <v>1</v>
      </c>
      <c r="I92" s="2"/>
    </row>
    <row r="93" spans="2:9">
      <c r="B93" t="s">
        <v>85</v>
      </c>
      <c r="C93" t="s">
        <v>32</v>
      </c>
      <c r="I93" s="2">
        <v>1</v>
      </c>
    </row>
    <row r="94" spans="2:9">
      <c r="B94" t="s">
        <v>86</v>
      </c>
      <c r="C94" t="s">
        <v>9</v>
      </c>
      <c r="D94" t="s">
        <v>10</v>
      </c>
      <c r="H94" s="1">
        <v>1</v>
      </c>
      <c r="I94" s="2"/>
    </row>
    <row r="95" spans="2:9">
      <c r="B95" t="s">
        <v>86</v>
      </c>
      <c r="C95" t="s">
        <v>32</v>
      </c>
      <c r="I95" s="2">
        <v>1</v>
      </c>
    </row>
    <row r="96" spans="2:9">
      <c r="B96" t="s">
        <v>87</v>
      </c>
      <c r="C96" t="s">
        <v>9</v>
      </c>
      <c r="D96" t="s">
        <v>10</v>
      </c>
      <c r="H96" s="1">
        <v>1</v>
      </c>
      <c r="I96" s="2"/>
    </row>
    <row r="97" spans="2:9">
      <c r="B97" t="s">
        <v>87</v>
      </c>
      <c r="C97" t="s">
        <v>32</v>
      </c>
      <c r="I97" s="2">
        <v>1</v>
      </c>
    </row>
    <row r="98" spans="2:9">
      <c r="B98" t="s">
        <v>88</v>
      </c>
      <c r="C98" t="s">
        <v>9</v>
      </c>
      <c r="D98" t="s">
        <v>10</v>
      </c>
      <c r="H98" s="1">
        <v>1</v>
      </c>
      <c r="I98" s="2"/>
    </row>
    <row r="99" spans="2:9">
      <c r="B99" t="s">
        <v>88</v>
      </c>
      <c r="C99" t="s">
        <v>32</v>
      </c>
      <c r="I99" s="2">
        <v>1</v>
      </c>
    </row>
    <row r="100" spans="2:9">
      <c r="B100" t="s">
        <v>89</v>
      </c>
      <c r="C100" t="s">
        <v>9</v>
      </c>
      <c r="D100" t="s">
        <v>10</v>
      </c>
      <c r="H100" s="1">
        <v>1</v>
      </c>
      <c r="I100" s="2"/>
    </row>
    <row r="101" spans="2:9">
      <c r="B101" t="s">
        <v>89</v>
      </c>
      <c r="C101" t="s">
        <v>32</v>
      </c>
      <c r="I101" s="2">
        <v>1</v>
      </c>
    </row>
    <row r="102" spans="2:9">
      <c r="B102" t="s">
        <v>90</v>
      </c>
      <c r="C102" t="s">
        <v>9</v>
      </c>
      <c r="D102" t="s">
        <v>10</v>
      </c>
      <c r="H102" s="1">
        <v>1</v>
      </c>
      <c r="I102" s="2"/>
    </row>
    <row r="103" spans="2:9">
      <c r="B103" t="s">
        <v>90</v>
      </c>
      <c r="C103" t="s">
        <v>32</v>
      </c>
      <c r="I103" s="1">
        <v>1</v>
      </c>
    </row>
    <row r="104" spans="2:9">
      <c r="B104" t="s">
        <v>91</v>
      </c>
      <c r="C104" t="s">
        <v>9</v>
      </c>
      <c r="D104" t="s">
        <v>10</v>
      </c>
      <c r="H104" s="1">
        <v>1</v>
      </c>
    </row>
    <row r="105" spans="2:9">
      <c r="B105" t="s">
        <v>92</v>
      </c>
      <c r="C105" t="s">
        <v>9</v>
      </c>
      <c r="D105" t="s">
        <v>10</v>
      </c>
      <c r="H105" s="2">
        <v>1</v>
      </c>
    </row>
    <row r="106" spans="2:9">
      <c r="B106" t="s">
        <v>92</v>
      </c>
      <c r="C106" t="s">
        <v>32</v>
      </c>
      <c r="H106" s="2"/>
      <c r="I106" s="2">
        <v>1</v>
      </c>
    </row>
    <row r="107" spans="2:9">
      <c r="B107" t="s">
        <v>93</v>
      </c>
      <c r="C107" t="s">
        <v>9</v>
      </c>
      <c r="D107" t="s">
        <v>10</v>
      </c>
      <c r="H107" s="2">
        <v>1</v>
      </c>
      <c r="I107" s="2"/>
    </row>
    <row r="108" spans="2:9">
      <c r="B108" t="s">
        <v>93</v>
      </c>
      <c r="C108" t="s">
        <v>32</v>
      </c>
      <c r="H108" s="2"/>
      <c r="I108" s="2">
        <v>1</v>
      </c>
    </row>
    <row r="109" spans="2:9">
      <c r="B109" t="s">
        <v>94</v>
      </c>
      <c r="C109" t="s">
        <v>9</v>
      </c>
      <c r="D109" t="s">
        <v>10</v>
      </c>
      <c r="H109" s="2">
        <v>1</v>
      </c>
      <c r="I109" s="2"/>
    </row>
    <row r="110" spans="2:9">
      <c r="B110" t="s">
        <v>94</v>
      </c>
      <c r="C110" t="s">
        <v>32</v>
      </c>
      <c r="H110" s="2"/>
      <c r="I110" s="2">
        <v>1</v>
      </c>
    </row>
    <row r="111" spans="2:9">
      <c r="B111" t="s">
        <v>92</v>
      </c>
      <c r="C111" t="s">
        <v>9</v>
      </c>
      <c r="D111" t="s">
        <v>10</v>
      </c>
      <c r="H111" s="1">
        <v>1</v>
      </c>
      <c r="I111" s="2"/>
    </row>
    <row r="112" spans="2:9">
      <c r="B112" t="s">
        <v>92</v>
      </c>
      <c r="C112" t="s">
        <v>32</v>
      </c>
      <c r="I112" s="1">
        <v>1</v>
      </c>
    </row>
    <row r="114" spans="1:12">
      <c r="A114" t="s">
        <v>74</v>
      </c>
      <c r="H114" s="1">
        <f>SUM(H76:H112)</f>
        <v>20</v>
      </c>
      <c r="I114" s="1">
        <f t="shared" ref="I114:K114" si="4">SUM(I76:I112)</f>
        <v>17</v>
      </c>
      <c r="J114" s="1">
        <f t="shared" si="4"/>
        <v>0</v>
      </c>
      <c r="K114" s="1">
        <f t="shared" si="4"/>
        <v>0</v>
      </c>
      <c r="L114" s="1">
        <f t="shared" ref="L114" si="5">SUM(L76:L112)</f>
        <v>0</v>
      </c>
    </row>
    <row r="115" spans="1:12">
      <c r="A115" t="s">
        <v>75</v>
      </c>
      <c r="H115" s="1">
        <f>ROUNDUP( 2 * SQRT(H114), 0)</f>
        <v>9</v>
      </c>
      <c r="I115" s="1">
        <v>3</v>
      </c>
      <c r="J115" s="1">
        <f>IF(J114=0,0,J114+2)</f>
        <v>0</v>
      </c>
      <c r="K115" s="1">
        <f>IF(K114=0,0,K114+2)</f>
        <v>0</v>
      </c>
      <c r="L115" s="1">
        <f>L114</f>
        <v>0</v>
      </c>
    </row>
    <row r="116" spans="1:12">
      <c r="H116" s="3">
        <f>SUM(H115:K115) - IF(AND(I115&gt;0,J115&gt;0),2,0)</f>
        <v>12</v>
      </c>
      <c r="I116" s="3"/>
      <c r="J116" s="3"/>
      <c r="K116" s="3"/>
      <c r="L116" s="1">
        <f>L115</f>
        <v>0</v>
      </c>
    </row>
    <row r="119" spans="1:12">
      <c r="A119" t="s">
        <v>98</v>
      </c>
      <c r="B119" t="s">
        <v>44</v>
      </c>
      <c r="C119" t="s">
        <v>67</v>
      </c>
      <c r="J119" s="1">
        <v>1</v>
      </c>
    </row>
    <row r="120" spans="1:12">
      <c r="B120" t="s">
        <v>45</v>
      </c>
      <c r="C120" t="s">
        <v>32</v>
      </c>
      <c r="I120" s="1">
        <v>1</v>
      </c>
    </row>
    <row r="121" spans="1:12">
      <c r="B121" t="s">
        <v>46</v>
      </c>
      <c r="C121" t="s">
        <v>9</v>
      </c>
      <c r="D121" t="s">
        <v>11</v>
      </c>
      <c r="H121" s="1">
        <v>1</v>
      </c>
    </row>
    <row r="122" spans="1:12">
      <c r="B122" t="s">
        <v>47</v>
      </c>
      <c r="C122" t="s">
        <v>33</v>
      </c>
      <c r="D122" t="s">
        <v>40</v>
      </c>
      <c r="K122" s="1">
        <v>1</v>
      </c>
    </row>
    <row r="123" spans="1:12">
      <c r="B123" t="s">
        <v>48</v>
      </c>
      <c r="C123" t="s">
        <v>33</v>
      </c>
      <c r="D123" t="s">
        <v>10</v>
      </c>
      <c r="H123" s="1">
        <v>1</v>
      </c>
    </row>
    <row r="124" spans="1:12">
      <c r="B124" t="s">
        <v>49</v>
      </c>
      <c r="C124" t="s">
        <v>33</v>
      </c>
      <c r="D124" t="s">
        <v>34</v>
      </c>
      <c r="H124" s="1">
        <v>1</v>
      </c>
    </row>
    <row r="126" spans="1:12">
      <c r="A126" t="s">
        <v>74</v>
      </c>
      <c r="H126" s="1">
        <f>SUM(H119:H124)</f>
        <v>3</v>
      </c>
      <c r="I126" s="1">
        <f>SUM(I119:I124)</f>
        <v>1</v>
      </c>
      <c r="J126" s="1">
        <f>SUM(J119:J124)</f>
        <v>1</v>
      </c>
      <c r="K126" s="1">
        <f>SUM(K119:K124)</f>
        <v>1</v>
      </c>
      <c r="L126" s="1">
        <f>SUM(L119:L124)</f>
        <v>0</v>
      </c>
    </row>
    <row r="127" spans="1:12">
      <c r="A127" t="s">
        <v>75</v>
      </c>
      <c r="H127" s="1">
        <f>ROUNDUP( 2 * SQRT(H126), 0)</f>
        <v>4</v>
      </c>
      <c r="I127" s="1">
        <v>3</v>
      </c>
      <c r="J127" s="1">
        <f>IF(J126=0,0,J126+2)</f>
        <v>3</v>
      </c>
      <c r="K127" s="1">
        <f>IF(K126=0,0,K126+2)</f>
        <v>3</v>
      </c>
      <c r="L127" s="1">
        <f>L126</f>
        <v>0</v>
      </c>
    </row>
    <row r="128" spans="1:12">
      <c r="H128" s="3">
        <f>SUM(H127:K127) - IF(AND(I127&gt;0,J127&gt;0),2,0)</f>
        <v>11</v>
      </c>
      <c r="I128" s="3"/>
      <c r="J128" s="3"/>
      <c r="K128" s="3"/>
      <c r="L128" s="1">
        <f>L127</f>
        <v>0</v>
      </c>
    </row>
  </sheetData>
  <mergeCells count="8">
    <mergeCell ref="H31:K31"/>
    <mergeCell ref="H73:K73"/>
    <mergeCell ref="H116:K116"/>
    <mergeCell ref="H128:K128"/>
    <mergeCell ref="L16:L21"/>
    <mergeCell ref="L22:L27"/>
    <mergeCell ref="H3:K3"/>
    <mergeCell ref="H4:K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Rouiller</dc:creator>
  <cp:lastModifiedBy>Joël Rouiller</cp:lastModifiedBy>
  <dcterms:created xsi:type="dcterms:W3CDTF">2017-05-08T18:06:10Z</dcterms:created>
  <dcterms:modified xsi:type="dcterms:W3CDTF">2017-05-10T21:56:37Z</dcterms:modified>
</cp:coreProperties>
</file>